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ropbox\ANOVA's Welch\Outputs of simulations\statistics_power and type 1 error rate\"/>
    </mc:Choice>
  </mc:AlternateContent>
  <bookViews>
    <workbookView xWindow="0" yWindow="0" windowWidth="14570" windowHeight="9310" tabRatio="599" firstSheet="3" activeTab="3" xr2:uid="{00000000-000D-0000-FFFF-FFFF00000000}"/>
  </bookViews>
  <sheets>
    <sheet name="Uniform" sheetId="5" r:id="rId1"/>
    <sheet name="Normal" sheetId="1" r:id="rId2"/>
    <sheet name="Doublex" sheetId="2" r:id="rId3"/>
    <sheet name="Doublex when sd is different" sheetId="8" r:id="rId4"/>
    <sheet name="Mixed" sheetId="9" r:id="rId5"/>
    <sheet name="Equalskew" sheetId="3" r:id="rId6"/>
    <sheet name="Unequalskew" sheetId="4" r:id="rId7"/>
    <sheet name="Chisquare and pos" sheetId="6" r:id="rId8"/>
    <sheet name="Chi square and neg" sheetId="7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4" i="8" l="1"/>
  <c r="AC6" i="8"/>
  <c r="AN45" i="8"/>
  <c r="AM45" i="8"/>
  <c r="AL45" i="8"/>
  <c r="AK45" i="8"/>
  <c r="AN44" i="8"/>
  <c r="AM44" i="8"/>
  <c r="AL44" i="8"/>
  <c r="AK44" i="8"/>
  <c r="AN43" i="8"/>
  <c r="AM43" i="8"/>
  <c r="AL43" i="8"/>
  <c r="AK43" i="8"/>
  <c r="AN42" i="8"/>
  <c r="AM42" i="8"/>
  <c r="AL42" i="8"/>
  <c r="AK42" i="8"/>
  <c r="AN41" i="8"/>
  <c r="AM41" i="8"/>
  <c r="AL41" i="8"/>
  <c r="AK41" i="8"/>
  <c r="AN40" i="8"/>
  <c r="AM40" i="8"/>
  <c r="AL40" i="8"/>
  <c r="AK40" i="8"/>
  <c r="AN39" i="8"/>
  <c r="AM39" i="8"/>
  <c r="AL39" i="8"/>
  <c r="AK39" i="8"/>
  <c r="AN38" i="8"/>
  <c r="AM38" i="8"/>
  <c r="AL38" i="8"/>
  <c r="AK38" i="8"/>
  <c r="AN37" i="8"/>
  <c r="AM37" i="8"/>
  <c r="AL37" i="8"/>
  <c r="AK37" i="8"/>
  <c r="AN36" i="8"/>
  <c r="AM36" i="8"/>
  <c r="AL36" i="8"/>
  <c r="AK36" i="8"/>
  <c r="AN35" i="8"/>
  <c r="AM35" i="8"/>
  <c r="AL35" i="8"/>
  <c r="AK35" i="8"/>
  <c r="AN34" i="8"/>
  <c r="AM34" i="8"/>
  <c r="AL34" i="8"/>
  <c r="AK34" i="8"/>
  <c r="AN33" i="8"/>
  <c r="AM33" i="8"/>
  <c r="AL33" i="8"/>
  <c r="AK33" i="8"/>
  <c r="AN32" i="8"/>
  <c r="AM32" i="8"/>
  <c r="AL32" i="8"/>
  <c r="AK32" i="8"/>
  <c r="AN31" i="8"/>
  <c r="AM31" i="8"/>
  <c r="AL31" i="8"/>
  <c r="AK31" i="8"/>
  <c r="AN30" i="8"/>
  <c r="AM30" i="8"/>
  <c r="AL30" i="8"/>
  <c r="AK30" i="8"/>
  <c r="AN29" i="8"/>
  <c r="AM29" i="8"/>
  <c r="AL29" i="8"/>
  <c r="AK29" i="8"/>
  <c r="AN28" i="8"/>
  <c r="AM28" i="8"/>
  <c r="AL28" i="8"/>
  <c r="AK28" i="8"/>
  <c r="AN27" i="8"/>
  <c r="AM27" i="8"/>
  <c r="AL27" i="8"/>
  <c r="AK27" i="8"/>
  <c r="AN26" i="8"/>
  <c r="AM26" i="8"/>
  <c r="AL26" i="8"/>
  <c r="AK26" i="8"/>
  <c r="AN25" i="8"/>
  <c r="AM25" i="8"/>
  <c r="AL25" i="8"/>
  <c r="AK25" i="8"/>
  <c r="AN24" i="8"/>
  <c r="AM24" i="8"/>
  <c r="AL24" i="8"/>
  <c r="AK24" i="8"/>
  <c r="AN23" i="8"/>
  <c r="AM23" i="8"/>
  <c r="AL23" i="8"/>
  <c r="AK23" i="8"/>
  <c r="AN22" i="8"/>
  <c r="AM22" i="8"/>
  <c r="AL22" i="8"/>
  <c r="AK22" i="8"/>
  <c r="AN21" i="8"/>
  <c r="AM21" i="8"/>
  <c r="AL21" i="8"/>
  <c r="AK21" i="8"/>
  <c r="AN20" i="8"/>
  <c r="AM20" i="8"/>
  <c r="AL20" i="8"/>
  <c r="AK20" i="8"/>
  <c r="AN19" i="8"/>
  <c r="AM19" i="8"/>
  <c r="AL19" i="8"/>
  <c r="AK19" i="8"/>
  <c r="AN18" i="8"/>
  <c r="AM18" i="8"/>
  <c r="AL18" i="8"/>
  <c r="AK18" i="8"/>
  <c r="AN17" i="8"/>
  <c r="AM17" i="8"/>
  <c r="AL17" i="8"/>
  <c r="AK17" i="8"/>
  <c r="AN16" i="8"/>
  <c r="AM16" i="8"/>
  <c r="AL16" i="8"/>
  <c r="AK16" i="8"/>
  <c r="AN15" i="8"/>
  <c r="AM15" i="8"/>
  <c r="AL15" i="8"/>
  <c r="AK15" i="8"/>
  <c r="AN14" i="8"/>
  <c r="AM14" i="8"/>
  <c r="AL14" i="8"/>
  <c r="AK14" i="8"/>
  <c r="AN13" i="8"/>
  <c r="AM13" i="8"/>
  <c r="AL13" i="8"/>
  <c r="AK13" i="8"/>
  <c r="AN12" i="8"/>
  <c r="AM12" i="8"/>
  <c r="AL12" i="8"/>
  <c r="AK12" i="8"/>
  <c r="AN11" i="8"/>
  <c r="AM11" i="8"/>
  <c r="AL11" i="8"/>
  <c r="AK11" i="8"/>
  <c r="AN10" i="8"/>
  <c r="AM10" i="8"/>
  <c r="AL10" i="8"/>
  <c r="AK10" i="8"/>
  <c r="AN9" i="8"/>
  <c r="AM9" i="8"/>
  <c r="AL9" i="8"/>
  <c r="AK9" i="8"/>
  <c r="AN8" i="8"/>
  <c r="AM8" i="8"/>
  <c r="AL8" i="8"/>
  <c r="AK8" i="8"/>
  <c r="AN7" i="8"/>
  <c r="AM7" i="8"/>
  <c r="AL7" i="8"/>
  <c r="AK7" i="8"/>
  <c r="AN6" i="8"/>
  <c r="AM6" i="8"/>
  <c r="AL6" i="8"/>
  <c r="AK6" i="8"/>
  <c r="AJ45" i="8"/>
  <c r="AI45" i="8"/>
  <c r="AH45" i="8"/>
  <c r="AG45" i="8"/>
  <c r="AJ44" i="8"/>
  <c r="AI44" i="8"/>
  <c r="AH44" i="8"/>
  <c r="AG44" i="8"/>
  <c r="AJ43" i="8"/>
  <c r="AI43" i="8"/>
  <c r="AH43" i="8"/>
  <c r="AG43" i="8"/>
  <c r="AJ42" i="8"/>
  <c r="AI42" i="8"/>
  <c r="AH42" i="8"/>
  <c r="AG42" i="8"/>
  <c r="AJ41" i="8"/>
  <c r="AI41" i="8"/>
  <c r="AH41" i="8"/>
  <c r="AG41" i="8"/>
  <c r="AJ40" i="8"/>
  <c r="AI40" i="8"/>
  <c r="AH40" i="8"/>
  <c r="AG40" i="8"/>
  <c r="AJ39" i="8"/>
  <c r="AI39" i="8"/>
  <c r="AH39" i="8"/>
  <c r="AG39" i="8"/>
  <c r="AJ38" i="8"/>
  <c r="AI38" i="8"/>
  <c r="AH38" i="8"/>
  <c r="AG38" i="8"/>
  <c r="AJ37" i="8"/>
  <c r="AI37" i="8"/>
  <c r="AH37" i="8"/>
  <c r="AG37" i="8"/>
  <c r="AJ36" i="8"/>
  <c r="AI36" i="8"/>
  <c r="AH36" i="8"/>
  <c r="AG36" i="8"/>
  <c r="AJ35" i="8"/>
  <c r="AI35" i="8"/>
  <c r="AH35" i="8"/>
  <c r="AG35" i="8"/>
  <c r="AJ34" i="8"/>
  <c r="AI34" i="8"/>
  <c r="AH34" i="8"/>
  <c r="AG34" i="8"/>
  <c r="AJ33" i="8"/>
  <c r="AI33" i="8"/>
  <c r="AH33" i="8"/>
  <c r="AG33" i="8"/>
  <c r="AJ32" i="8"/>
  <c r="AI32" i="8"/>
  <c r="AH32" i="8"/>
  <c r="AG32" i="8"/>
  <c r="AJ31" i="8"/>
  <c r="AI31" i="8"/>
  <c r="AH31" i="8"/>
  <c r="AG31" i="8"/>
  <c r="AJ30" i="8"/>
  <c r="AI30" i="8"/>
  <c r="AH30" i="8"/>
  <c r="AG30" i="8"/>
  <c r="AJ29" i="8"/>
  <c r="AI29" i="8"/>
  <c r="AH29" i="8"/>
  <c r="AG29" i="8"/>
  <c r="AJ28" i="8"/>
  <c r="AI28" i="8"/>
  <c r="AH28" i="8"/>
  <c r="AG28" i="8"/>
  <c r="AJ27" i="8"/>
  <c r="AI27" i="8"/>
  <c r="AH27" i="8"/>
  <c r="AG27" i="8"/>
  <c r="AJ26" i="8"/>
  <c r="AI26" i="8"/>
  <c r="AH26" i="8"/>
  <c r="AG26" i="8"/>
  <c r="AJ25" i="8"/>
  <c r="AI25" i="8"/>
  <c r="AH25" i="8"/>
  <c r="AG25" i="8"/>
  <c r="AJ24" i="8"/>
  <c r="AI24" i="8"/>
  <c r="AH24" i="8"/>
  <c r="AG24" i="8"/>
  <c r="AJ23" i="8"/>
  <c r="AI23" i="8"/>
  <c r="AH23" i="8"/>
  <c r="AG23" i="8"/>
  <c r="AJ22" i="8"/>
  <c r="AI22" i="8"/>
  <c r="AH22" i="8"/>
  <c r="AG22" i="8"/>
  <c r="AJ21" i="8"/>
  <c r="AI21" i="8"/>
  <c r="AH21" i="8"/>
  <c r="AG21" i="8"/>
  <c r="AJ20" i="8"/>
  <c r="AI20" i="8"/>
  <c r="AH20" i="8"/>
  <c r="AG20" i="8"/>
  <c r="AJ19" i="8"/>
  <c r="AI19" i="8"/>
  <c r="AH19" i="8"/>
  <c r="AG19" i="8"/>
  <c r="AJ18" i="8"/>
  <c r="AI18" i="8"/>
  <c r="AH18" i="8"/>
  <c r="AG18" i="8"/>
  <c r="AJ17" i="8"/>
  <c r="AI17" i="8"/>
  <c r="AH17" i="8"/>
  <c r="AG17" i="8"/>
  <c r="AJ16" i="8"/>
  <c r="AI16" i="8"/>
  <c r="AH16" i="8"/>
  <c r="AG16" i="8"/>
  <c r="AJ15" i="8"/>
  <c r="AI15" i="8"/>
  <c r="AH15" i="8"/>
  <c r="AG15" i="8"/>
  <c r="AJ14" i="8"/>
  <c r="AI14" i="8"/>
  <c r="AH14" i="8"/>
  <c r="AG14" i="8"/>
  <c r="AJ13" i="8"/>
  <c r="AI13" i="8"/>
  <c r="AH13" i="8"/>
  <c r="AG13" i="8"/>
  <c r="AJ12" i="8"/>
  <c r="AI12" i="8"/>
  <c r="AH12" i="8"/>
  <c r="AG12" i="8"/>
  <c r="AJ11" i="8"/>
  <c r="AI11" i="8"/>
  <c r="AH11" i="8"/>
  <c r="AG11" i="8"/>
  <c r="AJ10" i="8"/>
  <c r="AI10" i="8"/>
  <c r="AH10" i="8"/>
  <c r="AG10" i="8"/>
  <c r="AJ9" i="8"/>
  <c r="AI9" i="8"/>
  <c r="AH9" i="8"/>
  <c r="AG9" i="8"/>
  <c r="AJ8" i="8"/>
  <c r="AI8" i="8"/>
  <c r="AH8" i="8"/>
  <c r="AG8" i="8"/>
  <c r="AJ7" i="8"/>
  <c r="AI7" i="8"/>
  <c r="AH7" i="8"/>
  <c r="AG7" i="8"/>
  <c r="AJ6" i="8"/>
  <c r="AI6" i="8"/>
  <c r="AH6" i="8"/>
  <c r="AG6" i="8"/>
  <c r="AF45" i="8"/>
  <c r="AE45" i="8"/>
  <c r="AD45" i="8"/>
  <c r="AC45" i="8"/>
  <c r="AF44" i="8"/>
  <c r="AE44" i="8"/>
  <c r="AD44" i="8"/>
  <c r="AC44" i="8"/>
  <c r="AF43" i="8"/>
  <c r="AE43" i="8"/>
  <c r="AD43" i="8"/>
  <c r="AC43" i="8"/>
  <c r="AF42" i="8"/>
  <c r="AE42" i="8"/>
  <c r="AD42" i="8"/>
  <c r="AC42" i="8"/>
  <c r="AF41" i="8"/>
  <c r="AE41" i="8"/>
  <c r="AD41" i="8"/>
  <c r="AC41" i="8"/>
  <c r="AF40" i="8"/>
  <c r="AE40" i="8"/>
  <c r="AD40" i="8"/>
  <c r="AC40" i="8"/>
  <c r="AF39" i="8"/>
  <c r="AE39" i="8"/>
  <c r="AD39" i="8"/>
  <c r="AC39" i="8"/>
  <c r="AF38" i="8"/>
  <c r="AE38" i="8"/>
  <c r="AD38" i="8"/>
  <c r="AC38" i="8"/>
  <c r="AF37" i="8"/>
  <c r="AE37" i="8"/>
  <c r="AD37" i="8"/>
  <c r="AC37" i="8"/>
  <c r="AF36" i="8"/>
  <c r="AE36" i="8"/>
  <c r="AD36" i="8"/>
  <c r="AC36" i="8"/>
  <c r="AF35" i="8"/>
  <c r="AE35" i="8"/>
  <c r="AD35" i="8"/>
  <c r="AC35" i="8"/>
  <c r="AF34" i="8"/>
  <c r="AE34" i="8"/>
  <c r="AD34" i="8"/>
  <c r="AC34" i="8"/>
  <c r="AF33" i="8"/>
  <c r="AE33" i="8"/>
  <c r="AD33" i="8"/>
  <c r="AC33" i="8"/>
  <c r="AF32" i="8"/>
  <c r="AE32" i="8"/>
  <c r="AD32" i="8"/>
  <c r="AC32" i="8"/>
  <c r="AF31" i="8"/>
  <c r="AE31" i="8"/>
  <c r="AD31" i="8"/>
  <c r="AC31" i="8"/>
  <c r="AF30" i="8"/>
  <c r="AE30" i="8"/>
  <c r="AD30" i="8"/>
  <c r="AC30" i="8"/>
  <c r="AF29" i="8"/>
  <c r="AD29" i="8"/>
  <c r="AF28" i="8"/>
  <c r="AE28" i="8"/>
  <c r="AD28" i="8"/>
  <c r="AC28" i="8"/>
  <c r="AF27" i="8"/>
  <c r="AD27" i="8"/>
  <c r="AF26" i="8"/>
  <c r="AE26" i="8"/>
  <c r="AD26" i="8"/>
  <c r="AC26" i="8"/>
  <c r="AF25" i="8"/>
  <c r="AE25" i="8"/>
  <c r="AD25" i="8"/>
  <c r="AC25" i="8"/>
  <c r="AF24" i="8"/>
  <c r="AD24" i="8"/>
  <c r="AC24" i="8"/>
  <c r="AF23" i="8"/>
  <c r="AD23" i="8"/>
  <c r="AF22" i="8"/>
  <c r="AE22" i="8"/>
  <c r="AD22" i="8"/>
  <c r="AC22" i="8"/>
  <c r="AF21" i="8"/>
  <c r="AD21" i="8"/>
  <c r="AF20" i="8"/>
  <c r="AE20" i="8"/>
  <c r="AD20" i="8"/>
  <c r="AC20" i="8"/>
  <c r="AF19" i="8"/>
  <c r="AD19" i="8"/>
  <c r="AF18" i="8"/>
  <c r="AE18" i="8"/>
  <c r="AD18" i="8"/>
  <c r="AC18" i="8"/>
  <c r="AF17" i="8"/>
  <c r="AE17" i="8"/>
  <c r="AD17" i="8"/>
  <c r="AC17" i="8"/>
  <c r="AF16" i="8"/>
  <c r="AE16" i="8"/>
  <c r="AD16" i="8"/>
  <c r="AC16" i="8"/>
  <c r="AF15" i="8"/>
  <c r="AD15" i="8"/>
  <c r="AF14" i="8"/>
  <c r="AE14" i="8"/>
  <c r="AD14" i="8"/>
  <c r="AC14" i="8"/>
  <c r="AF13" i="8"/>
  <c r="AD13" i="8"/>
  <c r="AF12" i="8"/>
  <c r="AE12" i="8"/>
  <c r="AD12" i="8"/>
  <c r="AC12" i="8"/>
  <c r="AF11" i="8"/>
  <c r="AD11" i="8"/>
  <c r="AF10" i="8"/>
  <c r="AE10" i="8"/>
  <c r="AD10" i="8"/>
  <c r="AC10" i="8"/>
  <c r="AF9" i="8"/>
  <c r="AE9" i="8"/>
  <c r="AD9" i="8"/>
  <c r="AC9" i="8"/>
  <c r="AF8" i="8"/>
  <c r="AE8" i="8"/>
  <c r="AD8" i="8"/>
  <c r="AC8" i="8"/>
  <c r="AF7" i="8"/>
  <c r="AD7" i="8"/>
  <c r="AF6" i="8"/>
  <c r="AE6" i="8"/>
  <c r="AD6" i="8"/>
  <c r="L163" i="8"/>
  <c r="K163" i="8"/>
  <c r="J163" i="8"/>
  <c r="L161" i="8"/>
  <c r="K161" i="8"/>
  <c r="J161" i="8"/>
  <c r="L159" i="8"/>
  <c r="K159" i="8"/>
  <c r="J159" i="8"/>
  <c r="L157" i="8"/>
  <c r="K157" i="8"/>
  <c r="J157" i="8"/>
  <c r="L155" i="8"/>
  <c r="K155" i="8"/>
  <c r="J155" i="8"/>
  <c r="L153" i="8"/>
  <c r="K153" i="8"/>
  <c r="J153" i="8"/>
  <c r="L151" i="8"/>
  <c r="K151" i="8"/>
  <c r="J151" i="8"/>
  <c r="L149" i="8"/>
  <c r="K149" i="8"/>
  <c r="J149" i="8"/>
  <c r="L147" i="8"/>
  <c r="K147" i="8"/>
  <c r="J147" i="8"/>
  <c r="L145" i="8"/>
  <c r="K145" i="8"/>
  <c r="J145" i="8"/>
  <c r="L143" i="8"/>
  <c r="K143" i="8"/>
  <c r="J143" i="8"/>
  <c r="L141" i="8"/>
  <c r="K141" i="8"/>
  <c r="J141" i="8"/>
  <c r="L139" i="8"/>
  <c r="K139" i="8"/>
  <c r="J139" i="8"/>
  <c r="L137" i="8"/>
  <c r="K137" i="8"/>
  <c r="J137" i="8"/>
  <c r="L135" i="8"/>
  <c r="K135" i="8"/>
  <c r="J135" i="8"/>
  <c r="L133" i="8"/>
  <c r="K133" i="8"/>
  <c r="J133" i="8"/>
  <c r="L131" i="8"/>
  <c r="K131" i="8"/>
  <c r="J131" i="8"/>
  <c r="L129" i="8"/>
  <c r="K129" i="8"/>
  <c r="J129" i="8"/>
  <c r="L127" i="8"/>
  <c r="K127" i="8"/>
  <c r="J127" i="8"/>
  <c r="L125" i="8"/>
  <c r="K125" i="8"/>
  <c r="J125" i="8"/>
  <c r="L123" i="8"/>
  <c r="K123" i="8"/>
  <c r="J123" i="8"/>
  <c r="L121" i="8"/>
  <c r="K121" i="8"/>
  <c r="J121" i="8"/>
  <c r="L119" i="8"/>
  <c r="K119" i="8"/>
  <c r="J119" i="8"/>
  <c r="L117" i="8"/>
  <c r="K117" i="8"/>
  <c r="J117" i="8"/>
  <c r="L115" i="8"/>
  <c r="K115" i="8"/>
  <c r="J115" i="8"/>
  <c r="L113" i="8"/>
  <c r="K113" i="8"/>
  <c r="J113" i="8"/>
  <c r="L111" i="8"/>
  <c r="K111" i="8"/>
  <c r="J111" i="8"/>
  <c r="L109" i="8"/>
  <c r="K109" i="8"/>
  <c r="J109" i="8"/>
  <c r="L107" i="8"/>
  <c r="K107" i="8"/>
  <c r="J107" i="8"/>
  <c r="L105" i="8"/>
  <c r="K105" i="8"/>
  <c r="J105" i="8"/>
  <c r="L103" i="8"/>
  <c r="K103" i="8"/>
  <c r="J103" i="8"/>
  <c r="L101" i="8"/>
  <c r="K101" i="8"/>
  <c r="J101" i="8"/>
  <c r="L99" i="8"/>
  <c r="K99" i="8"/>
  <c r="J99" i="8"/>
  <c r="L97" i="8"/>
  <c r="K97" i="8"/>
  <c r="J97" i="8"/>
  <c r="L95" i="8"/>
  <c r="K95" i="8"/>
  <c r="J95" i="8"/>
  <c r="L93" i="8"/>
  <c r="K93" i="8"/>
  <c r="J93" i="8"/>
  <c r="L91" i="8"/>
  <c r="K91" i="8"/>
  <c r="J91" i="8"/>
  <c r="L89" i="8"/>
  <c r="K89" i="8"/>
  <c r="J89" i="8"/>
  <c r="L87" i="8"/>
  <c r="K87" i="8"/>
  <c r="J87" i="8"/>
  <c r="L85" i="8"/>
  <c r="K85" i="8"/>
  <c r="J85" i="8"/>
  <c r="L83" i="8"/>
  <c r="K83" i="8"/>
  <c r="J83" i="8"/>
  <c r="L81" i="8"/>
  <c r="K81" i="8"/>
  <c r="J81" i="8"/>
  <c r="L79" i="8"/>
  <c r="K79" i="8"/>
  <c r="J79" i="8"/>
  <c r="L77" i="8"/>
  <c r="K77" i="8"/>
  <c r="J77" i="8"/>
  <c r="L75" i="8"/>
  <c r="K75" i="8"/>
  <c r="J75" i="8"/>
  <c r="L73" i="8"/>
  <c r="K73" i="8"/>
  <c r="J73" i="8"/>
  <c r="L71" i="8"/>
  <c r="K71" i="8"/>
  <c r="J71" i="8"/>
  <c r="L69" i="8"/>
  <c r="K69" i="8"/>
  <c r="J69" i="8"/>
  <c r="L67" i="8"/>
  <c r="K67" i="8"/>
  <c r="J67" i="8"/>
  <c r="L65" i="8"/>
  <c r="K65" i="8"/>
  <c r="J65" i="8"/>
  <c r="L63" i="8"/>
  <c r="K63" i="8"/>
  <c r="J63" i="8"/>
  <c r="L61" i="8"/>
  <c r="K61" i="8"/>
  <c r="J61" i="8"/>
  <c r="L59" i="8"/>
  <c r="K59" i="8"/>
  <c r="J59" i="8"/>
  <c r="L57" i="8"/>
  <c r="K57" i="8"/>
  <c r="J57" i="8"/>
  <c r="L55" i="8"/>
  <c r="K55" i="8"/>
  <c r="J55" i="8"/>
  <c r="L53" i="8"/>
  <c r="K53" i="8"/>
  <c r="J53" i="8"/>
  <c r="L51" i="8"/>
  <c r="K51" i="8"/>
  <c r="J51" i="8"/>
  <c r="L49" i="8"/>
  <c r="K49" i="8"/>
  <c r="J49" i="8"/>
  <c r="L47" i="8"/>
  <c r="K47" i="8"/>
  <c r="J47" i="8"/>
  <c r="L45" i="8"/>
  <c r="K45" i="8"/>
  <c r="J45" i="8"/>
  <c r="L43" i="8"/>
  <c r="K43" i="8"/>
  <c r="J43" i="8"/>
  <c r="L41" i="8"/>
  <c r="K41" i="8"/>
  <c r="J41" i="8"/>
  <c r="L39" i="8"/>
  <c r="K39" i="8"/>
  <c r="J39" i="8"/>
  <c r="L37" i="8"/>
  <c r="K37" i="8"/>
  <c r="J37" i="8"/>
  <c r="L35" i="8"/>
  <c r="K35" i="8"/>
  <c r="J35" i="8"/>
  <c r="L33" i="8"/>
  <c r="K33" i="8"/>
  <c r="J33" i="8"/>
  <c r="L31" i="8"/>
  <c r="K31" i="8"/>
  <c r="J31" i="8"/>
  <c r="L29" i="8"/>
  <c r="K29" i="8"/>
  <c r="J29" i="8"/>
  <c r="L27" i="8"/>
  <c r="K27" i="8"/>
  <c r="J27" i="8"/>
  <c r="L25" i="8"/>
  <c r="K25" i="8"/>
  <c r="J25" i="8"/>
  <c r="L23" i="8"/>
  <c r="K23" i="8"/>
  <c r="J23" i="8"/>
  <c r="L21" i="8"/>
  <c r="K21" i="8"/>
  <c r="J21" i="8"/>
  <c r="L19" i="8"/>
  <c r="K19" i="8"/>
  <c r="J19" i="8"/>
  <c r="L17" i="8"/>
  <c r="K17" i="8"/>
  <c r="J17" i="8"/>
  <c r="L15" i="8"/>
  <c r="K15" i="8"/>
  <c r="J15" i="8"/>
  <c r="L13" i="8"/>
  <c r="K13" i="8"/>
  <c r="J13" i="8"/>
  <c r="L11" i="8"/>
  <c r="K11" i="8"/>
  <c r="J11" i="8"/>
  <c r="L9" i="8"/>
  <c r="K9" i="8"/>
  <c r="J9" i="8"/>
  <c r="L7" i="8"/>
  <c r="K7" i="8"/>
  <c r="J7" i="8"/>
  <c r="L5" i="8"/>
  <c r="K5" i="8"/>
  <c r="J5" i="8"/>
  <c r="AN45" i="7" l="1"/>
  <c r="AM45" i="7"/>
  <c r="AL45" i="7"/>
  <c r="AK45" i="7"/>
  <c r="AJ45" i="7"/>
  <c r="AI45" i="7"/>
  <c r="AH45" i="7"/>
  <c r="AG45" i="7"/>
  <c r="AF45" i="7"/>
  <c r="AE45" i="7"/>
  <c r="AD45" i="7"/>
  <c r="AC45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N9" i="7"/>
  <c r="AM9" i="7"/>
  <c r="AL9" i="7"/>
  <c r="AK9" i="7"/>
  <c r="AJ9" i="7"/>
  <c r="AI9" i="7"/>
  <c r="AH9" i="7"/>
  <c r="AG9" i="7"/>
  <c r="AF9" i="7"/>
  <c r="AE9" i="7"/>
  <c r="AD9" i="7"/>
  <c r="AC9" i="7"/>
  <c r="AN7" i="7"/>
  <c r="AM7" i="7"/>
  <c r="AL7" i="7"/>
  <c r="AK7" i="7"/>
  <c r="AJ7" i="7"/>
  <c r="AI7" i="7"/>
  <c r="AH7" i="7"/>
  <c r="AG7" i="7"/>
  <c r="AF7" i="7"/>
  <c r="AE7" i="7"/>
  <c r="AD7" i="7"/>
  <c r="AC7" i="7"/>
  <c r="AN45" i="6"/>
  <c r="AM45" i="6"/>
  <c r="AL45" i="6"/>
  <c r="AK45" i="6"/>
  <c r="AJ45" i="6"/>
  <c r="AI45" i="6"/>
  <c r="AH45" i="6"/>
  <c r="AG45" i="6"/>
  <c r="AF45" i="6"/>
  <c r="AE45" i="6"/>
  <c r="AD45" i="6"/>
  <c r="AC45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N9" i="6"/>
  <c r="AM9" i="6"/>
  <c r="AL9" i="6"/>
  <c r="AK9" i="6"/>
  <c r="AJ9" i="6"/>
  <c r="AI9" i="6"/>
  <c r="AH9" i="6"/>
  <c r="AG9" i="6"/>
  <c r="AF9" i="6"/>
  <c r="AE9" i="6"/>
  <c r="AD9" i="6"/>
  <c r="AC9" i="6"/>
  <c r="AN7" i="6"/>
  <c r="AM7" i="6"/>
  <c r="AL7" i="6"/>
  <c r="AK7" i="6"/>
  <c r="AJ7" i="6"/>
  <c r="AI7" i="6"/>
  <c r="AH7" i="6"/>
  <c r="AG7" i="6"/>
  <c r="AF7" i="6"/>
  <c r="AE7" i="6"/>
  <c r="AD7" i="6"/>
  <c r="AC7" i="6"/>
  <c r="AN45" i="4"/>
  <c r="AM45" i="4"/>
  <c r="AL45" i="4"/>
  <c r="AK45" i="4"/>
  <c r="AJ45" i="4"/>
  <c r="AI45" i="4"/>
  <c r="AH45" i="4"/>
  <c r="AG45" i="4"/>
  <c r="AF45" i="4"/>
  <c r="AE45" i="4"/>
  <c r="AD45" i="4"/>
  <c r="AC45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N9" i="4"/>
  <c r="AM9" i="4"/>
  <c r="AL9" i="4"/>
  <c r="AK9" i="4"/>
  <c r="AJ9" i="4"/>
  <c r="AI9" i="4"/>
  <c r="AH9" i="4"/>
  <c r="AG9" i="4"/>
  <c r="AF9" i="4"/>
  <c r="AE9" i="4"/>
  <c r="AD9" i="4"/>
  <c r="AC9" i="4"/>
  <c r="AN7" i="4"/>
  <c r="AM7" i="4"/>
  <c r="AL7" i="4"/>
  <c r="AK7" i="4"/>
  <c r="AJ7" i="4"/>
  <c r="AI7" i="4"/>
  <c r="AH7" i="4"/>
  <c r="AG7" i="4"/>
  <c r="AF7" i="4"/>
  <c r="AE7" i="4"/>
  <c r="AD7" i="4"/>
  <c r="AC7" i="4"/>
  <c r="AN45" i="3"/>
  <c r="AM45" i="3"/>
  <c r="AL45" i="3"/>
  <c r="AK45" i="3"/>
  <c r="AJ45" i="3"/>
  <c r="AI45" i="3"/>
  <c r="AH45" i="3"/>
  <c r="AG45" i="3"/>
  <c r="AF45" i="3"/>
  <c r="AE45" i="3"/>
  <c r="AD45" i="3"/>
  <c r="AC45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N9" i="3"/>
  <c r="AM9" i="3"/>
  <c r="AL9" i="3"/>
  <c r="AK9" i="3"/>
  <c r="AJ9" i="3"/>
  <c r="AI9" i="3"/>
  <c r="AH9" i="3"/>
  <c r="AG9" i="3"/>
  <c r="AF9" i="3"/>
  <c r="AE9" i="3"/>
  <c r="AD9" i="3"/>
  <c r="AC9" i="3"/>
  <c r="AN7" i="3"/>
  <c r="AM7" i="3"/>
  <c r="AL7" i="3"/>
  <c r="AK7" i="3"/>
  <c r="AJ7" i="3"/>
  <c r="AI7" i="3"/>
  <c r="AH7" i="3"/>
  <c r="AG7" i="3"/>
  <c r="AF7" i="3"/>
  <c r="AE7" i="3"/>
  <c r="AD7" i="3"/>
  <c r="AC7" i="3"/>
  <c r="AN45" i="9"/>
  <c r="AM45" i="9"/>
  <c r="AL45" i="9"/>
  <c r="AK45" i="9"/>
  <c r="AJ45" i="9"/>
  <c r="AI45" i="9"/>
  <c r="AH45" i="9"/>
  <c r="AG45" i="9"/>
  <c r="AF45" i="9"/>
  <c r="AE45" i="9"/>
  <c r="AD45" i="9"/>
  <c r="AC45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N9" i="9"/>
  <c r="AM9" i="9"/>
  <c r="AL9" i="9"/>
  <c r="AK9" i="9"/>
  <c r="AJ9" i="9"/>
  <c r="AI9" i="9"/>
  <c r="AH9" i="9"/>
  <c r="AG9" i="9"/>
  <c r="AF9" i="9"/>
  <c r="AE9" i="9"/>
  <c r="AD9" i="9"/>
  <c r="AC9" i="9"/>
  <c r="AN7" i="9"/>
  <c r="AM7" i="9"/>
  <c r="AL7" i="9"/>
  <c r="AK7" i="9"/>
  <c r="AJ7" i="9"/>
  <c r="AI7" i="9"/>
  <c r="AH7" i="9"/>
  <c r="AG7" i="9"/>
  <c r="AF7" i="9"/>
  <c r="AE7" i="9"/>
  <c r="AD7" i="9"/>
  <c r="AC7" i="9"/>
  <c r="AN45" i="2"/>
  <c r="AM45" i="2"/>
  <c r="AL45" i="2"/>
  <c r="AK45" i="2"/>
  <c r="AJ45" i="2"/>
  <c r="AI45" i="2"/>
  <c r="AH45" i="2"/>
  <c r="AG45" i="2"/>
  <c r="AF45" i="2"/>
  <c r="AE45" i="2"/>
  <c r="AD45" i="2"/>
  <c r="AC45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N9" i="2"/>
  <c r="AM9" i="2"/>
  <c r="AL9" i="2"/>
  <c r="AK9" i="2"/>
  <c r="AJ9" i="2"/>
  <c r="AI9" i="2"/>
  <c r="AH9" i="2"/>
  <c r="AG9" i="2"/>
  <c r="AF9" i="2"/>
  <c r="AE9" i="2"/>
  <c r="AD9" i="2"/>
  <c r="AC9" i="2"/>
  <c r="AN8" i="2"/>
  <c r="AM8" i="2"/>
  <c r="AL8" i="2"/>
  <c r="AK8" i="2"/>
  <c r="AJ8" i="2"/>
  <c r="AI8" i="2"/>
  <c r="AH8" i="2"/>
  <c r="AG8" i="2"/>
  <c r="AF8" i="2"/>
  <c r="AE8" i="2"/>
  <c r="AD8" i="2"/>
  <c r="AC8" i="2"/>
  <c r="AN7" i="2"/>
  <c r="AM7" i="2"/>
  <c r="AL7" i="2"/>
  <c r="AK7" i="2"/>
  <c r="AJ7" i="2"/>
  <c r="AI7" i="2"/>
  <c r="AH7" i="2"/>
  <c r="AG7" i="2"/>
  <c r="AF7" i="2"/>
  <c r="AE7" i="2"/>
  <c r="AD7" i="2"/>
  <c r="AC7" i="2"/>
  <c r="AN6" i="2"/>
  <c r="AM6" i="2"/>
  <c r="AL6" i="2"/>
  <c r="AK6" i="2"/>
  <c r="AJ6" i="2"/>
  <c r="AI6" i="2"/>
  <c r="AH6" i="2"/>
  <c r="AG6" i="2"/>
  <c r="AF6" i="2"/>
  <c r="AE6" i="2"/>
  <c r="AD6" i="2"/>
  <c r="AC6" i="2"/>
  <c r="AN45" i="1"/>
  <c r="AM45" i="1"/>
  <c r="AL45" i="1"/>
  <c r="AK45" i="1"/>
  <c r="AN44" i="1"/>
  <c r="AM44" i="1"/>
  <c r="AL44" i="1"/>
  <c r="AK44" i="1"/>
  <c r="AN43" i="1"/>
  <c r="AM43" i="1"/>
  <c r="AL43" i="1"/>
  <c r="AK43" i="1"/>
  <c r="AN42" i="1"/>
  <c r="AM42" i="1"/>
  <c r="AL42" i="1"/>
  <c r="AK42" i="1"/>
  <c r="AN41" i="1"/>
  <c r="AM41" i="1"/>
  <c r="AL41" i="1"/>
  <c r="AK41" i="1"/>
  <c r="AN40" i="1"/>
  <c r="AM40" i="1"/>
  <c r="AL40" i="1"/>
  <c r="AK40" i="1"/>
  <c r="AN39" i="1"/>
  <c r="AM39" i="1"/>
  <c r="AL39" i="1"/>
  <c r="AK39" i="1"/>
  <c r="AN38" i="1"/>
  <c r="AM38" i="1"/>
  <c r="AL38" i="1"/>
  <c r="AK38" i="1"/>
  <c r="AN37" i="1"/>
  <c r="AM37" i="1"/>
  <c r="AL37" i="1"/>
  <c r="AK37" i="1"/>
  <c r="AN36" i="1"/>
  <c r="AM36" i="1"/>
  <c r="AL36" i="1"/>
  <c r="AK36" i="1"/>
  <c r="AN35" i="1"/>
  <c r="AM35" i="1"/>
  <c r="AL35" i="1"/>
  <c r="AK35" i="1"/>
  <c r="AN34" i="1"/>
  <c r="AM34" i="1"/>
  <c r="AL34" i="1"/>
  <c r="AK34" i="1"/>
  <c r="AN33" i="1"/>
  <c r="AM33" i="1"/>
  <c r="AL33" i="1"/>
  <c r="AK33" i="1"/>
  <c r="AN32" i="1"/>
  <c r="AM32" i="1"/>
  <c r="AL32" i="1"/>
  <c r="AK32" i="1"/>
  <c r="AN31" i="1"/>
  <c r="AM31" i="1"/>
  <c r="AL31" i="1"/>
  <c r="AK31" i="1"/>
  <c r="AN30" i="1"/>
  <c r="AM30" i="1"/>
  <c r="AL30" i="1"/>
  <c r="AK30" i="1"/>
  <c r="AN29" i="1"/>
  <c r="AM29" i="1"/>
  <c r="AL29" i="1"/>
  <c r="AK29" i="1"/>
  <c r="AN28" i="1"/>
  <c r="AM28" i="1"/>
  <c r="AL28" i="1"/>
  <c r="AK28" i="1"/>
  <c r="AN27" i="1"/>
  <c r="AM27" i="1"/>
  <c r="AL27" i="1"/>
  <c r="AK27" i="1"/>
  <c r="AN26" i="1"/>
  <c r="AM26" i="1"/>
  <c r="AL26" i="1"/>
  <c r="AK26" i="1"/>
  <c r="AN25" i="1"/>
  <c r="AM25" i="1"/>
  <c r="AL25" i="1"/>
  <c r="AK25" i="1"/>
  <c r="AN24" i="1"/>
  <c r="AM24" i="1"/>
  <c r="AL24" i="1"/>
  <c r="AK24" i="1"/>
  <c r="AN23" i="1"/>
  <c r="AM23" i="1"/>
  <c r="AL23" i="1"/>
  <c r="AK23" i="1"/>
  <c r="AN22" i="1"/>
  <c r="AM22" i="1"/>
  <c r="AL22" i="1"/>
  <c r="AK22" i="1"/>
  <c r="AN21" i="1"/>
  <c r="AM21" i="1"/>
  <c r="AL21" i="1"/>
  <c r="AK21" i="1"/>
  <c r="AN20" i="1"/>
  <c r="AM20" i="1"/>
  <c r="AL20" i="1"/>
  <c r="AK20" i="1"/>
  <c r="AN19" i="1"/>
  <c r="AM19" i="1"/>
  <c r="AL19" i="1"/>
  <c r="AK19" i="1"/>
  <c r="AN18" i="1"/>
  <c r="AM18" i="1"/>
  <c r="AL18" i="1"/>
  <c r="AK18" i="1"/>
  <c r="AN17" i="1"/>
  <c r="AM17" i="1"/>
  <c r="AL17" i="1"/>
  <c r="AK17" i="1"/>
  <c r="AN16" i="1"/>
  <c r="AM16" i="1"/>
  <c r="AL16" i="1"/>
  <c r="AK16" i="1"/>
  <c r="AN15" i="1"/>
  <c r="AM15" i="1"/>
  <c r="AL15" i="1"/>
  <c r="AK15" i="1"/>
  <c r="AN14" i="1"/>
  <c r="AM14" i="1"/>
  <c r="AL14" i="1"/>
  <c r="AK14" i="1"/>
  <c r="AN13" i="1"/>
  <c r="AM13" i="1"/>
  <c r="AL13" i="1"/>
  <c r="AK13" i="1"/>
  <c r="AN12" i="1"/>
  <c r="AM12" i="1"/>
  <c r="AL12" i="1"/>
  <c r="AK12" i="1"/>
  <c r="AN11" i="1"/>
  <c r="AM11" i="1"/>
  <c r="AL11" i="1"/>
  <c r="AK11" i="1"/>
  <c r="AN10" i="1"/>
  <c r="AM10" i="1"/>
  <c r="AL10" i="1"/>
  <c r="AK10" i="1"/>
  <c r="AN9" i="1"/>
  <c r="AM9" i="1"/>
  <c r="AL9" i="1"/>
  <c r="AK9" i="1"/>
  <c r="AN8" i="1"/>
  <c r="AM8" i="1"/>
  <c r="AL8" i="1"/>
  <c r="AK8" i="1"/>
  <c r="AN7" i="1"/>
  <c r="AM7" i="1"/>
  <c r="AL7" i="1"/>
  <c r="AK7" i="1"/>
  <c r="AN6" i="1"/>
  <c r="AM6" i="1"/>
  <c r="AL6" i="1"/>
  <c r="AK6" i="1"/>
  <c r="AJ45" i="1"/>
  <c r="AI45" i="1"/>
  <c r="AH45" i="1"/>
  <c r="AG45" i="1"/>
  <c r="AJ44" i="1"/>
  <c r="AI44" i="1"/>
  <c r="AH44" i="1"/>
  <c r="AG44" i="1"/>
  <c r="AJ43" i="1"/>
  <c r="AI43" i="1"/>
  <c r="AH43" i="1"/>
  <c r="AG43" i="1"/>
  <c r="AJ42" i="1"/>
  <c r="AI42" i="1"/>
  <c r="AH42" i="1"/>
  <c r="AG42" i="1"/>
  <c r="AJ41" i="1"/>
  <c r="AI41" i="1"/>
  <c r="AH41" i="1"/>
  <c r="AG41" i="1"/>
  <c r="AJ40" i="1"/>
  <c r="AI40" i="1"/>
  <c r="AH40" i="1"/>
  <c r="AG40" i="1"/>
  <c r="AJ39" i="1"/>
  <c r="AI39" i="1"/>
  <c r="AH39" i="1"/>
  <c r="AG39" i="1"/>
  <c r="AJ38" i="1"/>
  <c r="AI38" i="1"/>
  <c r="AH38" i="1"/>
  <c r="AG38" i="1"/>
  <c r="AJ37" i="1"/>
  <c r="AI37" i="1"/>
  <c r="AH37" i="1"/>
  <c r="AG37" i="1"/>
  <c r="AJ36" i="1"/>
  <c r="AI36" i="1"/>
  <c r="AH36" i="1"/>
  <c r="AG36" i="1"/>
  <c r="AJ35" i="1"/>
  <c r="AI35" i="1"/>
  <c r="AH35" i="1"/>
  <c r="AG35" i="1"/>
  <c r="AJ34" i="1"/>
  <c r="AI34" i="1"/>
  <c r="AH34" i="1"/>
  <c r="AG34" i="1"/>
  <c r="AJ33" i="1"/>
  <c r="AI33" i="1"/>
  <c r="AH33" i="1"/>
  <c r="AG33" i="1"/>
  <c r="AJ32" i="1"/>
  <c r="AI32" i="1"/>
  <c r="AH32" i="1"/>
  <c r="AG32" i="1"/>
  <c r="AJ31" i="1"/>
  <c r="AI31" i="1"/>
  <c r="AH31" i="1"/>
  <c r="AG31" i="1"/>
  <c r="AJ30" i="1"/>
  <c r="AI30" i="1"/>
  <c r="AH30" i="1"/>
  <c r="AG30" i="1"/>
  <c r="AJ29" i="1"/>
  <c r="AI29" i="1"/>
  <c r="AH29" i="1"/>
  <c r="AG29" i="1"/>
  <c r="AJ28" i="1"/>
  <c r="AI28" i="1"/>
  <c r="AH28" i="1"/>
  <c r="AG28" i="1"/>
  <c r="AJ27" i="1"/>
  <c r="AI27" i="1"/>
  <c r="AH27" i="1"/>
  <c r="AG27" i="1"/>
  <c r="AJ26" i="1"/>
  <c r="AI26" i="1"/>
  <c r="AH26" i="1"/>
  <c r="AG26" i="1"/>
  <c r="AJ25" i="1"/>
  <c r="AI25" i="1"/>
  <c r="AH25" i="1"/>
  <c r="AG25" i="1"/>
  <c r="AJ24" i="1"/>
  <c r="AI24" i="1"/>
  <c r="AH24" i="1"/>
  <c r="AG24" i="1"/>
  <c r="AJ23" i="1"/>
  <c r="AI23" i="1"/>
  <c r="AH23" i="1"/>
  <c r="AG23" i="1"/>
  <c r="AJ22" i="1"/>
  <c r="AI22" i="1"/>
  <c r="AH22" i="1"/>
  <c r="AG22" i="1"/>
  <c r="AJ21" i="1"/>
  <c r="AI21" i="1"/>
  <c r="AH21" i="1"/>
  <c r="AG21" i="1"/>
  <c r="AJ20" i="1"/>
  <c r="AI20" i="1"/>
  <c r="AH20" i="1"/>
  <c r="AG20" i="1"/>
  <c r="AJ19" i="1"/>
  <c r="AI19" i="1"/>
  <c r="AH19" i="1"/>
  <c r="AG19" i="1"/>
  <c r="AJ18" i="1"/>
  <c r="AI18" i="1"/>
  <c r="AH18" i="1"/>
  <c r="AG18" i="1"/>
  <c r="AJ17" i="1"/>
  <c r="AI17" i="1"/>
  <c r="AH17" i="1"/>
  <c r="AG17" i="1"/>
  <c r="AJ16" i="1"/>
  <c r="AI16" i="1"/>
  <c r="AH16" i="1"/>
  <c r="AG16" i="1"/>
  <c r="AJ15" i="1"/>
  <c r="AI15" i="1"/>
  <c r="AH15" i="1"/>
  <c r="AG15" i="1"/>
  <c r="AJ14" i="1"/>
  <c r="AI14" i="1"/>
  <c r="AH14" i="1"/>
  <c r="AG14" i="1"/>
  <c r="AJ13" i="1"/>
  <c r="AI13" i="1"/>
  <c r="AH13" i="1"/>
  <c r="AG13" i="1"/>
  <c r="AJ12" i="1"/>
  <c r="AI12" i="1"/>
  <c r="AH12" i="1"/>
  <c r="AG12" i="1"/>
  <c r="AJ11" i="1"/>
  <c r="AI11" i="1"/>
  <c r="AH11" i="1"/>
  <c r="AG11" i="1"/>
  <c r="AJ10" i="1"/>
  <c r="AI10" i="1"/>
  <c r="AH10" i="1"/>
  <c r="AG10" i="1"/>
  <c r="AJ9" i="1"/>
  <c r="AI9" i="1"/>
  <c r="AH9" i="1"/>
  <c r="AG9" i="1"/>
  <c r="AJ8" i="1"/>
  <c r="AI8" i="1"/>
  <c r="AH8" i="1"/>
  <c r="AG8" i="1"/>
  <c r="AJ7" i="1"/>
  <c r="AI7" i="1"/>
  <c r="AH7" i="1"/>
  <c r="AG7" i="1"/>
  <c r="AJ6" i="1"/>
  <c r="AI6" i="1"/>
  <c r="AH6" i="1"/>
  <c r="AG6" i="1"/>
  <c r="AF45" i="1"/>
  <c r="AE45" i="1"/>
  <c r="AD45" i="1"/>
  <c r="AC45" i="1"/>
  <c r="AF44" i="1"/>
  <c r="AE44" i="1"/>
  <c r="AD44" i="1"/>
  <c r="AC44" i="1"/>
  <c r="AF43" i="1"/>
  <c r="AE43" i="1"/>
  <c r="AD43" i="1"/>
  <c r="AC43" i="1"/>
  <c r="AF42" i="1"/>
  <c r="AE42" i="1"/>
  <c r="AD42" i="1"/>
  <c r="AC42" i="1"/>
  <c r="AF41" i="1"/>
  <c r="AE41" i="1"/>
  <c r="AD41" i="1"/>
  <c r="AC41" i="1"/>
  <c r="AF40" i="1"/>
  <c r="AE40" i="1"/>
  <c r="AD40" i="1"/>
  <c r="AC40" i="1"/>
  <c r="AF39" i="1"/>
  <c r="AE39" i="1"/>
  <c r="AD39" i="1"/>
  <c r="AC39" i="1"/>
  <c r="AF38" i="1"/>
  <c r="AE38" i="1"/>
  <c r="AD38" i="1"/>
  <c r="AC38" i="1"/>
  <c r="AF37" i="1"/>
  <c r="AE37" i="1"/>
  <c r="AD37" i="1"/>
  <c r="AC37" i="1"/>
  <c r="AF36" i="1"/>
  <c r="AE36" i="1"/>
  <c r="AD36" i="1"/>
  <c r="AC36" i="1"/>
  <c r="AF35" i="1"/>
  <c r="AE35" i="1"/>
  <c r="AD35" i="1"/>
  <c r="AC35" i="1"/>
  <c r="AF34" i="1"/>
  <c r="AE34" i="1"/>
  <c r="AD34" i="1"/>
  <c r="AC34" i="1"/>
  <c r="AF33" i="1"/>
  <c r="AE33" i="1"/>
  <c r="AD33" i="1"/>
  <c r="AC33" i="1"/>
  <c r="AF32" i="1"/>
  <c r="AE32" i="1"/>
  <c r="AD32" i="1"/>
  <c r="AC32" i="1"/>
  <c r="AF31" i="1"/>
  <c r="AE31" i="1"/>
  <c r="AD31" i="1"/>
  <c r="AC31" i="1"/>
  <c r="AF30" i="1"/>
  <c r="AE30" i="1"/>
  <c r="AD30" i="1"/>
  <c r="AC30" i="1"/>
  <c r="AF29" i="1"/>
  <c r="AE29" i="1"/>
  <c r="AD29" i="1"/>
  <c r="AC29" i="1"/>
  <c r="AF28" i="1"/>
  <c r="AE28" i="1"/>
  <c r="AD28" i="1"/>
  <c r="AC28" i="1"/>
  <c r="AF27" i="1"/>
  <c r="AE27" i="1"/>
  <c r="AD27" i="1"/>
  <c r="AC27" i="1"/>
  <c r="AF26" i="1"/>
  <c r="AE26" i="1"/>
  <c r="AD26" i="1"/>
  <c r="AC26" i="1"/>
  <c r="AF25" i="1"/>
  <c r="AE25" i="1"/>
  <c r="AD25" i="1"/>
  <c r="AC25" i="1"/>
  <c r="AF24" i="1"/>
  <c r="AE24" i="1"/>
  <c r="AD24" i="1"/>
  <c r="AC24" i="1"/>
  <c r="AF23" i="1"/>
  <c r="AE23" i="1"/>
  <c r="AD23" i="1"/>
  <c r="AC23" i="1"/>
  <c r="AF22" i="1"/>
  <c r="AE22" i="1"/>
  <c r="AD22" i="1"/>
  <c r="AC22" i="1"/>
  <c r="AF21" i="1"/>
  <c r="AE21" i="1"/>
  <c r="AD21" i="1"/>
  <c r="AC21" i="1"/>
  <c r="AF20" i="1"/>
  <c r="AE20" i="1"/>
  <c r="AD20" i="1"/>
  <c r="AC20" i="1"/>
  <c r="AF19" i="1"/>
  <c r="AE19" i="1"/>
  <c r="AD19" i="1"/>
  <c r="AC19" i="1"/>
  <c r="AF18" i="1"/>
  <c r="AE18" i="1"/>
  <c r="AD18" i="1"/>
  <c r="AC18" i="1"/>
  <c r="AF17" i="1"/>
  <c r="AE17" i="1"/>
  <c r="AD17" i="1"/>
  <c r="AC17" i="1"/>
  <c r="AF16" i="1"/>
  <c r="AE16" i="1"/>
  <c r="AD16" i="1"/>
  <c r="AC16" i="1"/>
  <c r="AF15" i="1"/>
  <c r="AE15" i="1"/>
  <c r="AD15" i="1"/>
  <c r="AC15" i="1"/>
  <c r="AF14" i="1"/>
  <c r="AE14" i="1"/>
  <c r="AD14" i="1"/>
  <c r="AC14" i="1"/>
  <c r="AF13" i="1"/>
  <c r="AE13" i="1"/>
  <c r="AD13" i="1"/>
  <c r="AC13" i="1"/>
  <c r="AF12" i="1"/>
  <c r="AE12" i="1"/>
  <c r="AD12" i="1"/>
  <c r="AC12" i="1"/>
  <c r="AF11" i="1"/>
  <c r="AE11" i="1"/>
  <c r="AD11" i="1"/>
  <c r="AC11" i="1"/>
  <c r="AF10" i="1"/>
  <c r="AE10" i="1"/>
  <c r="AD10" i="1"/>
  <c r="AC10" i="1"/>
  <c r="AF9" i="1"/>
  <c r="AE9" i="1"/>
  <c r="AD9" i="1"/>
  <c r="AC9" i="1"/>
  <c r="AF8" i="1"/>
  <c r="AE8" i="1"/>
  <c r="AD8" i="1"/>
  <c r="AC8" i="1"/>
  <c r="AF7" i="1"/>
  <c r="AE7" i="1"/>
  <c r="AD7" i="1"/>
  <c r="AC7" i="1"/>
  <c r="AF6" i="1"/>
  <c r="AE6" i="1"/>
  <c r="AD6" i="1"/>
  <c r="AC6" i="1"/>
  <c r="F327" i="7" l="1"/>
  <c r="E327" i="7"/>
  <c r="D327" i="7"/>
  <c r="F325" i="7"/>
  <c r="E325" i="7"/>
  <c r="D325" i="7"/>
  <c r="F323" i="7"/>
  <c r="E323" i="7"/>
  <c r="D323" i="7"/>
  <c r="F321" i="7"/>
  <c r="E321" i="7"/>
  <c r="D321" i="7"/>
  <c r="F319" i="7"/>
  <c r="E319" i="7"/>
  <c r="D319" i="7"/>
  <c r="F317" i="7"/>
  <c r="E317" i="7"/>
  <c r="D317" i="7"/>
  <c r="F315" i="7"/>
  <c r="E315" i="7"/>
  <c r="D315" i="7"/>
  <c r="F313" i="7"/>
  <c r="E313" i="7"/>
  <c r="D313" i="7"/>
  <c r="F311" i="7"/>
  <c r="E311" i="7"/>
  <c r="D311" i="7"/>
  <c r="F309" i="7"/>
  <c r="E309" i="7"/>
  <c r="D309" i="7"/>
  <c r="F307" i="7"/>
  <c r="E307" i="7"/>
  <c r="D307" i="7"/>
  <c r="F305" i="7"/>
  <c r="E305" i="7"/>
  <c r="D305" i="7"/>
  <c r="F303" i="7"/>
  <c r="E303" i="7"/>
  <c r="D303" i="7"/>
  <c r="F301" i="7"/>
  <c r="E301" i="7"/>
  <c r="D301" i="7"/>
  <c r="F299" i="7"/>
  <c r="E299" i="7"/>
  <c r="D299" i="7"/>
  <c r="F297" i="7"/>
  <c r="E297" i="7"/>
  <c r="D297" i="7"/>
  <c r="F295" i="7"/>
  <c r="E295" i="7"/>
  <c r="D295" i="7"/>
  <c r="F293" i="7"/>
  <c r="E293" i="7"/>
  <c r="D293" i="7"/>
  <c r="F291" i="7"/>
  <c r="E291" i="7"/>
  <c r="D291" i="7"/>
  <c r="F289" i="7"/>
  <c r="E289" i="7"/>
  <c r="D289" i="7"/>
  <c r="F287" i="7"/>
  <c r="E287" i="7"/>
  <c r="D287" i="7"/>
  <c r="F285" i="7"/>
  <c r="E285" i="7"/>
  <c r="D285" i="7"/>
  <c r="F283" i="7"/>
  <c r="E283" i="7"/>
  <c r="D283" i="7"/>
  <c r="F281" i="7"/>
  <c r="E281" i="7"/>
  <c r="D281" i="7"/>
  <c r="F279" i="7"/>
  <c r="E279" i="7"/>
  <c r="D279" i="7"/>
  <c r="F277" i="7"/>
  <c r="E277" i="7"/>
  <c r="D277" i="7"/>
  <c r="F275" i="7"/>
  <c r="E275" i="7"/>
  <c r="D275" i="7"/>
  <c r="F273" i="7"/>
  <c r="E273" i="7"/>
  <c r="D273" i="7"/>
  <c r="F271" i="7"/>
  <c r="E271" i="7"/>
  <c r="D271" i="7"/>
  <c r="F269" i="7"/>
  <c r="E269" i="7"/>
  <c r="D269" i="7"/>
  <c r="F267" i="7"/>
  <c r="E267" i="7"/>
  <c r="D267" i="7"/>
  <c r="F265" i="7"/>
  <c r="E265" i="7"/>
  <c r="D265" i="7"/>
  <c r="F263" i="7"/>
  <c r="E263" i="7"/>
  <c r="D263" i="7"/>
  <c r="F261" i="7"/>
  <c r="E261" i="7"/>
  <c r="D261" i="7"/>
  <c r="F259" i="7"/>
  <c r="E259" i="7"/>
  <c r="D259" i="7"/>
  <c r="F257" i="7"/>
  <c r="E257" i="7"/>
  <c r="D257" i="7"/>
  <c r="F255" i="7"/>
  <c r="E255" i="7"/>
  <c r="D255" i="7"/>
  <c r="F253" i="7"/>
  <c r="E253" i="7"/>
  <c r="D253" i="7"/>
  <c r="F251" i="7"/>
  <c r="E251" i="7"/>
  <c r="D251" i="7"/>
  <c r="F249" i="7"/>
  <c r="E249" i="7"/>
  <c r="D249" i="7"/>
  <c r="F247" i="7"/>
  <c r="E247" i="7"/>
  <c r="D247" i="7"/>
  <c r="F245" i="7"/>
  <c r="E245" i="7"/>
  <c r="D245" i="7"/>
  <c r="F243" i="7"/>
  <c r="E243" i="7"/>
  <c r="D243" i="7"/>
  <c r="F241" i="7"/>
  <c r="E241" i="7"/>
  <c r="D241" i="7"/>
  <c r="F239" i="7"/>
  <c r="E239" i="7"/>
  <c r="D239" i="7"/>
  <c r="F237" i="7"/>
  <c r="E237" i="7"/>
  <c r="D237" i="7"/>
  <c r="F235" i="7"/>
  <c r="E235" i="7"/>
  <c r="D235" i="7"/>
  <c r="F233" i="7"/>
  <c r="E233" i="7"/>
  <c r="D233" i="7"/>
  <c r="F231" i="7"/>
  <c r="E231" i="7"/>
  <c r="D231" i="7"/>
  <c r="F229" i="7"/>
  <c r="E229" i="7"/>
  <c r="D229" i="7"/>
  <c r="F227" i="7"/>
  <c r="E227" i="7"/>
  <c r="D227" i="7"/>
  <c r="F225" i="7"/>
  <c r="E225" i="7"/>
  <c r="D225" i="7"/>
  <c r="F223" i="7"/>
  <c r="E223" i="7"/>
  <c r="D223" i="7"/>
  <c r="F221" i="7"/>
  <c r="E221" i="7"/>
  <c r="D221" i="7"/>
  <c r="F219" i="7"/>
  <c r="E219" i="7"/>
  <c r="D219" i="7"/>
  <c r="F217" i="7"/>
  <c r="E217" i="7"/>
  <c r="D217" i="7"/>
  <c r="F215" i="7"/>
  <c r="E215" i="7"/>
  <c r="D215" i="7"/>
  <c r="F213" i="7"/>
  <c r="E213" i="7"/>
  <c r="D213" i="7"/>
  <c r="F211" i="7"/>
  <c r="E211" i="7"/>
  <c r="D211" i="7"/>
  <c r="F209" i="7"/>
  <c r="E209" i="7"/>
  <c r="D209" i="7"/>
  <c r="F207" i="7"/>
  <c r="E207" i="7"/>
  <c r="D207" i="7"/>
  <c r="F205" i="7"/>
  <c r="E205" i="7"/>
  <c r="D205" i="7"/>
  <c r="F203" i="7"/>
  <c r="E203" i="7"/>
  <c r="D203" i="7"/>
  <c r="F201" i="7"/>
  <c r="E201" i="7"/>
  <c r="D201" i="7"/>
  <c r="F199" i="7"/>
  <c r="E199" i="7"/>
  <c r="D199" i="7"/>
  <c r="F197" i="7"/>
  <c r="E197" i="7"/>
  <c r="D197" i="7"/>
  <c r="F195" i="7"/>
  <c r="E195" i="7"/>
  <c r="D195" i="7"/>
  <c r="F193" i="7"/>
  <c r="E193" i="7"/>
  <c r="D193" i="7"/>
  <c r="F191" i="7"/>
  <c r="E191" i="7"/>
  <c r="D191" i="7"/>
  <c r="F189" i="7"/>
  <c r="E189" i="7"/>
  <c r="D189" i="7"/>
  <c r="F187" i="7"/>
  <c r="E187" i="7"/>
  <c r="D187" i="7"/>
  <c r="F185" i="7"/>
  <c r="E185" i="7"/>
  <c r="D185" i="7"/>
  <c r="F183" i="7"/>
  <c r="E183" i="7"/>
  <c r="D183" i="7"/>
  <c r="F181" i="7"/>
  <c r="E181" i="7"/>
  <c r="D181" i="7"/>
  <c r="F179" i="7"/>
  <c r="E179" i="7"/>
  <c r="D179" i="7"/>
  <c r="F177" i="7"/>
  <c r="E177" i="7"/>
  <c r="D177" i="7"/>
  <c r="F175" i="7"/>
  <c r="E175" i="7"/>
  <c r="D175" i="7"/>
  <c r="F173" i="7"/>
  <c r="E173" i="7"/>
  <c r="D173" i="7"/>
  <c r="F171" i="7"/>
  <c r="E171" i="7"/>
  <c r="D171" i="7"/>
  <c r="F169" i="7"/>
  <c r="E169" i="7"/>
  <c r="D169" i="7"/>
  <c r="F327" i="6"/>
  <c r="E327" i="6"/>
  <c r="D327" i="6"/>
  <c r="F325" i="6"/>
  <c r="E325" i="6"/>
  <c r="D325" i="6"/>
  <c r="F323" i="6"/>
  <c r="E323" i="6"/>
  <c r="D323" i="6"/>
  <c r="F321" i="6"/>
  <c r="E321" i="6"/>
  <c r="D321" i="6"/>
  <c r="F319" i="6"/>
  <c r="E319" i="6"/>
  <c r="D319" i="6"/>
  <c r="F317" i="6"/>
  <c r="E317" i="6"/>
  <c r="D317" i="6"/>
  <c r="F315" i="6"/>
  <c r="E315" i="6"/>
  <c r="D315" i="6"/>
  <c r="F313" i="6"/>
  <c r="E313" i="6"/>
  <c r="D313" i="6"/>
  <c r="F311" i="6"/>
  <c r="E311" i="6"/>
  <c r="D311" i="6"/>
  <c r="F309" i="6"/>
  <c r="E309" i="6"/>
  <c r="D309" i="6"/>
  <c r="F307" i="6"/>
  <c r="E307" i="6"/>
  <c r="D307" i="6"/>
  <c r="F305" i="6"/>
  <c r="E305" i="6"/>
  <c r="D305" i="6"/>
  <c r="F303" i="6"/>
  <c r="E303" i="6"/>
  <c r="D303" i="6"/>
  <c r="F301" i="6"/>
  <c r="E301" i="6"/>
  <c r="D301" i="6"/>
  <c r="F299" i="6"/>
  <c r="E299" i="6"/>
  <c r="D299" i="6"/>
  <c r="F297" i="6"/>
  <c r="E297" i="6"/>
  <c r="D297" i="6"/>
  <c r="F295" i="6"/>
  <c r="E295" i="6"/>
  <c r="D295" i="6"/>
  <c r="F293" i="6"/>
  <c r="E293" i="6"/>
  <c r="D293" i="6"/>
  <c r="F291" i="6"/>
  <c r="E291" i="6"/>
  <c r="D291" i="6"/>
  <c r="F289" i="6"/>
  <c r="E289" i="6"/>
  <c r="D289" i="6"/>
  <c r="F287" i="6"/>
  <c r="E287" i="6"/>
  <c r="D287" i="6"/>
  <c r="F285" i="6"/>
  <c r="E285" i="6"/>
  <c r="D285" i="6"/>
  <c r="F283" i="6"/>
  <c r="E283" i="6"/>
  <c r="D283" i="6"/>
  <c r="F281" i="6"/>
  <c r="E281" i="6"/>
  <c r="D281" i="6"/>
  <c r="F279" i="6"/>
  <c r="E279" i="6"/>
  <c r="D279" i="6"/>
  <c r="F277" i="6"/>
  <c r="E277" i="6"/>
  <c r="D277" i="6"/>
  <c r="F275" i="6"/>
  <c r="E275" i="6"/>
  <c r="D275" i="6"/>
  <c r="F273" i="6"/>
  <c r="E273" i="6"/>
  <c r="D273" i="6"/>
  <c r="F271" i="6"/>
  <c r="E271" i="6"/>
  <c r="D271" i="6"/>
  <c r="F269" i="6"/>
  <c r="E269" i="6"/>
  <c r="D269" i="6"/>
  <c r="F267" i="6"/>
  <c r="E267" i="6"/>
  <c r="D267" i="6"/>
  <c r="F265" i="6"/>
  <c r="E265" i="6"/>
  <c r="D265" i="6"/>
  <c r="F263" i="6"/>
  <c r="E263" i="6"/>
  <c r="D263" i="6"/>
  <c r="F261" i="6"/>
  <c r="E261" i="6"/>
  <c r="D261" i="6"/>
  <c r="F259" i="6"/>
  <c r="E259" i="6"/>
  <c r="D259" i="6"/>
  <c r="F257" i="6"/>
  <c r="E257" i="6"/>
  <c r="D257" i="6"/>
  <c r="F255" i="6"/>
  <c r="E255" i="6"/>
  <c r="D255" i="6"/>
  <c r="F253" i="6"/>
  <c r="E253" i="6"/>
  <c r="D253" i="6"/>
  <c r="F251" i="6"/>
  <c r="E251" i="6"/>
  <c r="D251" i="6"/>
  <c r="F249" i="6"/>
  <c r="E249" i="6"/>
  <c r="D249" i="6"/>
  <c r="F247" i="6"/>
  <c r="E247" i="6"/>
  <c r="D247" i="6"/>
  <c r="F245" i="6"/>
  <c r="E245" i="6"/>
  <c r="D245" i="6"/>
  <c r="F243" i="6"/>
  <c r="E243" i="6"/>
  <c r="D243" i="6"/>
  <c r="F241" i="6"/>
  <c r="E241" i="6"/>
  <c r="D241" i="6"/>
  <c r="F239" i="6"/>
  <c r="E239" i="6"/>
  <c r="D239" i="6"/>
  <c r="F237" i="6"/>
  <c r="E237" i="6"/>
  <c r="D237" i="6"/>
  <c r="F235" i="6"/>
  <c r="E235" i="6"/>
  <c r="D235" i="6"/>
  <c r="F233" i="6"/>
  <c r="E233" i="6"/>
  <c r="D233" i="6"/>
  <c r="F231" i="6"/>
  <c r="E231" i="6"/>
  <c r="D231" i="6"/>
  <c r="F229" i="6"/>
  <c r="E229" i="6"/>
  <c r="D229" i="6"/>
  <c r="F227" i="6"/>
  <c r="E227" i="6"/>
  <c r="D227" i="6"/>
  <c r="F225" i="6"/>
  <c r="E225" i="6"/>
  <c r="D225" i="6"/>
  <c r="F223" i="6"/>
  <c r="E223" i="6"/>
  <c r="D223" i="6"/>
  <c r="F221" i="6"/>
  <c r="E221" i="6"/>
  <c r="D221" i="6"/>
  <c r="F219" i="6"/>
  <c r="E219" i="6"/>
  <c r="D219" i="6"/>
  <c r="F217" i="6"/>
  <c r="E217" i="6"/>
  <c r="D217" i="6"/>
  <c r="F215" i="6"/>
  <c r="E215" i="6"/>
  <c r="D215" i="6"/>
  <c r="F213" i="6"/>
  <c r="E213" i="6"/>
  <c r="D213" i="6"/>
  <c r="F211" i="6"/>
  <c r="E211" i="6"/>
  <c r="D211" i="6"/>
  <c r="F209" i="6"/>
  <c r="E209" i="6"/>
  <c r="D209" i="6"/>
  <c r="F207" i="6"/>
  <c r="E207" i="6"/>
  <c r="D207" i="6"/>
  <c r="F205" i="6"/>
  <c r="E205" i="6"/>
  <c r="D205" i="6"/>
  <c r="F203" i="6"/>
  <c r="E203" i="6"/>
  <c r="D203" i="6"/>
  <c r="F201" i="6"/>
  <c r="E201" i="6"/>
  <c r="D201" i="6"/>
  <c r="F199" i="6"/>
  <c r="E199" i="6"/>
  <c r="D199" i="6"/>
  <c r="F197" i="6"/>
  <c r="E197" i="6"/>
  <c r="D197" i="6"/>
  <c r="F195" i="6"/>
  <c r="E195" i="6"/>
  <c r="D195" i="6"/>
  <c r="F193" i="6"/>
  <c r="E193" i="6"/>
  <c r="D193" i="6"/>
  <c r="F191" i="6"/>
  <c r="E191" i="6"/>
  <c r="D191" i="6"/>
  <c r="F189" i="6"/>
  <c r="E189" i="6"/>
  <c r="D189" i="6"/>
  <c r="F187" i="6"/>
  <c r="E187" i="6"/>
  <c r="D187" i="6"/>
  <c r="F185" i="6"/>
  <c r="E185" i="6"/>
  <c r="D185" i="6"/>
  <c r="F183" i="6"/>
  <c r="E183" i="6"/>
  <c r="D183" i="6"/>
  <c r="F181" i="6"/>
  <c r="E181" i="6"/>
  <c r="D181" i="6"/>
  <c r="F179" i="6"/>
  <c r="E179" i="6"/>
  <c r="D179" i="6"/>
  <c r="F177" i="6"/>
  <c r="E177" i="6"/>
  <c r="D177" i="6"/>
  <c r="F175" i="6"/>
  <c r="E175" i="6"/>
  <c r="D175" i="6"/>
  <c r="F173" i="6"/>
  <c r="E173" i="6"/>
  <c r="D173" i="6"/>
  <c r="F171" i="6"/>
  <c r="E171" i="6"/>
  <c r="D171" i="6"/>
  <c r="F169" i="6"/>
  <c r="E169" i="6"/>
  <c r="D169" i="6"/>
  <c r="F327" i="4"/>
  <c r="E327" i="4"/>
  <c r="D327" i="4"/>
  <c r="F325" i="4"/>
  <c r="E325" i="4"/>
  <c r="D325" i="4"/>
  <c r="F323" i="4"/>
  <c r="E323" i="4"/>
  <c r="D323" i="4"/>
  <c r="F321" i="4"/>
  <c r="E321" i="4"/>
  <c r="D321" i="4"/>
  <c r="F319" i="4"/>
  <c r="E319" i="4"/>
  <c r="D319" i="4"/>
  <c r="F317" i="4"/>
  <c r="E317" i="4"/>
  <c r="D317" i="4"/>
  <c r="F315" i="4"/>
  <c r="E315" i="4"/>
  <c r="D315" i="4"/>
  <c r="F313" i="4"/>
  <c r="E313" i="4"/>
  <c r="D313" i="4"/>
  <c r="F311" i="4"/>
  <c r="E311" i="4"/>
  <c r="D311" i="4"/>
  <c r="F309" i="4"/>
  <c r="E309" i="4"/>
  <c r="D309" i="4"/>
  <c r="F307" i="4"/>
  <c r="E307" i="4"/>
  <c r="D307" i="4"/>
  <c r="F305" i="4"/>
  <c r="E305" i="4"/>
  <c r="D305" i="4"/>
  <c r="F303" i="4"/>
  <c r="E303" i="4"/>
  <c r="D303" i="4"/>
  <c r="F301" i="4"/>
  <c r="E301" i="4"/>
  <c r="D301" i="4"/>
  <c r="F299" i="4"/>
  <c r="E299" i="4"/>
  <c r="D299" i="4"/>
  <c r="F297" i="4"/>
  <c r="E297" i="4"/>
  <c r="D297" i="4"/>
  <c r="F295" i="4"/>
  <c r="E295" i="4"/>
  <c r="D295" i="4"/>
  <c r="F293" i="4"/>
  <c r="E293" i="4"/>
  <c r="D293" i="4"/>
  <c r="F291" i="4"/>
  <c r="E291" i="4"/>
  <c r="D291" i="4"/>
  <c r="F289" i="4"/>
  <c r="E289" i="4"/>
  <c r="D289" i="4"/>
  <c r="F287" i="4"/>
  <c r="E287" i="4"/>
  <c r="D287" i="4"/>
  <c r="F285" i="4"/>
  <c r="E285" i="4"/>
  <c r="D285" i="4"/>
  <c r="F283" i="4"/>
  <c r="E283" i="4"/>
  <c r="D283" i="4"/>
  <c r="F281" i="4"/>
  <c r="E281" i="4"/>
  <c r="D281" i="4"/>
  <c r="F279" i="4"/>
  <c r="E279" i="4"/>
  <c r="D279" i="4"/>
  <c r="F277" i="4"/>
  <c r="E277" i="4"/>
  <c r="D277" i="4"/>
  <c r="F275" i="4"/>
  <c r="E275" i="4"/>
  <c r="D275" i="4"/>
  <c r="F273" i="4"/>
  <c r="E273" i="4"/>
  <c r="D273" i="4"/>
  <c r="F271" i="4"/>
  <c r="E271" i="4"/>
  <c r="D271" i="4"/>
  <c r="F269" i="4"/>
  <c r="E269" i="4"/>
  <c r="D269" i="4"/>
  <c r="F267" i="4"/>
  <c r="E267" i="4"/>
  <c r="D267" i="4"/>
  <c r="F265" i="4"/>
  <c r="E265" i="4"/>
  <c r="D265" i="4"/>
  <c r="F263" i="4"/>
  <c r="E263" i="4"/>
  <c r="D263" i="4"/>
  <c r="F261" i="4"/>
  <c r="E261" i="4"/>
  <c r="D261" i="4"/>
  <c r="F259" i="4"/>
  <c r="E259" i="4"/>
  <c r="D259" i="4"/>
  <c r="F257" i="4"/>
  <c r="E257" i="4"/>
  <c r="D257" i="4"/>
  <c r="F255" i="4"/>
  <c r="E255" i="4"/>
  <c r="D255" i="4"/>
  <c r="F253" i="4"/>
  <c r="E253" i="4"/>
  <c r="D253" i="4"/>
  <c r="F251" i="4"/>
  <c r="E251" i="4"/>
  <c r="D251" i="4"/>
  <c r="F249" i="4"/>
  <c r="E249" i="4"/>
  <c r="D249" i="4"/>
  <c r="F247" i="4"/>
  <c r="E247" i="4"/>
  <c r="D247" i="4"/>
  <c r="F245" i="4"/>
  <c r="E245" i="4"/>
  <c r="D245" i="4"/>
  <c r="F243" i="4"/>
  <c r="E243" i="4"/>
  <c r="D243" i="4"/>
  <c r="F241" i="4"/>
  <c r="E241" i="4"/>
  <c r="D241" i="4"/>
  <c r="F239" i="4"/>
  <c r="E239" i="4"/>
  <c r="D239" i="4"/>
  <c r="F237" i="4"/>
  <c r="E237" i="4"/>
  <c r="D237" i="4"/>
  <c r="F235" i="4"/>
  <c r="E235" i="4"/>
  <c r="D235" i="4"/>
  <c r="F233" i="4"/>
  <c r="E233" i="4"/>
  <c r="D233" i="4"/>
  <c r="F231" i="4"/>
  <c r="E231" i="4"/>
  <c r="D231" i="4"/>
  <c r="F229" i="4"/>
  <c r="E229" i="4"/>
  <c r="D229" i="4"/>
  <c r="F227" i="4"/>
  <c r="E227" i="4"/>
  <c r="D227" i="4"/>
  <c r="F225" i="4"/>
  <c r="E225" i="4"/>
  <c r="D225" i="4"/>
  <c r="F223" i="4"/>
  <c r="E223" i="4"/>
  <c r="D223" i="4"/>
  <c r="F221" i="4"/>
  <c r="E221" i="4"/>
  <c r="D221" i="4"/>
  <c r="F219" i="4"/>
  <c r="E219" i="4"/>
  <c r="D219" i="4"/>
  <c r="F217" i="4"/>
  <c r="E217" i="4"/>
  <c r="D217" i="4"/>
  <c r="F215" i="4"/>
  <c r="E215" i="4"/>
  <c r="D215" i="4"/>
  <c r="F213" i="4"/>
  <c r="E213" i="4"/>
  <c r="D213" i="4"/>
  <c r="F211" i="4"/>
  <c r="E211" i="4"/>
  <c r="D211" i="4"/>
  <c r="F209" i="4"/>
  <c r="E209" i="4"/>
  <c r="D209" i="4"/>
  <c r="F207" i="4"/>
  <c r="E207" i="4"/>
  <c r="D207" i="4"/>
  <c r="F205" i="4"/>
  <c r="E205" i="4"/>
  <c r="D205" i="4"/>
  <c r="F203" i="4"/>
  <c r="E203" i="4"/>
  <c r="D203" i="4"/>
  <c r="F201" i="4"/>
  <c r="E201" i="4"/>
  <c r="D201" i="4"/>
  <c r="F199" i="4"/>
  <c r="E199" i="4"/>
  <c r="D199" i="4"/>
  <c r="F197" i="4"/>
  <c r="E197" i="4"/>
  <c r="D197" i="4"/>
  <c r="F195" i="4"/>
  <c r="E195" i="4"/>
  <c r="D195" i="4"/>
  <c r="F193" i="4"/>
  <c r="E193" i="4"/>
  <c r="D193" i="4"/>
  <c r="F191" i="4"/>
  <c r="E191" i="4"/>
  <c r="D191" i="4"/>
  <c r="F189" i="4"/>
  <c r="E189" i="4"/>
  <c r="D189" i="4"/>
  <c r="F187" i="4"/>
  <c r="E187" i="4"/>
  <c r="D187" i="4"/>
  <c r="F185" i="4"/>
  <c r="E185" i="4"/>
  <c r="D185" i="4"/>
  <c r="F183" i="4"/>
  <c r="E183" i="4"/>
  <c r="D183" i="4"/>
  <c r="F181" i="4"/>
  <c r="E181" i="4"/>
  <c r="D181" i="4"/>
  <c r="F179" i="4"/>
  <c r="E179" i="4"/>
  <c r="D179" i="4"/>
  <c r="F177" i="4"/>
  <c r="E177" i="4"/>
  <c r="D177" i="4"/>
  <c r="F175" i="4"/>
  <c r="E175" i="4"/>
  <c r="D175" i="4"/>
  <c r="F173" i="4"/>
  <c r="E173" i="4"/>
  <c r="D173" i="4"/>
  <c r="F171" i="4"/>
  <c r="E171" i="4"/>
  <c r="D171" i="4"/>
  <c r="F169" i="4"/>
  <c r="E169" i="4"/>
  <c r="D169" i="4"/>
  <c r="F327" i="3"/>
  <c r="E327" i="3"/>
  <c r="D327" i="3"/>
  <c r="F325" i="3"/>
  <c r="E325" i="3"/>
  <c r="D325" i="3"/>
  <c r="F323" i="3"/>
  <c r="E323" i="3"/>
  <c r="D323" i="3"/>
  <c r="F321" i="3"/>
  <c r="E321" i="3"/>
  <c r="D321" i="3"/>
  <c r="F319" i="3"/>
  <c r="E319" i="3"/>
  <c r="D319" i="3"/>
  <c r="F317" i="3"/>
  <c r="E317" i="3"/>
  <c r="D317" i="3"/>
  <c r="F315" i="3"/>
  <c r="E315" i="3"/>
  <c r="D315" i="3"/>
  <c r="F313" i="3"/>
  <c r="E313" i="3"/>
  <c r="D313" i="3"/>
  <c r="F311" i="3"/>
  <c r="E311" i="3"/>
  <c r="D311" i="3"/>
  <c r="F309" i="3"/>
  <c r="E309" i="3"/>
  <c r="D309" i="3"/>
  <c r="F307" i="3"/>
  <c r="E307" i="3"/>
  <c r="D307" i="3"/>
  <c r="F305" i="3"/>
  <c r="E305" i="3"/>
  <c r="D305" i="3"/>
  <c r="F303" i="3"/>
  <c r="E303" i="3"/>
  <c r="D303" i="3"/>
  <c r="F301" i="3"/>
  <c r="E301" i="3"/>
  <c r="D301" i="3"/>
  <c r="F299" i="3"/>
  <c r="E299" i="3"/>
  <c r="D299" i="3"/>
  <c r="F297" i="3"/>
  <c r="E297" i="3"/>
  <c r="D297" i="3"/>
  <c r="F295" i="3"/>
  <c r="E295" i="3"/>
  <c r="D295" i="3"/>
  <c r="F293" i="3"/>
  <c r="E293" i="3"/>
  <c r="D293" i="3"/>
  <c r="F291" i="3"/>
  <c r="E291" i="3"/>
  <c r="D291" i="3"/>
  <c r="F289" i="3"/>
  <c r="E289" i="3"/>
  <c r="D289" i="3"/>
  <c r="F287" i="3"/>
  <c r="E287" i="3"/>
  <c r="D287" i="3"/>
  <c r="F285" i="3"/>
  <c r="E285" i="3"/>
  <c r="D285" i="3"/>
  <c r="F283" i="3"/>
  <c r="E283" i="3"/>
  <c r="D283" i="3"/>
  <c r="F281" i="3"/>
  <c r="E281" i="3"/>
  <c r="D281" i="3"/>
  <c r="F279" i="3"/>
  <c r="E279" i="3"/>
  <c r="D279" i="3"/>
  <c r="F277" i="3"/>
  <c r="E277" i="3"/>
  <c r="D277" i="3"/>
  <c r="F275" i="3"/>
  <c r="E275" i="3"/>
  <c r="D275" i="3"/>
  <c r="F273" i="3"/>
  <c r="E273" i="3"/>
  <c r="D273" i="3"/>
  <c r="F271" i="3"/>
  <c r="E271" i="3"/>
  <c r="D271" i="3"/>
  <c r="F269" i="3"/>
  <c r="E269" i="3"/>
  <c r="D269" i="3"/>
  <c r="F267" i="3"/>
  <c r="E267" i="3"/>
  <c r="D267" i="3"/>
  <c r="F265" i="3"/>
  <c r="E265" i="3"/>
  <c r="D265" i="3"/>
  <c r="F263" i="3"/>
  <c r="E263" i="3"/>
  <c r="D263" i="3"/>
  <c r="F261" i="3"/>
  <c r="E261" i="3"/>
  <c r="D261" i="3"/>
  <c r="F259" i="3"/>
  <c r="E259" i="3"/>
  <c r="D259" i="3"/>
  <c r="F257" i="3"/>
  <c r="E257" i="3"/>
  <c r="D257" i="3"/>
  <c r="F255" i="3"/>
  <c r="E255" i="3"/>
  <c r="D255" i="3"/>
  <c r="F253" i="3"/>
  <c r="E253" i="3"/>
  <c r="D253" i="3"/>
  <c r="F251" i="3"/>
  <c r="E251" i="3"/>
  <c r="D251" i="3"/>
  <c r="F249" i="3"/>
  <c r="E249" i="3"/>
  <c r="D249" i="3"/>
  <c r="F247" i="3"/>
  <c r="E247" i="3"/>
  <c r="D247" i="3"/>
  <c r="F245" i="3"/>
  <c r="E245" i="3"/>
  <c r="D245" i="3"/>
  <c r="F243" i="3"/>
  <c r="E243" i="3"/>
  <c r="D243" i="3"/>
  <c r="F241" i="3"/>
  <c r="E241" i="3"/>
  <c r="D241" i="3"/>
  <c r="F239" i="3"/>
  <c r="E239" i="3"/>
  <c r="D239" i="3"/>
  <c r="F237" i="3"/>
  <c r="E237" i="3"/>
  <c r="D237" i="3"/>
  <c r="F235" i="3"/>
  <c r="E235" i="3"/>
  <c r="D235" i="3"/>
  <c r="F233" i="3"/>
  <c r="E233" i="3"/>
  <c r="D233" i="3"/>
  <c r="F231" i="3"/>
  <c r="E231" i="3"/>
  <c r="D231" i="3"/>
  <c r="F229" i="3"/>
  <c r="E229" i="3"/>
  <c r="D229" i="3"/>
  <c r="F227" i="3"/>
  <c r="E227" i="3"/>
  <c r="D227" i="3"/>
  <c r="F225" i="3"/>
  <c r="E225" i="3"/>
  <c r="D225" i="3"/>
  <c r="F223" i="3"/>
  <c r="E223" i="3"/>
  <c r="D223" i="3"/>
  <c r="F221" i="3"/>
  <c r="E221" i="3"/>
  <c r="D221" i="3"/>
  <c r="F219" i="3"/>
  <c r="E219" i="3"/>
  <c r="D219" i="3"/>
  <c r="F217" i="3"/>
  <c r="E217" i="3"/>
  <c r="D217" i="3"/>
  <c r="F215" i="3"/>
  <c r="E215" i="3"/>
  <c r="D215" i="3"/>
  <c r="F213" i="3"/>
  <c r="E213" i="3"/>
  <c r="D213" i="3"/>
  <c r="F211" i="3"/>
  <c r="E211" i="3"/>
  <c r="D211" i="3"/>
  <c r="F209" i="3"/>
  <c r="E209" i="3"/>
  <c r="D209" i="3"/>
  <c r="F207" i="3"/>
  <c r="E207" i="3"/>
  <c r="D207" i="3"/>
  <c r="F205" i="3"/>
  <c r="E205" i="3"/>
  <c r="D205" i="3"/>
  <c r="F203" i="3"/>
  <c r="E203" i="3"/>
  <c r="D203" i="3"/>
  <c r="F201" i="3"/>
  <c r="E201" i="3"/>
  <c r="D201" i="3"/>
  <c r="F199" i="3"/>
  <c r="E199" i="3"/>
  <c r="D199" i="3"/>
  <c r="F197" i="3"/>
  <c r="E197" i="3"/>
  <c r="D197" i="3"/>
  <c r="F195" i="3"/>
  <c r="E195" i="3"/>
  <c r="D195" i="3"/>
  <c r="F193" i="3"/>
  <c r="E193" i="3"/>
  <c r="D193" i="3"/>
  <c r="F191" i="3"/>
  <c r="E191" i="3"/>
  <c r="D191" i="3"/>
  <c r="F189" i="3"/>
  <c r="E189" i="3"/>
  <c r="D189" i="3"/>
  <c r="F187" i="3"/>
  <c r="E187" i="3"/>
  <c r="D187" i="3"/>
  <c r="F185" i="3"/>
  <c r="E185" i="3"/>
  <c r="D185" i="3"/>
  <c r="F183" i="3"/>
  <c r="E183" i="3"/>
  <c r="D183" i="3"/>
  <c r="F181" i="3"/>
  <c r="E181" i="3"/>
  <c r="D181" i="3"/>
  <c r="F179" i="3"/>
  <c r="E179" i="3"/>
  <c r="D179" i="3"/>
  <c r="F177" i="3"/>
  <c r="E177" i="3"/>
  <c r="D177" i="3"/>
  <c r="F175" i="3"/>
  <c r="E175" i="3"/>
  <c r="D175" i="3"/>
  <c r="F173" i="3"/>
  <c r="E173" i="3"/>
  <c r="D173" i="3"/>
  <c r="F171" i="3"/>
  <c r="E171" i="3"/>
  <c r="D171" i="3"/>
  <c r="F169" i="3"/>
  <c r="E169" i="3"/>
  <c r="D169" i="3"/>
  <c r="F327" i="9"/>
  <c r="E327" i="9"/>
  <c r="D327" i="9"/>
  <c r="F325" i="9"/>
  <c r="E325" i="9"/>
  <c r="D325" i="9"/>
  <c r="F323" i="9"/>
  <c r="E323" i="9"/>
  <c r="D323" i="9"/>
  <c r="F321" i="9"/>
  <c r="E321" i="9"/>
  <c r="D321" i="9"/>
  <c r="F319" i="9"/>
  <c r="E319" i="9"/>
  <c r="D319" i="9"/>
  <c r="F317" i="9"/>
  <c r="E317" i="9"/>
  <c r="D317" i="9"/>
  <c r="F315" i="9"/>
  <c r="E315" i="9"/>
  <c r="D315" i="9"/>
  <c r="F313" i="9"/>
  <c r="E313" i="9"/>
  <c r="D313" i="9"/>
  <c r="F311" i="9"/>
  <c r="E311" i="9"/>
  <c r="D311" i="9"/>
  <c r="F309" i="9"/>
  <c r="E309" i="9"/>
  <c r="D309" i="9"/>
  <c r="F307" i="9"/>
  <c r="E307" i="9"/>
  <c r="D307" i="9"/>
  <c r="F305" i="9"/>
  <c r="E305" i="9"/>
  <c r="D305" i="9"/>
  <c r="F303" i="9"/>
  <c r="E303" i="9"/>
  <c r="D303" i="9"/>
  <c r="F301" i="9"/>
  <c r="E301" i="9"/>
  <c r="D301" i="9"/>
  <c r="F299" i="9"/>
  <c r="E299" i="9"/>
  <c r="D299" i="9"/>
  <c r="F297" i="9"/>
  <c r="E297" i="9"/>
  <c r="D297" i="9"/>
  <c r="F295" i="9"/>
  <c r="E295" i="9"/>
  <c r="D295" i="9"/>
  <c r="F293" i="9"/>
  <c r="E293" i="9"/>
  <c r="D293" i="9"/>
  <c r="F291" i="9"/>
  <c r="E291" i="9"/>
  <c r="D291" i="9"/>
  <c r="F289" i="9"/>
  <c r="E289" i="9"/>
  <c r="D289" i="9"/>
  <c r="F287" i="9"/>
  <c r="E287" i="9"/>
  <c r="D287" i="9"/>
  <c r="F285" i="9"/>
  <c r="E285" i="9"/>
  <c r="D285" i="9"/>
  <c r="F283" i="9"/>
  <c r="E283" i="9"/>
  <c r="D283" i="9"/>
  <c r="F281" i="9"/>
  <c r="E281" i="9"/>
  <c r="D281" i="9"/>
  <c r="F279" i="9"/>
  <c r="E279" i="9"/>
  <c r="D279" i="9"/>
  <c r="F277" i="9"/>
  <c r="E277" i="9"/>
  <c r="D277" i="9"/>
  <c r="F275" i="9"/>
  <c r="E275" i="9"/>
  <c r="D275" i="9"/>
  <c r="F273" i="9"/>
  <c r="E273" i="9"/>
  <c r="D273" i="9"/>
  <c r="F271" i="9"/>
  <c r="E271" i="9"/>
  <c r="D271" i="9"/>
  <c r="F269" i="9"/>
  <c r="E269" i="9"/>
  <c r="D269" i="9"/>
  <c r="F267" i="9"/>
  <c r="E267" i="9"/>
  <c r="D267" i="9"/>
  <c r="F265" i="9"/>
  <c r="E265" i="9"/>
  <c r="D265" i="9"/>
  <c r="F263" i="9"/>
  <c r="E263" i="9"/>
  <c r="D263" i="9"/>
  <c r="F261" i="9"/>
  <c r="E261" i="9"/>
  <c r="D261" i="9"/>
  <c r="F259" i="9"/>
  <c r="E259" i="9"/>
  <c r="D259" i="9"/>
  <c r="F257" i="9"/>
  <c r="E257" i="9"/>
  <c r="D257" i="9"/>
  <c r="F255" i="9"/>
  <c r="E255" i="9"/>
  <c r="D255" i="9"/>
  <c r="F253" i="9"/>
  <c r="E253" i="9"/>
  <c r="D253" i="9"/>
  <c r="F251" i="9"/>
  <c r="E251" i="9"/>
  <c r="D251" i="9"/>
  <c r="F249" i="9"/>
  <c r="E249" i="9"/>
  <c r="D249" i="9"/>
  <c r="F247" i="9"/>
  <c r="E247" i="9"/>
  <c r="D247" i="9"/>
  <c r="F245" i="9"/>
  <c r="E245" i="9"/>
  <c r="D245" i="9"/>
  <c r="F243" i="9"/>
  <c r="E243" i="9"/>
  <c r="D243" i="9"/>
  <c r="F241" i="9"/>
  <c r="E241" i="9"/>
  <c r="D241" i="9"/>
  <c r="F239" i="9"/>
  <c r="E239" i="9"/>
  <c r="D239" i="9"/>
  <c r="F237" i="9"/>
  <c r="E237" i="9"/>
  <c r="D237" i="9"/>
  <c r="F235" i="9"/>
  <c r="E235" i="9"/>
  <c r="D235" i="9"/>
  <c r="F233" i="9"/>
  <c r="E233" i="9"/>
  <c r="D233" i="9"/>
  <c r="F231" i="9"/>
  <c r="E231" i="9"/>
  <c r="D231" i="9"/>
  <c r="F229" i="9"/>
  <c r="E229" i="9"/>
  <c r="D229" i="9"/>
  <c r="F227" i="9"/>
  <c r="E227" i="9"/>
  <c r="D227" i="9"/>
  <c r="F225" i="9"/>
  <c r="E225" i="9"/>
  <c r="D225" i="9"/>
  <c r="F223" i="9"/>
  <c r="E223" i="9"/>
  <c r="D223" i="9"/>
  <c r="F221" i="9"/>
  <c r="E221" i="9"/>
  <c r="D221" i="9"/>
  <c r="F219" i="9"/>
  <c r="E219" i="9"/>
  <c r="D219" i="9"/>
  <c r="F217" i="9"/>
  <c r="E217" i="9"/>
  <c r="D217" i="9"/>
  <c r="F215" i="9"/>
  <c r="E215" i="9"/>
  <c r="D215" i="9"/>
  <c r="F213" i="9"/>
  <c r="E213" i="9"/>
  <c r="D213" i="9"/>
  <c r="F211" i="9"/>
  <c r="E211" i="9"/>
  <c r="D211" i="9"/>
  <c r="F209" i="9"/>
  <c r="E209" i="9"/>
  <c r="D209" i="9"/>
  <c r="F207" i="9"/>
  <c r="E207" i="9"/>
  <c r="D207" i="9"/>
  <c r="F205" i="9"/>
  <c r="E205" i="9"/>
  <c r="D205" i="9"/>
  <c r="F203" i="9"/>
  <c r="E203" i="9"/>
  <c r="D203" i="9"/>
  <c r="F201" i="9"/>
  <c r="E201" i="9"/>
  <c r="D201" i="9"/>
  <c r="F199" i="9"/>
  <c r="E199" i="9"/>
  <c r="D199" i="9"/>
  <c r="F197" i="9"/>
  <c r="E197" i="9"/>
  <c r="D197" i="9"/>
  <c r="F195" i="9"/>
  <c r="E195" i="9"/>
  <c r="D195" i="9"/>
  <c r="F193" i="9"/>
  <c r="E193" i="9"/>
  <c r="D193" i="9"/>
  <c r="F191" i="9"/>
  <c r="E191" i="9"/>
  <c r="D191" i="9"/>
  <c r="F189" i="9"/>
  <c r="E189" i="9"/>
  <c r="D189" i="9"/>
  <c r="F187" i="9"/>
  <c r="E187" i="9"/>
  <c r="D187" i="9"/>
  <c r="F185" i="9"/>
  <c r="E185" i="9"/>
  <c r="D185" i="9"/>
  <c r="F183" i="9"/>
  <c r="E183" i="9"/>
  <c r="D183" i="9"/>
  <c r="F181" i="9"/>
  <c r="E181" i="9"/>
  <c r="D181" i="9"/>
  <c r="F179" i="9"/>
  <c r="E179" i="9"/>
  <c r="D179" i="9"/>
  <c r="F177" i="9"/>
  <c r="E177" i="9"/>
  <c r="D177" i="9"/>
  <c r="F175" i="9"/>
  <c r="E175" i="9"/>
  <c r="D175" i="9"/>
  <c r="F173" i="9"/>
  <c r="E173" i="9"/>
  <c r="D173" i="9"/>
  <c r="F171" i="9"/>
  <c r="E171" i="9"/>
  <c r="D171" i="9"/>
  <c r="F169" i="9"/>
  <c r="E169" i="9"/>
  <c r="D169" i="9"/>
  <c r="F327" i="8"/>
  <c r="D327" i="8"/>
  <c r="F325" i="8"/>
  <c r="D325" i="8"/>
  <c r="F323" i="8"/>
  <c r="D323" i="8"/>
  <c r="F321" i="8"/>
  <c r="D321" i="8"/>
  <c r="F319" i="8"/>
  <c r="D319" i="8"/>
  <c r="F317" i="8"/>
  <c r="D317" i="8"/>
  <c r="F315" i="8"/>
  <c r="D315" i="8"/>
  <c r="F313" i="8"/>
  <c r="D313" i="8"/>
  <c r="F311" i="8"/>
  <c r="D311" i="8"/>
  <c r="F309" i="8"/>
  <c r="D309" i="8"/>
  <c r="F307" i="8"/>
  <c r="D307" i="8"/>
  <c r="F305" i="8"/>
  <c r="D305" i="8"/>
  <c r="F303" i="8"/>
  <c r="D303" i="8"/>
  <c r="F301" i="8"/>
  <c r="D301" i="8"/>
  <c r="F299" i="8"/>
  <c r="D299" i="8"/>
  <c r="F297" i="8"/>
  <c r="D297" i="8"/>
  <c r="F295" i="8"/>
  <c r="D295" i="8"/>
  <c r="F293" i="8"/>
  <c r="D293" i="8"/>
  <c r="F291" i="8"/>
  <c r="D291" i="8"/>
  <c r="F289" i="8"/>
  <c r="D289" i="8"/>
  <c r="F287" i="8"/>
  <c r="D287" i="8"/>
  <c r="F285" i="8"/>
  <c r="D285" i="8"/>
  <c r="F283" i="8"/>
  <c r="D283" i="8"/>
  <c r="F281" i="8"/>
  <c r="D281" i="8"/>
  <c r="F279" i="8"/>
  <c r="D279" i="8"/>
  <c r="F277" i="8"/>
  <c r="D277" i="8"/>
  <c r="F275" i="8"/>
  <c r="D275" i="8"/>
  <c r="F273" i="8"/>
  <c r="D273" i="8"/>
  <c r="F271" i="8"/>
  <c r="D271" i="8"/>
  <c r="F269" i="8"/>
  <c r="D269" i="8"/>
  <c r="F267" i="8"/>
  <c r="D267" i="8"/>
  <c r="F265" i="8"/>
  <c r="D265" i="8"/>
  <c r="F263" i="8"/>
  <c r="D263" i="8"/>
  <c r="F261" i="8"/>
  <c r="D261" i="8"/>
  <c r="F259" i="8"/>
  <c r="D259" i="8"/>
  <c r="F257" i="8"/>
  <c r="D257" i="8"/>
  <c r="F255" i="8"/>
  <c r="D255" i="8"/>
  <c r="F253" i="8"/>
  <c r="D253" i="8"/>
  <c r="F251" i="8"/>
  <c r="D251" i="8"/>
  <c r="F249" i="8"/>
  <c r="D249" i="8"/>
  <c r="F247" i="8"/>
  <c r="D247" i="8"/>
  <c r="F245" i="8"/>
  <c r="D245" i="8"/>
  <c r="F243" i="8"/>
  <c r="D243" i="8"/>
  <c r="F241" i="8"/>
  <c r="D241" i="8"/>
  <c r="F239" i="8"/>
  <c r="D239" i="8"/>
  <c r="F237" i="8"/>
  <c r="D237" i="8"/>
  <c r="F235" i="8"/>
  <c r="D235" i="8"/>
  <c r="F233" i="8"/>
  <c r="D233" i="8"/>
  <c r="F231" i="8"/>
  <c r="D231" i="8"/>
  <c r="F229" i="8"/>
  <c r="D229" i="8"/>
  <c r="F227" i="8"/>
  <c r="D227" i="8"/>
  <c r="F225" i="8"/>
  <c r="D225" i="8"/>
  <c r="F223" i="8"/>
  <c r="D223" i="8"/>
  <c r="F221" i="8"/>
  <c r="D221" i="8"/>
  <c r="F219" i="8"/>
  <c r="D219" i="8"/>
  <c r="F217" i="8"/>
  <c r="D217" i="8"/>
  <c r="F215" i="8"/>
  <c r="D215" i="8"/>
  <c r="F213" i="8"/>
  <c r="D213" i="8"/>
  <c r="F211" i="8"/>
  <c r="D211" i="8"/>
  <c r="F209" i="8"/>
  <c r="D209" i="8"/>
  <c r="F207" i="8"/>
  <c r="D207" i="8"/>
  <c r="F205" i="8"/>
  <c r="D205" i="8"/>
  <c r="F203" i="8"/>
  <c r="D203" i="8"/>
  <c r="F201" i="8"/>
  <c r="D201" i="8"/>
  <c r="F199" i="8"/>
  <c r="D199" i="8"/>
  <c r="F197" i="8"/>
  <c r="D197" i="8"/>
  <c r="F195" i="8"/>
  <c r="D195" i="8"/>
  <c r="F193" i="8"/>
  <c r="D193" i="8"/>
  <c r="F191" i="8"/>
  <c r="D191" i="8"/>
  <c r="F189" i="8"/>
  <c r="D189" i="8"/>
  <c r="F187" i="8"/>
  <c r="D187" i="8"/>
  <c r="F185" i="8"/>
  <c r="D185" i="8"/>
  <c r="F183" i="8"/>
  <c r="D183" i="8"/>
  <c r="F181" i="8"/>
  <c r="D181" i="8"/>
  <c r="F179" i="8"/>
  <c r="D179" i="8"/>
  <c r="F177" i="8"/>
  <c r="D177" i="8"/>
  <c r="F175" i="8"/>
  <c r="D175" i="8"/>
  <c r="F173" i="8"/>
  <c r="D173" i="8"/>
  <c r="F171" i="8"/>
  <c r="D171" i="8"/>
  <c r="F169" i="8"/>
  <c r="D169" i="8"/>
  <c r="F327" i="2"/>
  <c r="E327" i="2"/>
  <c r="D327" i="2"/>
  <c r="F325" i="2"/>
  <c r="E325" i="2"/>
  <c r="D325" i="2"/>
  <c r="F323" i="2"/>
  <c r="E323" i="2"/>
  <c r="D323" i="2"/>
  <c r="F321" i="2"/>
  <c r="E321" i="2"/>
  <c r="D321" i="2"/>
  <c r="F319" i="2"/>
  <c r="E319" i="2"/>
  <c r="D319" i="2"/>
  <c r="F317" i="2"/>
  <c r="E317" i="2"/>
  <c r="D317" i="2"/>
  <c r="F315" i="2"/>
  <c r="E315" i="2"/>
  <c r="D315" i="2"/>
  <c r="F313" i="2"/>
  <c r="E313" i="2"/>
  <c r="D313" i="2"/>
  <c r="F311" i="2"/>
  <c r="E311" i="2"/>
  <c r="D311" i="2"/>
  <c r="F309" i="2"/>
  <c r="E309" i="2"/>
  <c r="D309" i="2"/>
  <c r="F307" i="2"/>
  <c r="E307" i="2"/>
  <c r="D307" i="2"/>
  <c r="F305" i="2"/>
  <c r="E305" i="2"/>
  <c r="D305" i="2"/>
  <c r="F303" i="2"/>
  <c r="E303" i="2"/>
  <c r="D303" i="2"/>
  <c r="F301" i="2"/>
  <c r="E301" i="2"/>
  <c r="D301" i="2"/>
  <c r="F299" i="2"/>
  <c r="E299" i="2"/>
  <c r="D299" i="2"/>
  <c r="F297" i="2"/>
  <c r="E297" i="2"/>
  <c r="D297" i="2"/>
  <c r="F295" i="2"/>
  <c r="E295" i="2"/>
  <c r="D295" i="2"/>
  <c r="F293" i="2"/>
  <c r="E293" i="2"/>
  <c r="D293" i="2"/>
  <c r="F291" i="2"/>
  <c r="E291" i="2"/>
  <c r="D291" i="2"/>
  <c r="F289" i="2"/>
  <c r="E289" i="2"/>
  <c r="D289" i="2"/>
  <c r="F287" i="2"/>
  <c r="E287" i="2"/>
  <c r="D287" i="2"/>
  <c r="F285" i="2"/>
  <c r="E285" i="2"/>
  <c r="D285" i="2"/>
  <c r="F283" i="2"/>
  <c r="E283" i="2"/>
  <c r="D283" i="2"/>
  <c r="F281" i="2"/>
  <c r="E281" i="2"/>
  <c r="D281" i="2"/>
  <c r="F279" i="2"/>
  <c r="E279" i="2"/>
  <c r="D279" i="2"/>
  <c r="F277" i="2"/>
  <c r="E277" i="2"/>
  <c r="D277" i="2"/>
  <c r="F275" i="2"/>
  <c r="E275" i="2"/>
  <c r="D275" i="2"/>
  <c r="F273" i="2"/>
  <c r="E273" i="2"/>
  <c r="D273" i="2"/>
  <c r="F271" i="2"/>
  <c r="E271" i="2"/>
  <c r="D271" i="2"/>
  <c r="F269" i="2"/>
  <c r="E269" i="2"/>
  <c r="D269" i="2"/>
  <c r="F267" i="2"/>
  <c r="E267" i="2"/>
  <c r="D267" i="2"/>
  <c r="F265" i="2"/>
  <c r="E265" i="2"/>
  <c r="D265" i="2"/>
  <c r="F263" i="2"/>
  <c r="E263" i="2"/>
  <c r="D263" i="2"/>
  <c r="F261" i="2"/>
  <c r="E261" i="2"/>
  <c r="D261" i="2"/>
  <c r="F259" i="2"/>
  <c r="E259" i="2"/>
  <c r="D259" i="2"/>
  <c r="F257" i="2"/>
  <c r="E257" i="2"/>
  <c r="D257" i="2"/>
  <c r="F255" i="2"/>
  <c r="E255" i="2"/>
  <c r="D255" i="2"/>
  <c r="F253" i="2"/>
  <c r="E253" i="2"/>
  <c r="D253" i="2"/>
  <c r="F251" i="2"/>
  <c r="E251" i="2"/>
  <c r="D251" i="2"/>
  <c r="F249" i="2"/>
  <c r="E249" i="2"/>
  <c r="D249" i="2"/>
  <c r="F247" i="2"/>
  <c r="E247" i="2"/>
  <c r="D247" i="2"/>
  <c r="F245" i="2"/>
  <c r="E245" i="2"/>
  <c r="D245" i="2"/>
  <c r="F243" i="2"/>
  <c r="E243" i="2"/>
  <c r="D243" i="2"/>
  <c r="F241" i="2"/>
  <c r="E241" i="2"/>
  <c r="D241" i="2"/>
  <c r="F239" i="2"/>
  <c r="E239" i="2"/>
  <c r="D239" i="2"/>
  <c r="F237" i="2"/>
  <c r="E237" i="2"/>
  <c r="D237" i="2"/>
  <c r="F235" i="2"/>
  <c r="E235" i="2"/>
  <c r="D235" i="2"/>
  <c r="F233" i="2"/>
  <c r="E233" i="2"/>
  <c r="D233" i="2"/>
  <c r="F231" i="2"/>
  <c r="E231" i="2"/>
  <c r="D231" i="2"/>
  <c r="F229" i="2"/>
  <c r="E229" i="2"/>
  <c r="D229" i="2"/>
  <c r="F227" i="2"/>
  <c r="E227" i="2"/>
  <c r="D227" i="2"/>
  <c r="F225" i="2"/>
  <c r="E225" i="2"/>
  <c r="D225" i="2"/>
  <c r="F223" i="2"/>
  <c r="E223" i="2"/>
  <c r="D223" i="2"/>
  <c r="F221" i="2"/>
  <c r="E221" i="2"/>
  <c r="D221" i="2"/>
  <c r="F219" i="2"/>
  <c r="E219" i="2"/>
  <c r="D219" i="2"/>
  <c r="F217" i="2"/>
  <c r="E217" i="2"/>
  <c r="D217" i="2"/>
  <c r="F215" i="2"/>
  <c r="E215" i="2"/>
  <c r="D215" i="2"/>
  <c r="F213" i="2"/>
  <c r="E213" i="2"/>
  <c r="D213" i="2"/>
  <c r="F211" i="2"/>
  <c r="E211" i="2"/>
  <c r="D211" i="2"/>
  <c r="F209" i="2"/>
  <c r="E209" i="2"/>
  <c r="D209" i="2"/>
  <c r="F207" i="2"/>
  <c r="E207" i="2"/>
  <c r="D207" i="2"/>
  <c r="F205" i="2"/>
  <c r="E205" i="2"/>
  <c r="D205" i="2"/>
  <c r="F203" i="2"/>
  <c r="E203" i="2"/>
  <c r="D203" i="2"/>
  <c r="F201" i="2"/>
  <c r="E201" i="2"/>
  <c r="D201" i="2"/>
  <c r="F199" i="2"/>
  <c r="E199" i="2"/>
  <c r="D199" i="2"/>
  <c r="F197" i="2"/>
  <c r="E197" i="2"/>
  <c r="D197" i="2"/>
  <c r="F195" i="2"/>
  <c r="E195" i="2"/>
  <c r="D195" i="2"/>
  <c r="F193" i="2"/>
  <c r="E193" i="2"/>
  <c r="D193" i="2"/>
  <c r="F191" i="2"/>
  <c r="E191" i="2"/>
  <c r="D191" i="2"/>
  <c r="F189" i="2"/>
  <c r="E189" i="2"/>
  <c r="D189" i="2"/>
  <c r="F187" i="2"/>
  <c r="E187" i="2"/>
  <c r="D187" i="2"/>
  <c r="F185" i="2"/>
  <c r="E185" i="2"/>
  <c r="D185" i="2"/>
  <c r="F183" i="2"/>
  <c r="E183" i="2"/>
  <c r="D183" i="2"/>
  <c r="F181" i="2"/>
  <c r="E181" i="2"/>
  <c r="D181" i="2"/>
  <c r="F179" i="2"/>
  <c r="E179" i="2"/>
  <c r="D179" i="2"/>
  <c r="F177" i="2"/>
  <c r="E177" i="2"/>
  <c r="D177" i="2"/>
  <c r="F175" i="2"/>
  <c r="E175" i="2"/>
  <c r="D175" i="2"/>
  <c r="F173" i="2"/>
  <c r="E173" i="2"/>
  <c r="D173" i="2"/>
  <c r="F171" i="2"/>
  <c r="E171" i="2"/>
  <c r="D171" i="2"/>
  <c r="F169" i="2"/>
  <c r="E169" i="2"/>
  <c r="D169" i="2"/>
  <c r="F311" i="1"/>
  <c r="E311" i="1"/>
  <c r="D311" i="1"/>
  <c r="F309" i="1"/>
  <c r="E309" i="1"/>
  <c r="D309" i="1"/>
  <c r="F305" i="1"/>
  <c r="E305" i="1"/>
  <c r="D305" i="1"/>
  <c r="L311" i="1"/>
  <c r="K311" i="1"/>
  <c r="J311" i="1"/>
  <c r="L309" i="1"/>
  <c r="K309" i="1"/>
  <c r="J309" i="1"/>
  <c r="L305" i="1"/>
  <c r="K305" i="1"/>
  <c r="J305" i="1"/>
  <c r="L279" i="1"/>
  <c r="K279" i="1"/>
  <c r="J279" i="1"/>
  <c r="L277" i="1"/>
  <c r="K277" i="1"/>
  <c r="J277" i="1"/>
  <c r="L273" i="1"/>
  <c r="K273" i="1"/>
  <c r="J273" i="1"/>
  <c r="F279" i="1"/>
  <c r="E279" i="1"/>
  <c r="D279" i="1"/>
  <c r="F277" i="1"/>
  <c r="E277" i="1"/>
  <c r="D277" i="1"/>
  <c r="F273" i="1"/>
  <c r="E273" i="1"/>
  <c r="D273" i="1"/>
  <c r="F241" i="1"/>
  <c r="E241" i="1"/>
  <c r="D241" i="1"/>
  <c r="F245" i="1"/>
  <c r="E245" i="1"/>
  <c r="D245" i="1"/>
  <c r="F247" i="1"/>
  <c r="E247" i="1"/>
  <c r="D247" i="1"/>
  <c r="L247" i="1"/>
  <c r="K247" i="1"/>
  <c r="J247" i="1"/>
  <c r="L245" i="1"/>
  <c r="K245" i="1"/>
  <c r="J245" i="1"/>
  <c r="L241" i="1"/>
  <c r="K241" i="1"/>
  <c r="J241" i="1"/>
  <c r="L215" i="1"/>
  <c r="K215" i="1"/>
  <c r="J215" i="1"/>
  <c r="L213" i="1"/>
  <c r="K213" i="1"/>
  <c r="J213" i="1"/>
  <c r="L209" i="1"/>
  <c r="K209" i="1"/>
  <c r="J209" i="1"/>
  <c r="F215" i="1"/>
  <c r="E215" i="1"/>
  <c r="D215" i="1"/>
  <c r="F213" i="1"/>
  <c r="E213" i="1"/>
  <c r="D213" i="1"/>
  <c r="F209" i="1"/>
  <c r="E209" i="1"/>
  <c r="D209" i="1"/>
  <c r="F181" i="1"/>
  <c r="E181" i="1"/>
  <c r="D181" i="1"/>
  <c r="F183" i="1"/>
  <c r="E183" i="1"/>
  <c r="D183" i="1"/>
  <c r="L183" i="1"/>
  <c r="K183" i="1"/>
  <c r="J183" i="1"/>
  <c r="L181" i="1"/>
  <c r="K181" i="1"/>
  <c r="J181" i="1"/>
  <c r="L177" i="1"/>
  <c r="K177" i="1"/>
  <c r="J177" i="1"/>
  <c r="F177" i="1"/>
  <c r="E177" i="1"/>
  <c r="D177" i="1"/>
  <c r="F307" i="1"/>
  <c r="E307" i="1"/>
  <c r="D307" i="1"/>
  <c r="L307" i="1"/>
  <c r="K307" i="1"/>
  <c r="J307" i="1"/>
  <c r="L275" i="1"/>
  <c r="K275" i="1"/>
  <c r="J275" i="1"/>
  <c r="F275" i="1"/>
  <c r="E275" i="1"/>
  <c r="D275" i="1"/>
  <c r="F243" i="1"/>
  <c r="E243" i="1"/>
  <c r="D243" i="1"/>
  <c r="L243" i="1"/>
  <c r="K243" i="1"/>
  <c r="J243" i="1"/>
  <c r="L211" i="1"/>
  <c r="K211" i="1"/>
  <c r="J211" i="1"/>
  <c r="F211" i="1"/>
  <c r="E211" i="1"/>
  <c r="D211" i="1"/>
  <c r="L179" i="1"/>
  <c r="K179" i="1"/>
  <c r="J179" i="1"/>
  <c r="F179" i="1"/>
  <c r="E179" i="1"/>
  <c r="D179" i="1"/>
  <c r="F321" i="1"/>
  <c r="E321" i="1"/>
  <c r="D321" i="1"/>
  <c r="L321" i="1"/>
  <c r="K321" i="1"/>
  <c r="J321" i="1"/>
  <c r="L313" i="1"/>
  <c r="K313" i="1"/>
  <c r="J313" i="1"/>
  <c r="F313" i="1"/>
  <c r="E313" i="1"/>
  <c r="D313" i="1"/>
  <c r="L303" i="1"/>
  <c r="K303" i="1"/>
  <c r="J303" i="1"/>
  <c r="L301" i="1"/>
  <c r="K301" i="1"/>
  <c r="J301" i="1"/>
  <c r="L297" i="1"/>
  <c r="K297" i="1"/>
  <c r="J297" i="1"/>
  <c r="F303" i="1"/>
  <c r="E303" i="1"/>
  <c r="D303" i="1"/>
  <c r="F301" i="1"/>
  <c r="E301" i="1"/>
  <c r="D301" i="1"/>
  <c r="F297" i="1"/>
  <c r="E297" i="1"/>
  <c r="D297" i="1"/>
  <c r="L289" i="1"/>
  <c r="K289" i="1"/>
  <c r="J289" i="1"/>
  <c r="F289" i="1"/>
  <c r="E289" i="1"/>
  <c r="D289" i="1"/>
  <c r="L281" i="1"/>
  <c r="K281" i="1"/>
  <c r="J281" i="1"/>
  <c r="F281" i="1"/>
  <c r="E281" i="1"/>
  <c r="D281" i="1"/>
  <c r="L271" i="1"/>
  <c r="K271" i="1"/>
  <c r="J271" i="1"/>
  <c r="L269" i="1"/>
  <c r="K269" i="1"/>
  <c r="J269" i="1"/>
  <c r="F271" i="1"/>
  <c r="E271" i="1"/>
  <c r="D271" i="1"/>
  <c r="F269" i="1"/>
  <c r="E269" i="1"/>
  <c r="D269" i="1"/>
  <c r="L257" i="1"/>
  <c r="K257" i="1"/>
  <c r="J257" i="1"/>
  <c r="F257" i="1"/>
  <c r="E257" i="1"/>
  <c r="D257" i="1"/>
  <c r="L249" i="1"/>
  <c r="K249" i="1"/>
  <c r="J249" i="1"/>
  <c r="F249" i="1"/>
  <c r="E249" i="1"/>
  <c r="D249" i="1"/>
  <c r="L239" i="1"/>
  <c r="K239" i="1"/>
  <c r="J239" i="1"/>
  <c r="F239" i="1"/>
  <c r="E239" i="1"/>
  <c r="D239" i="1"/>
  <c r="L237" i="1"/>
  <c r="K237" i="1"/>
  <c r="J237" i="1"/>
  <c r="F237" i="1"/>
  <c r="E237" i="1"/>
  <c r="D237" i="1"/>
  <c r="L225" i="1"/>
  <c r="K225" i="1"/>
  <c r="J225" i="1"/>
  <c r="F225" i="1"/>
  <c r="E225" i="1"/>
  <c r="D225" i="1"/>
  <c r="L217" i="1"/>
  <c r="K217" i="1"/>
  <c r="J217" i="1"/>
  <c r="F217" i="1"/>
  <c r="E217" i="1"/>
  <c r="D217" i="1"/>
  <c r="L207" i="1"/>
  <c r="K207" i="1"/>
  <c r="J207" i="1"/>
  <c r="L205" i="1"/>
  <c r="K205" i="1"/>
  <c r="J205" i="1"/>
  <c r="F207" i="1"/>
  <c r="E207" i="1"/>
  <c r="D207" i="1"/>
  <c r="F205" i="1"/>
  <c r="E205" i="1"/>
  <c r="D205" i="1"/>
  <c r="L193" i="1"/>
  <c r="K193" i="1"/>
  <c r="J193" i="1"/>
  <c r="F193" i="1"/>
  <c r="E193" i="1"/>
  <c r="D193" i="1"/>
  <c r="L185" i="1"/>
  <c r="K185" i="1"/>
  <c r="J185" i="1"/>
  <c r="F185" i="1"/>
  <c r="E185" i="1"/>
  <c r="D185" i="1"/>
  <c r="F175" i="1"/>
  <c r="E175" i="1"/>
  <c r="D175" i="1"/>
  <c r="L175" i="1"/>
  <c r="K175" i="1"/>
  <c r="J175" i="1"/>
  <c r="L173" i="1"/>
  <c r="K173" i="1"/>
  <c r="J173" i="1"/>
  <c r="F173" i="1"/>
  <c r="E173" i="1"/>
  <c r="D173" i="1"/>
  <c r="L323" i="1"/>
  <c r="K323" i="1"/>
  <c r="J323" i="1"/>
  <c r="F323" i="1"/>
  <c r="E323" i="1"/>
  <c r="D323" i="1"/>
  <c r="L315" i="1"/>
  <c r="K315" i="1"/>
  <c r="J315" i="1"/>
  <c r="F315" i="1"/>
  <c r="E315" i="1"/>
  <c r="D315" i="1"/>
  <c r="L299" i="1"/>
  <c r="K299" i="1"/>
  <c r="J299" i="1"/>
  <c r="F299" i="1"/>
  <c r="E299" i="1"/>
  <c r="D299" i="1"/>
  <c r="L291" i="1"/>
  <c r="K291" i="1"/>
  <c r="J291" i="1"/>
  <c r="F291" i="1"/>
  <c r="E291" i="1"/>
  <c r="D291" i="1"/>
  <c r="L283" i="1"/>
  <c r="K283" i="1"/>
  <c r="J283" i="1"/>
  <c r="F283" i="1"/>
  <c r="E283" i="1"/>
  <c r="D283" i="1"/>
  <c r="L267" i="1"/>
  <c r="K267" i="1"/>
  <c r="J267" i="1"/>
  <c r="F267" i="1"/>
  <c r="E267" i="1"/>
  <c r="D267" i="1"/>
  <c r="L259" i="1"/>
  <c r="K259" i="1"/>
  <c r="J259" i="1"/>
  <c r="F259" i="1"/>
  <c r="E259" i="1"/>
  <c r="D259" i="1"/>
  <c r="L251" i="1"/>
  <c r="K251" i="1"/>
  <c r="J251" i="1"/>
  <c r="F251" i="1"/>
  <c r="E251" i="1"/>
  <c r="D251" i="1"/>
  <c r="L235" i="1"/>
  <c r="K235" i="1"/>
  <c r="J235" i="1"/>
  <c r="F235" i="1"/>
  <c r="E235" i="1"/>
  <c r="D235" i="1"/>
  <c r="L227" i="1"/>
  <c r="K227" i="1"/>
  <c r="J227" i="1"/>
  <c r="F227" i="1"/>
  <c r="E227" i="1"/>
  <c r="D227" i="1"/>
  <c r="L219" i="1"/>
  <c r="K219" i="1"/>
  <c r="J219" i="1"/>
  <c r="F219" i="1"/>
  <c r="E219" i="1"/>
  <c r="D219" i="1"/>
  <c r="L203" i="1"/>
  <c r="K203" i="1"/>
  <c r="J203" i="1"/>
  <c r="F203" i="1"/>
  <c r="E203" i="1"/>
  <c r="D203" i="1"/>
  <c r="L195" i="1"/>
  <c r="K195" i="1"/>
  <c r="J195" i="1"/>
  <c r="F195" i="1"/>
  <c r="E195" i="1"/>
  <c r="D195" i="1"/>
  <c r="L187" i="1"/>
  <c r="K187" i="1"/>
  <c r="J187" i="1"/>
  <c r="F187" i="1"/>
  <c r="E187" i="1"/>
  <c r="D187" i="1"/>
  <c r="L171" i="1"/>
  <c r="K171" i="1"/>
  <c r="J171" i="1"/>
  <c r="F171" i="1"/>
  <c r="E171" i="1"/>
  <c r="D171" i="1"/>
  <c r="L327" i="1"/>
  <c r="K327" i="1"/>
  <c r="J327" i="1"/>
  <c r="L325" i="1"/>
  <c r="K325" i="1"/>
  <c r="J325" i="1"/>
  <c r="F327" i="1"/>
  <c r="E327" i="1"/>
  <c r="D327" i="1"/>
  <c r="F325" i="1"/>
  <c r="E325" i="1"/>
  <c r="D325" i="1"/>
  <c r="L319" i="1"/>
  <c r="K319" i="1"/>
  <c r="J319" i="1"/>
  <c r="L317" i="1"/>
  <c r="K317" i="1"/>
  <c r="J317" i="1"/>
  <c r="F319" i="1"/>
  <c r="E319" i="1"/>
  <c r="D319" i="1"/>
  <c r="F317" i="1"/>
  <c r="E317" i="1"/>
  <c r="D317" i="1"/>
  <c r="L295" i="1"/>
  <c r="K295" i="1"/>
  <c r="J295" i="1"/>
  <c r="L293" i="1"/>
  <c r="K293" i="1"/>
  <c r="J293" i="1"/>
  <c r="F295" i="1"/>
  <c r="E295" i="1"/>
  <c r="D295" i="1"/>
  <c r="F293" i="1"/>
  <c r="E293" i="1"/>
  <c r="D293" i="1"/>
  <c r="L287" i="1"/>
  <c r="K287" i="1"/>
  <c r="J287" i="1"/>
  <c r="L285" i="1"/>
  <c r="K285" i="1"/>
  <c r="J285" i="1"/>
  <c r="F287" i="1"/>
  <c r="E287" i="1"/>
  <c r="D287" i="1"/>
  <c r="F285" i="1"/>
  <c r="E285" i="1"/>
  <c r="D285" i="1"/>
  <c r="L265" i="1"/>
  <c r="K265" i="1"/>
  <c r="J265" i="1"/>
  <c r="L263" i="1"/>
  <c r="K263" i="1"/>
  <c r="J263" i="1"/>
  <c r="L261" i="1"/>
  <c r="K261" i="1"/>
  <c r="J261" i="1"/>
  <c r="F265" i="1"/>
  <c r="E265" i="1"/>
  <c r="D265" i="1"/>
  <c r="F263" i="1"/>
  <c r="E263" i="1"/>
  <c r="D263" i="1"/>
  <c r="F261" i="1"/>
  <c r="E261" i="1"/>
  <c r="D261" i="1"/>
  <c r="L255" i="1"/>
  <c r="K255" i="1"/>
  <c r="J255" i="1"/>
  <c r="L253" i="1"/>
  <c r="K253" i="1"/>
  <c r="J253" i="1"/>
  <c r="F255" i="1"/>
  <c r="E255" i="1"/>
  <c r="D255" i="1"/>
  <c r="F253" i="1"/>
  <c r="E253" i="1"/>
  <c r="D253" i="1"/>
  <c r="F233" i="1"/>
  <c r="E233" i="1"/>
  <c r="D233" i="1"/>
  <c r="L233" i="1"/>
  <c r="K233" i="1"/>
  <c r="J233" i="1"/>
  <c r="L231" i="1"/>
  <c r="K231" i="1"/>
  <c r="J231" i="1"/>
  <c r="L229" i="1"/>
  <c r="K229" i="1"/>
  <c r="J229" i="1"/>
  <c r="F231" i="1"/>
  <c r="E231" i="1"/>
  <c r="D231" i="1"/>
  <c r="F229" i="1"/>
  <c r="E229" i="1"/>
  <c r="D229" i="1"/>
  <c r="L223" i="1"/>
  <c r="K223" i="1"/>
  <c r="J223" i="1"/>
  <c r="L221" i="1"/>
  <c r="K221" i="1"/>
  <c r="J221" i="1"/>
  <c r="F223" i="1"/>
  <c r="E223" i="1"/>
  <c r="D223" i="1"/>
  <c r="F221" i="1"/>
  <c r="E221" i="1"/>
  <c r="D221" i="1"/>
  <c r="L201" i="1"/>
  <c r="K201" i="1"/>
  <c r="J201" i="1"/>
  <c r="L199" i="1"/>
  <c r="K199" i="1"/>
  <c r="J199" i="1"/>
  <c r="L197" i="1"/>
  <c r="K197" i="1"/>
  <c r="J197" i="1"/>
  <c r="F201" i="1"/>
  <c r="E201" i="1"/>
  <c r="D201" i="1"/>
  <c r="F199" i="1"/>
  <c r="E199" i="1"/>
  <c r="D199" i="1"/>
  <c r="F197" i="1"/>
  <c r="E197" i="1"/>
  <c r="D197" i="1"/>
  <c r="L191" i="1"/>
  <c r="K191" i="1"/>
  <c r="J191" i="1"/>
  <c r="L189" i="1"/>
  <c r="K189" i="1"/>
  <c r="J189" i="1"/>
  <c r="F191" i="1"/>
  <c r="E191" i="1"/>
  <c r="D191" i="1"/>
  <c r="F189" i="1"/>
  <c r="E189" i="1"/>
  <c r="D189" i="1"/>
  <c r="L169" i="1"/>
  <c r="K169" i="1"/>
  <c r="J169" i="1"/>
  <c r="F169" i="1"/>
  <c r="E169" i="1"/>
  <c r="D169" i="1"/>
  <c r="G106" i="7"/>
  <c r="G104" i="7"/>
  <c r="G102" i="7"/>
  <c r="G100" i="7"/>
  <c r="D363" i="1" l="1"/>
  <c r="V372" i="7" l="1"/>
  <c r="P372" i="7"/>
  <c r="J372" i="7"/>
  <c r="D372" i="7"/>
  <c r="V371" i="7"/>
  <c r="P371" i="7"/>
  <c r="J371" i="7"/>
  <c r="D371" i="7"/>
  <c r="V370" i="7"/>
  <c r="P370" i="7"/>
  <c r="J370" i="7"/>
  <c r="D370" i="7"/>
  <c r="V369" i="7"/>
  <c r="P369" i="7"/>
  <c r="J369" i="7"/>
  <c r="D369" i="7"/>
  <c r="AB368" i="7"/>
  <c r="V368" i="7"/>
  <c r="P368" i="7"/>
  <c r="J368" i="7"/>
  <c r="D368" i="7"/>
  <c r="AB367" i="7"/>
  <c r="V367" i="7"/>
  <c r="P367" i="7"/>
  <c r="J367" i="7"/>
  <c r="D367" i="7"/>
  <c r="AB366" i="7"/>
  <c r="V366" i="7"/>
  <c r="P366" i="7"/>
  <c r="J366" i="7"/>
  <c r="D366" i="7"/>
  <c r="AB365" i="7"/>
  <c r="V365" i="7"/>
  <c r="P365" i="7"/>
  <c r="J365" i="7"/>
  <c r="D365" i="7"/>
  <c r="AB364" i="7"/>
  <c r="V364" i="7"/>
  <c r="P364" i="7"/>
  <c r="J364" i="7"/>
  <c r="D364" i="7"/>
  <c r="V363" i="7"/>
  <c r="P363" i="7"/>
  <c r="J363" i="7"/>
  <c r="D363" i="7"/>
  <c r="V357" i="7"/>
  <c r="P357" i="7"/>
  <c r="J357" i="7"/>
  <c r="D357" i="7"/>
  <c r="V356" i="7"/>
  <c r="P356" i="7"/>
  <c r="J356" i="7"/>
  <c r="D356" i="7"/>
  <c r="V355" i="7"/>
  <c r="P355" i="7"/>
  <c r="J355" i="7"/>
  <c r="D355" i="7"/>
  <c r="V354" i="7"/>
  <c r="P354" i="7"/>
  <c r="J354" i="7"/>
  <c r="D354" i="7"/>
  <c r="AB353" i="7"/>
  <c r="V353" i="7"/>
  <c r="P353" i="7"/>
  <c r="J353" i="7"/>
  <c r="D353" i="7"/>
  <c r="AB352" i="7"/>
  <c r="V352" i="7"/>
  <c r="P352" i="7"/>
  <c r="J352" i="7"/>
  <c r="D352" i="7"/>
  <c r="AB351" i="7"/>
  <c r="V351" i="7"/>
  <c r="P351" i="7"/>
  <c r="J351" i="7"/>
  <c r="D351" i="7"/>
  <c r="AB350" i="7"/>
  <c r="V350" i="7"/>
  <c r="P350" i="7"/>
  <c r="J350" i="7"/>
  <c r="D350" i="7"/>
  <c r="AB349" i="7"/>
  <c r="V349" i="7"/>
  <c r="P349" i="7"/>
  <c r="J349" i="7"/>
  <c r="D349" i="7"/>
  <c r="V348" i="7"/>
  <c r="P348" i="7"/>
  <c r="J348" i="7"/>
  <c r="D348" i="7"/>
  <c r="V342" i="7"/>
  <c r="P342" i="7"/>
  <c r="J342" i="7"/>
  <c r="D342" i="7"/>
  <c r="V341" i="7"/>
  <c r="P341" i="7"/>
  <c r="J341" i="7"/>
  <c r="D341" i="7"/>
  <c r="V340" i="7"/>
  <c r="P340" i="7"/>
  <c r="J340" i="7"/>
  <c r="D340" i="7"/>
  <c r="V339" i="7"/>
  <c r="P339" i="7"/>
  <c r="J339" i="7"/>
  <c r="D339" i="7"/>
  <c r="V338" i="7"/>
  <c r="P338" i="7"/>
  <c r="J338" i="7"/>
  <c r="D338" i="7"/>
  <c r="AB337" i="7"/>
  <c r="V337" i="7"/>
  <c r="P337" i="7"/>
  <c r="J337" i="7"/>
  <c r="D337" i="7"/>
  <c r="AB336" i="7"/>
  <c r="V336" i="7"/>
  <c r="P336" i="7"/>
  <c r="J336" i="7"/>
  <c r="D336" i="7"/>
  <c r="AB335" i="7"/>
  <c r="V335" i="7"/>
  <c r="P335" i="7"/>
  <c r="J335" i="7"/>
  <c r="D335" i="7"/>
  <c r="AB334" i="7"/>
  <c r="V334" i="7"/>
  <c r="P334" i="7"/>
  <c r="J334" i="7"/>
  <c r="D334" i="7"/>
  <c r="AB333" i="7"/>
  <c r="V333" i="7"/>
  <c r="P333" i="7"/>
  <c r="J333" i="7"/>
  <c r="D333" i="7"/>
  <c r="V372" i="6"/>
  <c r="P372" i="6"/>
  <c r="J372" i="6"/>
  <c r="D372" i="6"/>
  <c r="V371" i="6"/>
  <c r="P371" i="6"/>
  <c r="J371" i="6"/>
  <c r="D371" i="6"/>
  <c r="V370" i="6"/>
  <c r="P370" i="6"/>
  <c r="J370" i="6"/>
  <c r="D370" i="6"/>
  <c r="V369" i="6"/>
  <c r="P369" i="6"/>
  <c r="J369" i="6"/>
  <c r="D369" i="6"/>
  <c r="AB368" i="6"/>
  <c r="V368" i="6"/>
  <c r="P368" i="6"/>
  <c r="J368" i="6"/>
  <c r="D368" i="6"/>
  <c r="AB367" i="6"/>
  <c r="V367" i="6"/>
  <c r="P367" i="6"/>
  <c r="J367" i="6"/>
  <c r="D367" i="6"/>
  <c r="AB366" i="6"/>
  <c r="V366" i="6"/>
  <c r="P366" i="6"/>
  <c r="J366" i="6"/>
  <c r="D366" i="6"/>
  <c r="AB365" i="6"/>
  <c r="V365" i="6"/>
  <c r="P365" i="6"/>
  <c r="J365" i="6"/>
  <c r="D365" i="6"/>
  <c r="AB364" i="6"/>
  <c r="V364" i="6"/>
  <c r="P364" i="6"/>
  <c r="J364" i="6"/>
  <c r="D364" i="6"/>
  <c r="V363" i="6"/>
  <c r="P363" i="6"/>
  <c r="J363" i="6"/>
  <c r="D363" i="6"/>
  <c r="V357" i="6"/>
  <c r="P357" i="6"/>
  <c r="J357" i="6"/>
  <c r="D357" i="6"/>
  <c r="V356" i="6"/>
  <c r="P356" i="6"/>
  <c r="J356" i="6"/>
  <c r="D356" i="6"/>
  <c r="V355" i="6"/>
  <c r="P355" i="6"/>
  <c r="J355" i="6"/>
  <c r="D355" i="6"/>
  <c r="V354" i="6"/>
  <c r="P354" i="6"/>
  <c r="J354" i="6"/>
  <c r="D354" i="6"/>
  <c r="AB353" i="6"/>
  <c r="V353" i="6"/>
  <c r="P353" i="6"/>
  <c r="J353" i="6"/>
  <c r="D353" i="6"/>
  <c r="AB352" i="6"/>
  <c r="V352" i="6"/>
  <c r="P352" i="6"/>
  <c r="J352" i="6"/>
  <c r="D352" i="6"/>
  <c r="AB351" i="6"/>
  <c r="V351" i="6"/>
  <c r="P351" i="6"/>
  <c r="J351" i="6"/>
  <c r="D351" i="6"/>
  <c r="AB350" i="6"/>
  <c r="V350" i="6"/>
  <c r="P350" i="6"/>
  <c r="J350" i="6"/>
  <c r="D350" i="6"/>
  <c r="AB349" i="6"/>
  <c r="V349" i="6"/>
  <c r="P349" i="6"/>
  <c r="J349" i="6"/>
  <c r="D349" i="6"/>
  <c r="V348" i="6"/>
  <c r="P348" i="6"/>
  <c r="J348" i="6"/>
  <c r="D348" i="6"/>
  <c r="V342" i="6"/>
  <c r="P342" i="6"/>
  <c r="J342" i="6"/>
  <c r="D342" i="6"/>
  <c r="V341" i="6"/>
  <c r="P341" i="6"/>
  <c r="J341" i="6"/>
  <c r="D341" i="6"/>
  <c r="V340" i="6"/>
  <c r="P340" i="6"/>
  <c r="J340" i="6"/>
  <c r="D340" i="6"/>
  <c r="V339" i="6"/>
  <c r="P339" i="6"/>
  <c r="J339" i="6"/>
  <c r="D339" i="6"/>
  <c r="V338" i="6"/>
  <c r="P338" i="6"/>
  <c r="J338" i="6"/>
  <c r="D338" i="6"/>
  <c r="AB337" i="6"/>
  <c r="V337" i="6"/>
  <c r="P337" i="6"/>
  <c r="J337" i="6"/>
  <c r="D337" i="6"/>
  <c r="AB336" i="6"/>
  <c r="V336" i="6"/>
  <c r="P336" i="6"/>
  <c r="J336" i="6"/>
  <c r="D336" i="6"/>
  <c r="AB335" i="6"/>
  <c r="V335" i="6"/>
  <c r="P335" i="6"/>
  <c r="J335" i="6"/>
  <c r="D335" i="6"/>
  <c r="AB334" i="6"/>
  <c r="V334" i="6"/>
  <c r="P334" i="6"/>
  <c r="J334" i="6"/>
  <c r="D334" i="6"/>
  <c r="AB333" i="6"/>
  <c r="V333" i="6"/>
  <c r="P333" i="6"/>
  <c r="J333" i="6"/>
  <c r="D333" i="6"/>
  <c r="V372" i="4"/>
  <c r="P372" i="4"/>
  <c r="J372" i="4"/>
  <c r="D372" i="4"/>
  <c r="V371" i="4"/>
  <c r="P371" i="4"/>
  <c r="J371" i="4"/>
  <c r="D371" i="4"/>
  <c r="V370" i="4"/>
  <c r="P370" i="4"/>
  <c r="J370" i="4"/>
  <c r="D370" i="4"/>
  <c r="V369" i="4"/>
  <c r="P369" i="4"/>
  <c r="J369" i="4"/>
  <c r="D369" i="4"/>
  <c r="AB368" i="4"/>
  <c r="V368" i="4"/>
  <c r="P368" i="4"/>
  <c r="J368" i="4"/>
  <c r="D368" i="4"/>
  <c r="AB367" i="4"/>
  <c r="V367" i="4"/>
  <c r="P367" i="4"/>
  <c r="J367" i="4"/>
  <c r="D367" i="4"/>
  <c r="AB366" i="4"/>
  <c r="V366" i="4"/>
  <c r="P366" i="4"/>
  <c r="J366" i="4"/>
  <c r="D366" i="4"/>
  <c r="AB365" i="4"/>
  <c r="V365" i="4"/>
  <c r="P365" i="4"/>
  <c r="J365" i="4"/>
  <c r="D365" i="4"/>
  <c r="AB364" i="4"/>
  <c r="V364" i="4"/>
  <c r="P364" i="4"/>
  <c r="J364" i="4"/>
  <c r="D364" i="4"/>
  <c r="V363" i="4"/>
  <c r="P363" i="4"/>
  <c r="J363" i="4"/>
  <c r="D363" i="4"/>
  <c r="V357" i="4"/>
  <c r="P357" i="4"/>
  <c r="J357" i="4"/>
  <c r="D357" i="4"/>
  <c r="V356" i="4"/>
  <c r="P356" i="4"/>
  <c r="J356" i="4"/>
  <c r="D356" i="4"/>
  <c r="V355" i="4"/>
  <c r="P355" i="4"/>
  <c r="J355" i="4"/>
  <c r="D355" i="4"/>
  <c r="V354" i="4"/>
  <c r="P354" i="4"/>
  <c r="J354" i="4"/>
  <c r="D354" i="4"/>
  <c r="AB353" i="4"/>
  <c r="V353" i="4"/>
  <c r="P353" i="4"/>
  <c r="J353" i="4"/>
  <c r="D353" i="4"/>
  <c r="AB352" i="4"/>
  <c r="V352" i="4"/>
  <c r="P352" i="4"/>
  <c r="J352" i="4"/>
  <c r="D352" i="4"/>
  <c r="AB351" i="4"/>
  <c r="V351" i="4"/>
  <c r="P351" i="4"/>
  <c r="J351" i="4"/>
  <c r="D351" i="4"/>
  <c r="AB350" i="4"/>
  <c r="V350" i="4"/>
  <c r="P350" i="4"/>
  <c r="J350" i="4"/>
  <c r="D350" i="4"/>
  <c r="AB349" i="4"/>
  <c r="V349" i="4"/>
  <c r="P349" i="4"/>
  <c r="J349" i="4"/>
  <c r="D349" i="4"/>
  <c r="V348" i="4"/>
  <c r="P348" i="4"/>
  <c r="J348" i="4"/>
  <c r="D348" i="4"/>
  <c r="V342" i="4"/>
  <c r="P342" i="4"/>
  <c r="J342" i="4"/>
  <c r="D342" i="4"/>
  <c r="V341" i="4"/>
  <c r="P341" i="4"/>
  <c r="J341" i="4"/>
  <c r="D341" i="4"/>
  <c r="V340" i="4"/>
  <c r="P340" i="4"/>
  <c r="J340" i="4"/>
  <c r="D340" i="4"/>
  <c r="V339" i="4"/>
  <c r="P339" i="4"/>
  <c r="J339" i="4"/>
  <c r="D339" i="4"/>
  <c r="V338" i="4"/>
  <c r="P338" i="4"/>
  <c r="J338" i="4"/>
  <c r="D338" i="4"/>
  <c r="AB337" i="4"/>
  <c r="V337" i="4"/>
  <c r="P337" i="4"/>
  <c r="J337" i="4"/>
  <c r="D337" i="4"/>
  <c r="AB336" i="4"/>
  <c r="V336" i="4"/>
  <c r="P336" i="4"/>
  <c r="J336" i="4"/>
  <c r="D336" i="4"/>
  <c r="AB335" i="4"/>
  <c r="V335" i="4"/>
  <c r="P335" i="4"/>
  <c r="J335" i="4"/>
  <c r="D335" i="4"/>
  <c r="AB334" i="4"/>
  <c r="V334" i="4"/>
  <c r="P334" i="4"/>
  <c r="J334" i="4"/>
  <c r="D334" i="4"/>
  <c r="AB333" i="4"/>
  <c r="V333" i="4"/>
  <c r="P333" i="4"/>
  <c r="J333" i="4"/>
  <c r="D333" i="4"/>
  <c r="V372" i="3"/>
  <c r="P372" i="3"/>
  <c r="J372" i="3"/>
  <c r="D372" i="3"/>
  <c r="V371" i="3"/>
  <c r="P371" i="3"/>
  <c r="J371" i="3"/>
  <c r="D371" i="3"/>
  <c r="V370" i="3"/>
  <c r="P370" i="3"/>
  <c r="J370" i="3"/>
  <c r="D370" i="3"/>
  <c r="V369" i="3"/>
  <c r="P369" i="3"/>
  <c r="J369" i="3"/>
  <c r="D369" i="3"/>
  <c r="AB368" i="3"/>
  <c r="V368" i="3"/>
  <c r="P368" i="3"/>
  <c r="J368" i="3"/>
  <c r="D368" i="3"/>
  <c r="AB367" i="3"/>
  <c r="V367" i="3"/>
  <c r="P367" i="3"/>
  <c r="J367" i="3"/>
  <c r="D367" i="3"/>
  <c r="AB366" i="3"/>
  <c r="V366" i="3"/>
  <c r="P366" i="3"/>
  <c r="J366" i="3"/>
  <c r="D366" i="3"/>
  <c r="AB365" i="3"/>
  <c r="V365" i="3"/>
  <c r="P365" i="3"/>
  <c r="J365" i="3"/>
  <c r="D365" i="3"/>
  <c r="AB364" i="3"/>
  <c r="V364" i="3"/>
  <c r="P364" i="3"/>
  <c r="J364" i="3"/>
  <c r="D364" i="3"/>
  <c r="V363" i="3"/>
  <c r="P363" i="3"/>
  <c r="J363" i="3"/>
  <c r="D363" i="3"/>
  <c r="V357" i="3"/>
  <c r="P357" i="3"/>
  <c r="J357" i="3"/>
  <c r="D357" i="3"/>
  <c r="V356" i="3"/>
  <c r="P356" i="3"/>
  <c r="J356" i="3"/>
  <c r="D356" i="3"/>
  <c r="V355" i="3"/>
  <c r="P355" i="3"/>
  <c r="J355" i="3"/>
  <c r="D355" i="3"/>
  <c r="V354" i="3"/>
  <c r="P354" i="3"/>
  <c r="J354" i="3"/>
  <c r="D354" i="3"/>
  <c r="AB353" i="3"/>
  <c r="V353" i="3"/>
  <c r="P353" i="3"/>
  <c r="J353" i="3"/>
  <c r="D353" i="3"/>
  <c r="AB352" i="3"/>
  <c r="V352" i="3"/>
  <c r="P352" i="3"/>
  <c r="J352" i="3"/>
  <c r="D352" i="3"/>
  <c r="AB351" i="3"/>
  <c r="V351" i="3"/>
  <c r="P351" i="3"/>
  <c r="J351" i="3"/>
  <c r="D351" i="3"/>
  <c r="AB350" i="3"/>
  <c r="V350" i="3"/>
  <c r="P350" i="3"/>
  <c r="J350" i="3"/>
  <c r="D350" i="3"/>
  <c r="AB349" i="3"/>
  <c r="V349" i="3"/>
  <c r="P349" i="3"/>
  <c r="J349" i="3"/>
  <c r="D349" i="3"/>
  <c r="V348" i="3"/>
  <c r="P348" i="3"/>
  <c r="J348" i="3"/>
  <c r="D348" i="3"/>
  <c r="V342" i="3"/>
  <c r="P342" i="3"/>
  <c r="J342" i="3"/>
  <c r="D342" i="3"/>
  <c r="V341" i="3"/>
  <c r="P341" i="3"/>
  <c r="J341" i="3"/>
  <c r="D341" i="3"/>
  <c r="V340" i="3"/>
  <c r="P340" i="3"/>
  <c r="J340" i="3"/>
  <c r="D340" i="3"/>
  <c r="V339" i="3"/>
  <c r="P339" i="3"/>
  <c r="J339" i="3"/>
  <c r="D339" i="3"/>
  <c r="V338" i="3"/>
  <c r="P338" i="3"/>
  <c r="J338" i="3"/>
  <c r="D338" i="3"/>
  <c r="AB337" i="3"/>
  <c r="V337" i="3"/>
  <c r="P337" i="3"/>
  <c r="J337" i="3"/>
  <c r="D337" i="3"/>
  <c r="AB336" i="3"/>
  <c r="V336" i="3"/>
  <c r="P336" i="3"/>
  <c r="J336" i="3"/>
  <c r="D336" i="3"/>
  <c r="AB335" i="3"/>
  <c r="V335" i="3"/>
  <c r="P335" i="3"/>
  <c r="J335" i="3"/>
  <c r="D335" i="3"/>
  <c r="AB334" i="3"/>
  <c r="V334" i="3"/>
  <c r="P334" i="3"/>
  <c r="J334" i="3"/>
  <c r="D334" i="3"/>
  <c r="AB333" i="3"/>
  <c r="AB339" i="3" s="1"/>
  <c r="V333" i="3"/>
  <c r="P333" i="3"/>
  <c r="J333" i="3"/>
  <c r="D333" i="3"/>
  <c r="V372" i="9"/>
  <c r="P372" i="9"/>
  <c r="J372" i="9"/>
  <c r="D372" i="9"/>
  <c r="V371" i="9"/>
  <c r="P371" i="9"/>
  <c r="J371" i="9"/>
  <c r="D371" i="9"/>
  <c r="V370" i="9"/>
  <c r="P370" i="9"/>
  <c r="J370" i="9"/>
  <c r="D370" i="9"/>
  <c r="V369" i="9"/>
  <c r="P369" i="9"/>
  <c r="J369" i="9"/>
  <c r="D369" i="9"/>
  <c r="AB368" i="9"/>
  <c r="V368" i="9"/>
  <c r="P368" i="9"/>
  <c r="J368" i="9"/>
  <c r="D368" i="9"/>
  <c r="AB367" i="9"/>
  <c r="V367" i="9"/>
  <c r="P367" i="9"/>
  <c r="J367" i="9"/>
  <c r="D367" i="9"/>
  <c r="AB366" i="9"/>
  <c r="V366" i="9"/>
  <c r="P366" i="9"/>
  <c r="J366" i="9"/>
  <c r="D366" i="9"/>
  <c r="AB365" i="9"/>
  <c r="V365" i="9"/>
  <c r="P365" i="9"/>
  <c r="J365" i="9"/>
  <c r="D365" i="9"/>
  <c r="AB364" i="9"/>
  <c r="V364" i="9"/>
  <c r="P364" i="9"/>
  <c r="J364" i="9"/>
  <c r="D364" i="9"/>
  <c r="V363" i="9"/>
  <c r="P363" i="9"/>
  <c r="J363" i="9"/>
  <c r="D363" i="9"/>
  <c r="V357" i="9"/>
  <c r="P357" i="9"/>
  <c r="J357" i="9"/>
  <c r="D357" i="9"/>
  <c r="V356" i="9"/>
  <c r="P356" i="9"/>
  <c r="J356" i="9"/>
  <c r="D356" i="9"/>
  <c r="V355" i="9"/>
  <c r="P355" i="9"/>
  <c r="J355" i="9"/>
  <c r="D355" i="9"/>
  <c r="V354" i="9"/>
  <c r="P354" i="9"/>
  <c r="J354" i="9"/>
  <c r="D354" i="9"/>
  <c r="AB353" i="9"/>
  <c r="V353" i="9"/>
  <c r="P353" i="9"/>
  <c r="J353" i="9"/>
  <c r="D353" i="9"/>
  <c r="AB352" i="9"/>
  <c r="V352" i="9"/>
  <c r="P352" i="9"/>
  <c r="J352" i="9"/>
  <c r="D352" i="9"/>
  <c r="AB351" i="9"/>
  <c r="V351" i="9"/>
  <c r="P351" i="9"/>
  <c r="J351" i="9"/>
  <c r="D351" i="9"/>
  <c r="AB350" i="9"/>
  <c r="V350" i="9"/>
  <c r="P350" i="9"/>
  <c r="J350" i="9"/>
  <c r="D350" i="9"/>
  <c r="AB349" i="9"/>
  <c r="V349" i="9"/>
  <c r="P349" i="9"/>
  <c r="J349" i="9"/>
  <c r="D349" i="9"/>
  <c r="V348" i="9"/>
  <c r="P348" i="9"/>
  <c r="J348" i="9"/>
  <c r="D348" i="9"/>
  <c r="V342" i="9"/>
  <c r="P342" i="9"/>
  <c r="J342" i="9"/>
  <c r="D342" i="9"/>
  <c r="V341" i="9"/>
  <c r="P341" i="9"/>
  <c r="J341" i="9"/>
  <c r="D341" i="9"/>
  <c r="V340" i="9"/>
  <c r="P340" i="9"/>
  <c r="J340" i="9"/>
  <c r="D340" i="9"/>
  <c r="V339" i="9"/>
  <c r="P339" i="9"/>
  <c r="J339" i="9"/>
  <c r="D339" i="9"/>
  <c r="V338" i="9"/>
  <c r="P338" i="9"/>
  <c r="J338" i="9"/>
  <c r="D338" i="9"/>
  <c r="AB337" i="9"/>
  <c r="V337" i="9"/>
  <c r="P337" i="9"/>
  <c r="J337" i="9"/>
  <c r="D337" i="9"/>
  <c r="AB336" i="9"/>
  <c r="V336" i="9"/>
  <c r="P336" i="9"/>
  <c r="J336" i="9"/>
  <c r="D336" i="9"/>
  <c r="AB335" i="9"/>
  <c r="V335" i="9"/>
  <c r="P335" i="9"/>
  <c r="J335" i="9"/>
  <c r="D335" i="9"/>
  <c r="AB334" i="9"/>
  <c r="V334" i="9"/>
  <c r="P334" i="9"/>
  <c r="J334" i="9"/>
  <c r="D334" i="9"/>
  <c r="AB333" i="9"/>
  <c r="V333" i="9"/>
  <c r="P333" i="9"/>
  <c r="J333" i="9"/>
  <c r="D333" i="9"/>
  <c r="V372" i="8"/>
  <c r="P372" i="8"/>
  <c r="J372" i="8"/>
  <c r="D372" i="8"/>
  <c r="V371" i="8"/>
  <c r="P371" i="8"/>
  <c r="J371" i="8"/>
  <c r="D371" i="8"/>
  <c r="V370" i="8"/>
  <c r="P370" i="8"/>
  <c r="J370" i="8"/>
  <c r="D370" i="8"/>
  <c r="V369" i="8"/>
  <c r="P369" i="8"/>
  <c r="J369" i="8"/>
  <c r="D369" i="8"/>
  <c r="AB368" i="8"/>
  <c r="V368" i="8"/>
  <c r="P368" i="8"/>
  <c r="J368" i="8"/>
  <c r="D368" i="8"/>
  <c r="AB367" i="8"/>
  <c r="V367" i="8"/>
  <c r="P367" i="8"/>
  <c r="J367" i="8"/>
  <c r="D367" i="8"/>
  <c r="AB366" i="8"/>
  <c r="V366" i="8"/>
  <c r="P366" i="8"/>
  <c r="J366" i="8"/>
  <c r="D366" i="8"/>
  <c r="AB365" i="8"/>
  <c r="V365" i="8"/>
  <c r="P365" i="8"/>
  <c r="J365" i="8"/>
  <c r="D365" i="8"/>
  <c r="AB364" i="8"/>
  <c r="V364" i="8"/>
  <c r="P364" i="8"/>
  <c r="J364" i="8"/>
  <c r="D364" i="8"/>
  <c r="V363" i="8"/>
  <c r="P363" i="8"/>
  <c r="J363" i="8"/>
  <c r="D363" i="8"/>
  <c r="V342" i="8"/>
  <c r="P342" i="8"/>
  <c r="J342" i="8"/>
  <c r="D342" i="8"/>
  <c r="V341" i="8"/>
  <c r="P341" i="8"/>
  <c r="J341" i="8"/>
  <c r="D341" i="8"/>
  <c r="V340" i="8"/>
  <c r="P340" i="8"/>
  <c r="J340" i="8"/>
  <c r="D340" i="8"/>
  <c r="V339" i="8"/>
  <c r="P339" i="8"/>
  <c r="J339" i="8"/>
  <c r="D339" i="8"/>
  <c r="V338" i="8"/>
  <c r="P338" i="8"/>
  <c r="J338" i="8"/>
  <c r="D338" i="8"/>
  <c r="AB337" i="8"/>
  <c r="V337" i="8"/>
  <c r="P337" i="8"/>
  <c r="J337" i="8"/>
  <c r="D337" i="8"/>
  <c r="AB336" i="8"/>
  <c r="V336" i="8"/>
  <c r="P336" i="8"/>
  <c r="J336" i="8"/>
  <c r="D336" i="8"/>
  <c r="AB335" i="8"/>
  <c r="V335" i="8"/>
  <c r="P335" i="8"/>
  <c r="J335" i="8"/>
  <c r="D335" i="8"/>
  <c r="AB334" i="8"/>
  <c r="V334" i="8"/>
  <c r="P334" i="8"/>
  <c r="J334" i="8"/>
  <c r="D334" i="8"/>
  <c r="AB333" i="8"/>
  <c r="V333" i="8"/>
  <c r="P333" i="8"/>
  <c r="P344" i="8" s="1"/>
  <c r="J333" i="8"/>
  <c r="D333" i="8"/>
  <c r="V372" i="2"/>
  <c r="P372" i="2"/>
  <c r="J372" i="2"/>
  <c r="D372" i="2"/>
  <c r="V371" i="2"/>
  <c r="P371" i="2"/>
  <c r="J371" i="2"/>
  <c r="D371" i="2"/>
  <c r="V370" i="2"/>
  <c r="P370" i="2"/>
  <c r="J370" i="2"/>
  <c r="D370" i="2"/>
  <c r="V369" i="2"/>
  <c r="P369" i="2"/>
  <c r="J369" i="2"/>
  <c r="D369" i="2"/>
  <c r="AB368" i="2"/>
  <c r="V368" i="2"/>
  <c r="P368" i="2"/>
  <c r="J368" i="2"/>
  <c r="D368" i="2"/>
  <c r="AB367" i="2"/>
  <c r="V367" i="2"/>
  <c r="P367" i="2"/>
  <c r="J367" i="2"/>
  <c r="D367" i="2"/>
  <c r="AB366" i="2"/>
  <c r="V366" i="2"/>
  <c r="P366" i="2"/>
  <c r="J366" i="2"/>
  <c r="D366" i="2"/>
  <c r="AB365" i="2"/>
  <c r="V365" i="2"/>
  <c r="P365" i="2"/>
  <c r="J365" i="2"/>
  <c r="D365" i="2"/>
  <c r="AB364" i="2"/>
  <c r="V364" i="2"/>
  <c r="P364" i="2"/>
  <c r="J364" i="2"/>
  <c r="D364" i="2"/>
  <c r="V363" i="2"/>
  <c r="P363" i="2"/>
  <c r="J363" i="2"/>
  <c r="D363" i="2"/>
  <c r="V357" i="2"/>
  <c r="P357" i="2"/>
  <c r="J357" i="2"/>
  <c r="D357" i="2"/>
  <c r="V356" i="2"/>
  <c r="P356" i="2"/>
  <c r="J356" i="2"/>
  <c r="D356" i="2"/>
  <c r="V355" i="2"/>
  <c r="P355" i="2"/>
  <c r="J355" i="2"/>
  <c r="D355" i="2"/>
  <c r="V354" i="2"/>
  <c r="P354" i="2"/>
  <c r="J354" i="2"/>
  <c r="D354" i="2"/>
  <c r="AB353" i="2"/>
  <c r="V353" i="2"/>
  <c r="P353" i="2"/>
  <c r="J353" i="2"/>
  <c r="D353" i="2"/>
  <c r="AB352" i="2"/>
  <c r="V352" i="2"/>
  <c r="P352" i="2"/>
  <c r="J352" i="2"/>
  <c r="D352" i="2"/>
  <c r="AB351" i="2"/>
  <c r="V351" i="2"/>
  <c r="P351" i="2"/>
  <c r="J351" i="2"/>
  <c r="D351" i="2"/>
  <c r="AB350" i="2"/>
  <c r="V350" i="2"/>
  <c r="P350" i="2"/>
  <c r="J350" i="2"/>
  <c r="D350" i="2"/>
  <c r="AB349" i="2"/>
  <c r="V349" i="2"/>
  <c r="P349" i="2"/>
  <c r="J349" i="2"/>
  <c r="D349" i="2"/>
  <c r="V348" i="2"/>
  <c r="P348" i="2"/>
  <c r="J348" i="2"/>
  <c r="D348" i="2"/>
  <c r="V342" i="2"/>
  <c r="P342" i="2"/>
  <c r="J342" i="2"/>
  <c r="D342" i="2"/>
  <c r="V341" i="2"/>
  <c r="P341" i="2"/>
  <c r="J341" i="2"/>
  <c r="D341" i="2"/>
  <c r="V340" i="2"/>
  <c r="P340" i="2"/>
  <c r="J340" i="2"/>
  <c r="D340" i="2"/>
  <c r="V339" i="2"/>
  <c r="P339" i="2"/>
  <c r="J339" i="2"/>
  <c r="D339" i="2"/>
  <c r="V338" i="2"/>
  <c r="P338" i="2"/>
  <c r="J338" i="2"/>
  <c r="D338" i="2"/>
  <c r="AB337" i="2"/>
  <c r="V337" i="2"/>
  <c r="P337" i="2"/>
  <c r="J337" i="2"/>
  <c r="D337" i="2"/>
  <c r="AB336" i="2"/>
  <c r="V336" i="2"/>
  <c r="P336" i="2"/>
  <c r="J336" i="2"/>
  <c r="D336" i="2"/>
  <c r="AB335" i="2"/>
  <c r="V335" i="2"/>
  <c r="P335" i="2"/>
  <c r="J335" i="2"/>
  <c r="D335" i="2"/>
  <c r="AB334" i="2"/>
  <c r="V334" i="2"/>
  <c r="P334" i="2"/>
  <c r="J334" i="2"/>
  <c r="D334" i="2"/>
  <c r="AB333" i="2"/>
  <c r="V333" i="2"/>
  <c r="P333" i="2"/>
  <c r="J333" i="2"/>
  <c r="D333" i="2"/>
  <c r="V372" i="1"/>
  <c r="V371" i="1"/>
  <c r="V370" i="1"/>
  <c r="V369" i="1"/>
  <c r="V368" i="1"/>
  <c r="V367" i="1"/>
  <c r="V366" i="1"/>
  <c r="V365" i="1"/>
  <c r="V364" i="1"/>
  <c r="V363" i="1"/>
  <c r="K351" i="1"/>
  <c r="AB338" i="7" l="1"/>
  <c r="J344" i="6"/>
  <c r="V344" i="4"/>
  <c r="AB339" i="8"/>
  <c r="V374" i="8"/>
  <c r="J374" i="7"/>
  <c r="J344" i="7"/>
  <c r="V344" i="7"/>
  <c r="P344" i="7"/>
  <c r="P359" i="7"/>
  <c r="AB355" i="7"/>
  <c r="P374" i="7"/>
  <c r="V359" i="6"/>
  <c r="J374" i="6"/>
  <c r="J359" i="4"/>
  <c r="J374" i="4"/>
  <c r="V344" i="3"/>
  <c r="D374" i="3"/>
  <c r="P374" i="3"/>
  <c r="AB369" i="3"/>
  <c r="AB354" i="3"/>
  <c r="AB355" i="9"/>
  <c r="D374" i="8"/>
  <c r="P374" i="8"/>
  <c r="J344" i="8"/>
  <c r="V344" i="8"/>
  <c r="AB369" i="8"/>
  <c r="D344" i="8"/>
  <c r="J374" i="8"/>
  <c r="AB370" i="2"/>
  <c r="AB339" i="2"/>
  <c r="P359" i="2"/>
  <c r="J359" i="7"/>
  <c r="D359" i="7"/>
  <c r="AB354" i="7"/>
  <c r="V358" i="7"/>
  <c r="V374" i="7"/>
  <c r="AB369" i="7"/>
  <c r="D374" i="7"/>
  <c r="AB339" i="7"/>
  <c r="D344" i="6"/>
  <c r="V344" i="6"/>
  <c r="AB339" i="6"/>
  <c r="D359" i="6"/>
  <c r="P359" i="6"/>
  <c r="D374" i="6"/>
  <c r="V374" i="6"/>
  <c r="AB369" i="6"/>
  <c r="P344" i="6"/>
  <c r="AB338" i="6"/>
  <c r="J359" i="6"/>
  <c r="AB354" i="6"/>
  <c r="P374" i="6"/>
  <c r="V374" i="4"/>
  <c r="AB369" i="4"/>
  <c r="J373" i="4"/>
  <c r="P344" i="4"/>
  <c r="V359" i="4"/>
  <c r="J344" i="4"/>
  <c r="AB338" i="4"/>
  <c r="D359" i="4"/>
  <c r="AB354" i="4"/>
  <c r="D374" i="4"/>
  <c r="P374" i="4"/>
  <c r="AB339" i="4"/>
  <c r="D344" i="4"/>
  <c r="P359" i="4"/>
  <c r="D359" i="3"/>
  <c r="P359" i="3"/>
  <c r="P344" i="3"/>
  <c r="J374" i="3"/>
  <c r="V374" i="3"/>
  <c r="J344" i="3"/>
  <c r="J359" i="3"/>
  <c r="V359" i="3"/>
  <c r="AB339" i="9"/>
  <c r="P374" i="9"/>
  <c r="P343" i="9"/>
  <c r="D359" i="9"/>
  <c r="V359" i="9"/>
  <c r="V358" i="9"/>
  <c r="J374" i="9"/>
  <c r="AB354" i="9"/>
  <c r="D373" i="9"/>
  <c r="P344" i="2"/>
  <c r="AB369" i="2"/>
  <c r="J344" i="2"/>
  <c r="AB338" i="2"/>
  <c r="V344" i="2"/>
  <c r="J374" i="2"/>
  <c r="D374" i="2"/>
  <c r="J359" i="2"/>
  <c r="V359" i="2"/>
  <c r="D344" i="2"/>
  <c r="D359" i="2"/>
  <c r="AB354" i="2"/>
  <c r="V374" i="2"/>
  <c r="P374" i="2"/>
  <c r="D373" i="7"/>
  <c r="J343" i="7"/>
  <c r="P358" i="7"/>
  <c r="AB370" i="7"/>
  <c r="V373" i="7"/>
  <c r="P343" i="7"/>
  <c r="V359" i="7"/>
  <c r="D343" i="7"/>
  <c r="D344" i="7"/>
  <c r="J358" i="7"/>
  <c r="P373" i="7"/>
  <c r="V343" i="7"/>
  <c r="D358" i="7"/>
  <c r="J373" i="7"/>
  <c r="P343" i="6"/>
  <c r="AB355" i="6"/>
  <c r="V358" i="6"/>
  <c r="D373" i="6"/>
  <c r="J343" i="6"/>
  <c r="P358" i="6"/>
  <c r="AB370" i="6"/>
  <c r="V373" i="6"/>
  <c r="D343" i="6"/>
  <c r="J358" i="6"/>
  <c r="P373" i="6"/>
  <c r="V343" i="6"/>
  <c r="D358" i="6"/>
  <c r="J373" i="6"/>
  <c r="P343" i="4"/>
  <c r="AB355" i="4"/>
  <c r="V358" i="4"/>
  <c r="D373" i="4"/>
  <c r="J343" i="4"/>
  <c r="P358" i="4"/>
  <c r="AB370" i="4"/>
  <c r="V373" i="4"/>
  <c r="D343" i="4"/>
  <c r="J358" i="4"/>
  <c r="P373" i="4"/>
  <c r="V343" i="4"/>
  <c r="D358" i="4"/>
  <c r="AB338" i="3"/>
  <c r="P343" i="3"/>
  <c r="AB355" i="3"/>
  <c r="V358" i="3"/>
  <c r="D373" i="3"/>
  <c r="J343" i="3"/>
  <c r="P358" i="3"/>
  <c r="AB370" i="3"/>
  <c r="V373" i="3"/>
  <c r="D343" i="3"/>
  <c r="D344" i="3"/>
  <c r="J358" i="3"/>
  <c r="P373" i="3"/>
  <c r="V343" i="3"/>
  <c r="D358" i="3"/>
  <c r="J373" i="3"/>
  <c r="J344" i="9"/>
  <c r="J343" i="9"/>
  <c r="V344" i="9"/>
  <c r="P344" i="9"/>
  <c r="P358" i="9"/>
  <c r="P359" i="9"/>
  <c r="AB370" i="9"/>
  <c r="D374" i="9"/>
  <c r="D344" i="9"/>
  <c r="D343" i="9"/>
  <c r="AB338" i="9"/>
  <c r="J359" i="9"/>
  <c r="AB369" i="9"/>
  <c r="V374" i="9"/>
  <c r="V373" i="9"/>
  <c r="J358" i="9"/>
  <c r="P373" i="9"/>
  <c r="V343" i="9"/>
  <c r="D358" i="9"/>
  <c r="J373" i="9"/>
  <c r="AB338" i="8"/>
  <c r="P343" i="8"/>
  <c r="D373" i="8"/>
  <c r="J343" i="8"/>
  <c r="AB370" i="8"/>
  <c r="V373" i="8"/>
  <c r="D343" i="8"/>
  <c r="P373" i="8"/>
  <c r="V343" i="8"/>
  <c r="J373" i="8"/>
  <c r="P343" i="2"/>
  <c r="AB355" i="2"/>
  <c r="V358" i="2"/>
  <c r="D373" i="2"/>
  <c r="J343" i="2"/>
  <c r="P358" i="2"/>
  <c r="V373" i="2"/>
  <c r="D343" i="2"/>
  <c r="J358" i="2"/>
  <c r="P373" i="2"/>
  <c r="V343" i="2"/>
  <c r="D358" i="2"/>
  <c r="J373" i="2"/>
  <c r="V374" i="1"/>
  <c r="V373" i="1"/>
  <c r="L162" i="2"/>
  <c r="L327" i="2" s="1"/>
  <c r="K162" i="2"/>
  <c r="K327" i="2" s="1"/>
  <c r="J162" i="2"/>
  <c r="J327" i="2" s="1"/>
  <c r="L160" i="2"/>
  <c r="L325" i="2" s="1"/>
  <c r="K160" i="2"/>
  <c r="K325" i="2" s="1"/>
  <c r="J160" i="2"/>
  <c r="J325" i="2" s="1"/>
  <c r="L158" i="2"/>
  <c r="L323" i="2" s="1"/>
  <c r="K158" i="2"/>
  <c r="K323" i="2" s="1"/>
  <c r="J158" i="2"/>
  <c r="J323" i="2" s="1"/>
  <c r="L156" i="2"/>
  <c r="L321" i="2" s="1"/>
  <c r="K156" i="2"/>
  <c r="K321" i="2" s="1"/>
  <c r="J156" i="2"/>
  <c r="J321" i="2" s="1"/>
  <c r="L154" i="2"/>
  <c r="L319" i="2" s="1"/>
  <c r="K154" i="2"/>
  <c r="K319" i="2" s="1"/>
  <c r="J154" i="2"/>
  <c r="J319" i="2" s="1"/>
  <c r="L152" i="2"/>
  <c r="L317" i="2" s="1"/>
  <c r="K152" i="2"/>
  <c r="K317" i="2" s="1"/>
  <c r="J152" i="2"/>
  <c r="J317" i="2" s="1"/>
  <c r="L150" i="2"/>
  <c r="L315" i="2" s="1"/>
  <c r="K150" i="2"/>
  <c r="K315" i="2" s="1"/>
  <c r="J150" i="2"/>
  <c r="J315" i="2" s="1"/>
  <c r="L148" i="2"/>
  <c r="L313" i="2" s="1"/>
  <c r="K148" i="2"/>
  <c r="K313" i="2" s="1"/>
  <c r="J148" i="2"/>
  <c r="J313" i="2" s="1"/>
  <c r="L146" i="2"/>
  <c r="L311" i="2" s="1"/>
  <c r="K146" i="2"/>
  <c r="K311" i="2" s="1"/>
  <c r="J146" i="2"/>
  <c r="J311" i="2" s="1"/>
  <c r="L144" i="2"/>
  <c r="L309" i="2" s="1"/>
  <c r="K144" i="2"/>
  <c r="K309" i="2" s="1"/>
  <c r="J144" i="2"/>
  <c r="J309" i="2" s="1"/>
  <c r="L142" i="2"/>
  <c r="L307" i="2" s="1"/>
  <c r="AC368" i="2" s="1"/>
  <c r="AD368" i="2" s="1"/>
  <c r="K142" i="2"/>
  <c r="K307" i="2" s="1"/>
  <c r="AC353" i="2" s="1"/>
  <c r="AD353" i="2" s="1"/>
  <c r="J142" i="2"/>
  <c r="J307" i="2" s="1"/>
  <c r="AC337" i="2" s="1"/>
  <c r="AD337" i="2" s="1"/>
  <c r="L140" i="2"/>
  <c r="L305" i="2" s="1"/>
  <c r="K140" i="2"/>
  <c r="K305" i="2" s="1"/>
  <c r="J140" i="2"/>
  <c r="J305" i="2" s="1"/>
  <c r="L138" i="2"/>
  <c r="L303" i="2" s="1"/>
  <c r="K138" i="2"/>
  <c r="K303" i="2" s="1"/>
  <c r="J138" i="2"/>
  <c r="J303" i="2" s="1"/>
  <c r="L136" i="2"/>
  <c r="L301" i="2" s="1"/>
  <c r="K136" i="2"/>
  <c r="K301" i="2" s="1"/>
  <c r="J136" i="2"/>
  <c r="J301" i="2" s="1"/>
  <c r="L134" i="2"/>
  <c r="L299" i="2" s="1"/>
  <c r="K134" i="2"/>
  <c r="K299" i="2" s="1"/>
  <c r="J134" i="2"/>
  <c r="J299" i="2" s="1"/>
  <c r="L132" i="2"/>
  <c r="L297" i="2" s="1"/>
  <c r="K132" i="2"/>
  <c r="K297" i="2" s="1"/>
  <c r="J132" i="2"/>
  <c r="J297" i="2" s="1"/>
  <c r="L130" i="2"/>
  <c r="L295" i="2" s="1"/>
  <c r="K130" i="2"/>
  <c r="K295" i="2" s="1"/>
  <c r="J130" i="2"/>
  <c r="J295" i="2" s="1"/>
  <c r="L128" i="2"/>
  <c r="L293" i="2" s="1"/>
  <c r="K128" i="2"/>
  <c r="K293" i="2" s="1"/>
  <c r="J128" i="2"/>
  <c r="J293" i="2" s="1"/>
  <c r="L126" i="2"/>
  <c r="L291" i="2" s="1"/>
  <c r="K126" i="2"/>
  <c r="K291" i="2" s="1"/>
  <c r="J126" i="2"/>
  <c r="J291" i="2" s="1"/>
  <c r="L124" i="2"/>
  <c r="L289" i="2" s="1"/>
  <c r="K124" i="2"/>
  <c r="K289" i="2" s="1"/>
  <c r="J124" i="2"/>
  <c r="J289" i="2" s="1"/>
  <c r="L122" i="2"/>
  <c r="L287" i="2" s="1"/>
  <c r="K122" i="2"/>
  <c r="K287" i="2" s="1"/>
  <c r="J122" i="2"/>
  <c r="J287" i="2" s="1"/>
  <c r="L120" i="2"/>
  <c r="L285" i="2" s="1"/>
  <c r="K120" i="2"/>
  <c r="K285" i="2" s="1"/>
  <c r="J120" i="2"/>
  <c r="J285" i="2" s="1"/>
  <c r="L118" i="2"/>
  <c r="L283" i="2" s="1"/>
  <c r="K118" i="2"/>
  <c r="K283" i="2" s="1"/>
  <c r="J118" i="2"/>
  <c r="J283" i="2" s="1"/>
  <c r="L116" i="2"/>
  <c r="L281" i="2" s="1"/>
  <c r="K116" i="2"/>
  <c r="K281" i="2" s="1"/>
  <c r="J116" i="2"/>
  <c r="J281" i="2" s="1"/>
  <c r="L114" i="2"/>
  <c r="L279" i="2" s="1"/>
  <c r="K114" i="2"/>
  <c r="K279" i="2" s="1"/>
  <c r="J114" i="2"/>
  <c r="J279" i="2" s="1"/>
  <c r="L112" i="2"/>
  <c r="L277" i="2" s="1"/>
  <c r="K112" i="2"/>
  <c r="K277" i="2" s="1"/>
  <c r="J112" i="2"/>
  <c r="J277" i="2" s="1"/>
  <c r="L110" i="2"/>
  <c r="L275" i="2" s="1"/>
  <c r="AC367" i="2" s="1"/>
  <c r="AD367" i="2" s="1"/>
  <c r="K110" i="2"/>
  <c r="K275" i="2" s="1"/>
  <c r="AC352" i="2" s="1"/>
  <c r="AD352" i="2" s="1"/>
  <c r="J110" i="2"/>
  <c r="J275" i="2" s="1"/>
  <c r="AC336" i="2" s="1"/>
  <c r="AD336" i="2" s="1"/>
  <c r="L108" i="2"/>
  <c r="L273" i="2" s="1"/>
  <c r="K108" i="2"/>
  <c r="K273" i="2" s="1"/>
  <c r="J108" i="2"/>
  <c r="J273" i="2" s="1"/>
  <c r="L106" i="2"/>
  <c r="L271" i="2" s="1"/>
  <c r="K106" i="2"/>
  <c r="K271" i="2" s="1"/>
  <c r="J106" i="2"/>
  <c r="J271" i="2" s="1"/>
  <c r="L104" i="2"/>
  <c r="L269" i="2" s="1"/>
  <c r="K104" i="2"/>
  <c r="K269" i="2" s="1"/>
  <c r="J104" i="2"/>
  <c r="J269" i="2" s="1"/>
  <c r="L102" i="2"/>
  <c r="L267" i="2" s="1"/>
  <c r="K102" i="2"/>
  <c r="K267" i="2" s="1"/>
  <c r="J102" i="2"/>
  <c r="J267" i="2" s="1"/>
  <c r="L100" i="2"/>
  <c r="L265" i="2" s="1"/>
  <c r="K100" i="2"/>
  <c r="K265" i="2" s="1"/>
  <c r="J100" i="2"/>
  <c r="J265" i="2" s="1"/>
  <c r="L98" i="2"/>
  <c r="L263" i="2" s="1"/>
  <c r="K98" i="2"/>
  <c r="K263" i="2" s="1"/>
  <c r="J98" i="2"/>
  <c r="J263" i="2" s="1"/>
  <c r="L96" i="2"/>
  <c r="L261" i="2" s="1"/>
  <c r="K96" i="2"/>
  <c r="K261" i="2" s="1"/>
  <c r="J96" i="2"/>
  <c r="J261" i="2" s="1"/>
  <c r="L94" i="2"/>
  <c r="L259" i="2" s="1"/>
  <c r="K94" i="2"/>
  <c r="K259" i="2" s="1"/>
  <c r="J94" i="2"/>
  <c r="J259" i="2" s="1"/>
  <c r="L92" i="2"/>
  <c r="L257" i="2" s="1"/>
  <c r="K92" i="2"/>
  <c r="K257" i="2" s="1"/>
  <c r="J92" i="2"/>
  <c r="J257" i="2" s="1"/>
  <c r="L90" i="2"/>
  <c r="L255" i="2" s="1"/>
  <c r="K90" i="2"/>
  <c r="K255" i="2" s="1"/>
  <c r="J90" i="2"/>
  <c r="J255" i="2" s="1"/>
  <c r="L88" i="2"/>
  <c r="L253" i="2" s="1"/>
  <c r="K88" i="2"/>
  <c r="K253" i="2" s="1"/>
  <c r="J88" i="2"/>
  <c r="J253" i="2" s="1"/>
  <c r="L86" i="2"/>
  <c r="L251" i="2" s="1"/>
  <c r="K86" i="2"/>
  <c r="K251" i="2" s="1"/>
  <c r="J86" i="2"/>
  <c r="J251" i="2" s="1"/>
  <c r="L84" i="2"/>
  <c r="L249" i="2" s="1"/>
  <c r="K84" i="2"/>
  <c r="K249" i="2" s="1"/>
  <c r="J84" i="2"/>
  <c r="J249" i="2" s="1"/>
  <c r="L82" i="2"/>
  <c r="L247" i="2" s="1"/>
  <c r="K82" i="2"/>
  <c r="K247" i="2" s="1"/>
  <c r="J82" i="2"/>
  <c r="J247" i="2" s="1"/>
  <c r="L80" i="2"/>
  <c r="L245" i="2" s="1"/>
  <c r="K80" i="2"/>
  <c r="K245" i="2" s="1"/>
  <c r="J80" i="2"/>
  <c r="J245" i="2" s="1"/>
  <c r="L78" i="2"/>
  <c r="L243" i="2" s="1"/>
  <c r="AC366" i="2" s="1"/>
  <c r="AD366" i="2" s="1"/>
  <c r="K78" i="2"/>
  <c r="K243" i="2" s="1"/>
  <c r="AC351" i="2" s="1"/>
  <c r="AD351" i="2" s="1"/>
  <c r="J78" i="2"/>
  <c r="J243" i="2" s="1"/>
  <c r="AC335" i="2" s="1"/>
  <c r="AD335" i="2" s="1"/>
  <c r="L76" i="2"/>
  <c r="L241" i="2" s="1"/>
  <c r="K76" i="2"/>
  <c r="K241" i="2" s="1"/>
  <c r="J76" i="2"/>
  <c r="J241" i="2" s="1"/>
  <c r="L74" i="2"/>
  <c r="L239" i="2" s="1"/>
  <c r="K74" i="2"/>
  <c r="K239" i="2" s="1"/>
  <c r="J74" i="2"/>
  <c r="J239" i="2" s="1"/>
  <c r="L72" i="2"/>
  <c r="L237" i="2" s="1"/>
  <c r="K72" i="2"/>
  <c r="K237" i="2" s="1"/>
  <c r="J72" i="2"/>
  <c r="J237" i="2" s="1"/>
  <c r="L70" i="2"/>
  <c r="L235" i="2" s="1"/>
  <c r="K70" i="2"/>
  <c r="K235" i="2" s="1"/>
  <c r="J70" i="2"/>
  <c r="J235" i="2" s="1"/>
  <c r="L68" i="2"/>
  <c r="L233" i="2" s="1"/>
  <c r="K68" i="2"/>
  <c r="K233" i="2" s="1"/>
  <c r="J68" i="2"/>
  <c r="J233" i="2" s="1"/>
  <c r="L66" i="2"/>
  <c r="L231" i="2" s="1"/>
  <c r="K66" i="2"/>
  <c r="K231" i="2" s="1"/>
  <c r="J66" i="2"/>
  <c r="J231" i="2" s="1"/>
  <c r="L64" i="2"/>
  <c r="L229" i="2" s="1"/>
  <c r="K64" i="2"/>
  <c r="K229" i="2" s="1"/>
  <c r="J64" i="2"/>
  <c r="J229" i="2" s="1"/>
  <c r="L62" i="2"/>
  <c r="L227" i="2" s="1"/>
  <c r="K62" i="2"/>
  <c r="K227" i="2" s="1"/>
  <c r="J62" i="2"/>
  <c r="J227" i="2" s="1"/>
  <c r="L60" i="2"/>
  <c r="L225" i="2" s="1"/>
  <c r="K60" i="2"/>
  <c r="K225" i="2" s="1"/>
  <c r="J60" i="2"/>
  <c r="J225" i="2" s="1"/>
  <c r="L58" i="2"/>
  <c r="L223" i="2" s="1"/>
  <c r="K58" i="2"/>
  <c r="K223" i="2" s="1"/>
  <c r="J58" i="2"/>
  <c r="J223" i="2" s="1"/>
  <c r="L56" i="2"/>
  <c r="L221" i="2" s="1"/>
  <c r="K56" i="2"/>
  <c r="K221" i="2" s="1"/>
  <c r="J56" i="2"/>
  <c r="J221" i="2" s="1"/>
  <c r="L54" i="2"/>
  <c r="L219" i="2" s="1"/>
  <c r="K54" i="2"/>
  <c r="K219" i="2" s="1"/>
  <c r="J54" i="2"/>
  <c r="J219" i="2" s="1"/>
  <c r="L52" i="2"/>
  <c r="L217" i="2" s="1"/>
  <c r="K52" i="2"/>
  <c r="K217" i="2" s="1"/>
  <c r="J52" i="2"/>
  <c r="J217" i="2" s="1"/>
  <c r="L50" i="2"/>
  <c r="L215" i="2" s="1"/>
  <c r="K50" i="2"/>
  <c r="K215" i="2" s="1"/>
  <c r="J50" i="2"/>
  <c r="J215" i="2" s="1"/>
  <c r="L48" i="2"/>
  <c r="L213" i="2" s="1"/>
  <c r="K48" i="2"/>
  <c r="K213" i="2" s="1"/>
  <c r="J48" i="2"/>
  <c r="J213" i="2" s="1"/>
  <c r="L46" i="2"/>
  <c r="L211" i="2" s="1"/>
  <c r="K46" i="2"/>
  <c r="K211" i="2" s="1"/>
  <c r="J46" i="2"/>
  <c r="J211" i="2" s="1"/>
  <c r="L44" i="2"/>
  <c r="L209" i="2" s="1"/>
  <c r="K44" i="2"/>
  <c r="K209" i="2" s="1"/>
  <c r="J44" i="2"/>
  <c r="J209" i="2" s="1"/>
  <c r="L42" i="2"/>
  <c r="L207" i="2" s="1"/>
  <c r="K42" i="2"/>
  <c r="K207" i="2" s="1"/>
  <c r="J42" i="2"/>
  <c r="J207" i="2" s="1"/>
  <c r="L40" i="2"/>
  <c r="L205" i="2" s="1"/>
  <c r="K40" i="2"/>
  <c r="K205" i="2" s="1"/>
  <c r="J40" i="2"/>
  <c r="J205" i="2" s="1"/>
  <c r="L38" i="2"/>
  <c r="L203" i="2" s="1"/>
  <c r="K38" i="2"/>
  <c r="K203" i="2" s="1"/>
  <c r="J38" i="2"/>
  <c r="J203" i="2" s="1"/>
  <c r="L36" i="2"/>
  <c r="L201" i="2" s="1"/>
  <c r="K36" i="2"/>
  <c r="K201" i="2" s="1"/>
  <c r="J36" i="2"/>
  <c r="J201" i="2" s="1"/>
  <c r="L34" i="2"/>
  <c r="L199" i="2" s="1"/>
  <c r="K34" i="2"/>
  <c r="K199" i="2" s="1"/>
  <c r="J34" i="2"/>
  <c r="J199" i="2" s="1"/>
  <c r="L32" i="2"/>
  <c r="L197" i="2" s="1"/>
  <c r="K32" i="2"/>
  <c r="K197" i="2" s="1"/>
  <c r="J32" i="2"/>
  <c r="J197" i="2" s="1"/>
  <c r="L30" i="2"/>
  <c r="L195" i="2" s="1"/>
  <c r="K30" i="2"/>
  <c r="K195" i="2" s="1"/>
  <c r="J30" i="2"/>
  <c r="J195" i="2" s="1"/>
  <c r="L28" i="2"/>
  <c r="L193" i="2" s="1"/>
  <c r="K28" i="2"/>
  <c r="K193" i="2" s="1"/>
  <c r="J28" i="2"/>
  <c r="J193" i="2" s="1"/>
  <c r="L26" i="2"/>
  <c r="L191" i="2" s="1"/>
  <c r="K26" i="2"/>
  <c r="K191" i="2" s="1"/>
  <c r="J26" i="2"/>
  <c r="J191" i="2" s="1"/>
  <c r="L24" i="2"/>
  <c r="L189" i="2" s="1"/>
  <c r="K24" i="2"/>
  <c r="K189" i="2" s="1"/>
  <c r="J24" i="2"/>
  <c r="J189" i="2" s="1"/>
  <c r="L22" i="2"/>
  <c r="L187" i="2" s="1"/>
  <c r="K22" i="2"/>
  <c r="K187" i="2" s="1"/>
  <c r="J22" i="2"/>
  <c r="J187" i="2" s="1"/>
  <c r="L20" i="2"/>
  <c r="L185" i="2" s="1"/>
  <c r="K20" i="2"/>
  <c r="K185" i="2" s="1"/>
  <c r="J20" i="2"/>
  <c r="J185" i="2" s="1"/>
  <c r="L18" i="2"/>
  <c r="L183" i="2" s="1"/>
  <c r="K18" i="2"/>
  <c r="K183" i="2" s="1"/>
  <c r="J18" i="2"/>
  <c r="J183" i="2" s="1"/>
  <c r="L16" i="2"/>
  <c r="L181" i="2" s="1"/>
  <c r="K16" i="2"/>
  <c r="K181" i="2" s="1"/>
  <c r="J16" i="2"/>
  <c r="J181" i="2" s="1"/>
  <c r="L14" i="2"/>
  <c r="L179" i="2" s="1"/>
  <c r="AC364" i="2" s="1"/>
  <c r="AD364" i="2" s="1"/>
  <c r="K14" i="2"/>
  <c r="K179" i="2" s="1"/>
  <c r="AC349" i="2" s="1"/>
  <c r="J14" i="2"/>
  <c r="J179" i="2" s="1"/>
  <c r="AC333" i="2" s="1"/>
  <c r="AD333" i="2" s="1"/>
  <c r="L12" i="2"/>
  <c r="L177" i="2" s="1"/>
  <c r="K12" i="2"/>
  <c r="K177" i="2" s="1"/>
  <c r="J12" i="2"/>
  <c r="J177" i="2" s="1"/>
  <c r="L10" i="2"/>
  <c r="L175" i="2" s="1"/>
  <c r="K10" i="2"/>
  <c r="K175" i="2" s="1"/>
  <c r="J10" i="2"/>
  <c r="J175" i="2" s="1"/>
  <c r="L8" i="2"/>
  <c r="L173" i="2" s="1"/>
  <c r="K8" i="2"/>
  <c r="K173" i="2" s="1"/>
  <c r="J8" i="2"/>
  <c r="J173" i="2" s="1"/>
  <c r="L6" i="2"/>
  <c r="L171" i="2" s="1"/>
  <c r="K6" i="2"/>
  <c r="K171" i="2" s="1"/>
  <c r="J6" i="2"/>
  <c r="J171" i="2" s="1"/>
  <c r="L4" i="2"/>
  <c r="L169" i="2" s="1"/>
  <c r="K4" i="2"/>
  <c r="K169" i="2" s="1"/>
  <c r="J4" i="2"/>
  <c r="J169" i="2" s="1"/>
  <c r="Q363" i="2" l="1"/>
  <c r="Q364" i="2"/>
  <c r="R364" i="2" s="1"/>
  <c r="K337" i="2"/>
  <c r="L337" i="2" s="1"/>
  <c r="K338" i="2"/>
  <c r="L338" i="2" s="1"/>
  <c r="Q338" i="2"/>
  <c r="R338" i="2" s="1"/>
  <c r="Q337" i="2"/>
  <c r="R337" i="2" s="1"/>
  <c r="K340" i="2"/>
  <c r="L340" i="2" s="1"/>
  <c r="K339" i="2"/>
  <c r="L339" i="2" s="1"/>
  <c r="E372" i="2"/>
  <c r="F372" i="2" s="1"/>
  <c r="E371" i="2"/>
  <c r="F371" i="2" s="1"/>
  <c r="Q372" i="2"/>
  <c r="R372" i="2" s="1"/>
  <c r="Q371" i="2"/>
  <c r="R371" i="2" s="1"/>
  <c r="W334" i="2"/>
  <c r="X334" i="2" s="1"/>
  <c r="W333" i="2"/>
  <c r="K349" i="2"/>
  <c r="L349" i="2" s="1"/>
  <c r="K348" i="2"/>
  <c r="W336" i="2"/>
  <c r="X336" i="2" s="1"/>
  <c r="W335" i="2"/>
  <c r="X335" i="2" s="1"/>
  <c r="K350" i="2"/>
  <c r="L350" i="2" s="1"/>
  <c r="K351" i="2"/>
  <c r="L351" i="2" s="1"/>
  <c r="Q335" i="2"/>
  <c r="R335" i="2" s="1"/>
  <c r="Q336" i="2"/>
  <c r="R336" i="2" s="1"/>
  <c r="AC334" i="2"/>
  <c r="W337" i="2"/>
  <c r="X337" i="2" s="1"/>
  <c r="W338" i="2"/>
  <c r="X338" i="2" s="1"/>
  <c r="K352" i="2"/>
  <c r="L352" i="2" s="1"/>
  <c r="K353" i="2"/>
  <c r="L353" i="2" s="1"/>
  <c r="Q353" i="2"/>
  <c r="R353" i="2" s="1"/>
  <c r="Q352" i="2"/>
  <c r="R352" i="2" s="1"/>
  <c r="W340" i="2"/>
  <c r="X340" i="2" s="1"/>
  <c r="W339" i="2"/>
  <c r="X339" i="2" s="1"/>
  <c r="K354" i="2"/>
  <c r="L354" i="2" s="1"/>
  <c r="K355" i="2"/>
  <c r="L355" i="2" s="1"/>
  <c r="Q370" i="2"/>
  <c r="R370" i="2" s="1"/>
  <c r="Q369" i="2"/>
  <c r="R369" i="2" s="1"/>
  <c r="W341" i="2"/>
  <c r="X341" i="2" s="1"/>
  <c r="W342" i="2"/>
  <c r="X342" i="2" s="1"/>
  <c r="K357" i="2"/>
  <c r="L357" i="2" s="1"/>
  <c r="K356" i="2"/>
  <c r="L356" i="2" s="1"/>
  <c r="AD349" i="2"/>
  <c r="K334" i="2"/>
  <c r="L334" i="2" s="1"/>
  <c r="K333" i="2"/>
  <c r="K336" i="2"/>
  <c r="L336" i="2" s="1"/>
  <c r="K335" i="2"/>
  <c r="L335" i="2" s="1"/>
  <c r="E368" i="2"/>
  <c r="F368" i="2" s="1"/>
  <c r="E367" i="2"/>
  <c r="F367" i="2" s="1"/>
  <c r="E370" i="2"/>
  <c r="F370" i="2" s="1"/>
  <c r="E369" i="2"/>
  <c r="F369" i="2" s="1"/>
  <c r="K341" i="2"/>
  <c r="L341" i="2" s="1"/>
  <c r="K342" i="2"/>
  <c r="L342" i="2" s="1"/>
  <c r="W349" i="2"/>
  <c r="X349" i="2" s="1"/>
  <c r="W348" i="2"/>
  <c r="Q333" i="2"/>
  <c r="Q334" i="2"/>
  <c r="R334" i="2" s="1"/>
  <c r="W351" i="2"/>
  <c r="X351" i="2" s="1"/>
  <c r="W350" i="2"/>
  <c r="X350" i="2" s="1"/>
  <c r="AC350" i="2"/>
  <c r="AD350" i="2" s="1"/>
  <c r="Q351" i="2"/>
  <c r="R351" i="2" s="1"/>
  <c r="Q350" i="2"/>
  <c r="R350" i="2" s="1"/>
  <c r="E337" i="2"/>
  <c r="F337" i="2" s="1"/>
  <c r="E338" i="2"/>
  <c r="F338" i="2" s="1"/>
  <c r="W352" i="2"/>
  <c r="X352" i="2" s="1"/>
  <c r="W353" i="2"/>
  <c r="X353" i="2" s="1"/>
  <c r="K367" i="2"/>
  <c r="L367" i="2" s="1"/>
  <c r="K368" i="2"/>
  <c r="L368" i="2" s="1"/>
  <c r="Q368" i="2"/>
  <c r="R368" i="2" s="1"/>
  <c r="Q367" i="2"/>
  <c r="R367" i="2" s="1"/>
  <c r="E339" i="2"/>
  <c r="F339" i="2" s="1"/>
  <c r="E340" i="2"/>
  <c r="F340" i="2" s="1"/>
  <c r="W354" i="2"/>
  <c r="X354" i="2" s="1"/>
  <c r="W355" i="2"/>
  <c r="X355" i="2" s="1"/>
  <c r="K369" i="2"/>
  <c r="L369" i="2" s="1"/>
  <c r="K370" i="2"/>
  <c r="L370" i="2" s="1"/>
  <c r="W357" i="2"/>
  <c r="X357" i="2" s="1"/>
  <c r="W356" i="2"/>
  <c r="X356" i="2" s="1"/>
  <c r="K372" i="2"/>
  <c r="L372" i="2" s="1"/>
  <c r="K371" i="2"/>
  <c r="L371" i="2" s="1"/>
  <c r="Q342" i="2"/>
  <c r="R342" i="2" s="1"/>
  <c r="Q341" i="2"/>
  <c r="R341" i="2" s="1"/>
  <c r="E363" i="2"/>
  <c r="E364" i="2"/>
  <c r="F364" i="2" s="1"/>
  <c r="E365" i="2"/>
  <c r="F365" i="2" s="1"/>
  <c r="E366" i="2"/>
  <c r="F366" i="2" s="1"/>
  <c r="Q355" i="2"/>
  <c r="R355" i="2" s="1"/>
  <c r="Q354" i="2"/>
  <c r="R354" i="2" s="1"/>
  <c r="E342" i="2"/>
  <c r="F342" i="2" s="1"/>
  <c r="E341" i="2"/>
  <c r="F341" i="2" s="1"/>
  <c r="E333" i="2"/>
  <c r="E334" i="2"/>
  <c r="F334" i="2" s="1"/>
  <c r="K364" i="2"/>
  <c r="L364" i="2" s="1"/>
  <c r="K363" i="2"/>
  <c r="E335" i="2"/>
  <c r="F335" i="2" s="1"/>
  <c r="E336" i="2"/>
  <c r="F336" i="2" s="1"/>
  <c r="K366" i="2"/>
  <c r="L366" i="2" s="1"/>
  <c r="K365" i="2"/>
  <c r="L365" i="2" s="1"/>
  <c r="E349" i="2"/>
  <c r="F349" i="2" s="1"/>
  <c r="E348" i="2"/>
  <c r="W364" i="2"/>
  <c r="X364" i="2" s="1"/>
  <c r="W363" i="2"/>
  <c r="Q349" i="2"/>
  <c r="R349" i="2" s="1"/>
  <c r="Q348" i="2"/>
  <c r="E350" i="2"/>
  <c r="F350" i="2" s="1"/>
  <c r="E351" i="2"/>
  <c r="F351" i="2" s="1"/>
  <c r="W366" i="2"/>
  <c r="X366" i="2" s="1"/>
  <c r="W365" i="2"/>
  <c r="X365" i="2" s="1"/>
  <c r="AC365" i="2"/>
  <c r="AD365" i="2" s="1"/>
  <c r="Q365" i="2"/>
  <c r="R365" i="2" s="1"/>
  <c r="Q366" i="2"/>
  <c r="R366" i="2" s="1"/>
  <c r="E353" i="2"/>
  <c r="F353" i="2" s="1"/>
  <c r="E352" i="2"/>
  <c r="F352" i="2" s="1"/>
  <c r="W367" i="2"/>
  <c r="X367" i="2" s="1"/>
  <c r="W368" i="2"/>
  <c r="X368" i="2" s="1"/>
  <c r="E355" i="2"/>
  <c r="F355" i="2" s="1"/>
  <c r="E354" i="2"/>
  <c r="F354" i="2" s="1"/>
  <c r="W370" i="2"/>
  <c r="X370" i="2" s="1"/>
  <c r="W369" i="2"/>
  <c r="X369" i="2" s="1"/>
  <c r="Q339" i="2"/>
  <c r="R339" i="2" s="1"/>
  <c r="Q340" i="2"/>
  <c r="R340" i="2" s="1"/>
  <c r="E357" i="2"/>
  <c r="F357" i="2" s="1"/>
  <c r="E356" i="2"/>
  <c r="F356" i="2" s="1"/>
  <c r="W371" i="2"/>
  <c r="X371" i="2" s="1"/>
  <c r="W372" i="2"/>
  <c r="X372" i="2" s="1"/>
  <c r="Q357" i="2"/>
  <c r="R357" i="2" s="1"/>
  <c r="Q356" i="2"/>
  <c r="R356" i="2" s="1"/>
  <c r="AC338" i="2"/>
  <c r="T143" i="6"/>
  <c r="R159" i="7"/>
  <c r="Q159" i="7"/>
  <c r="O159" i="7"/>
  <c r="N159" i="7"/>
  <c r="R151" i="7"/>
  <c r="Q151" i="7"/>
  <c r="O151" i="7"/>
  <c r="N151" i="7"/>
  <c r="R143" i="7"/>
  <c r="Q143" i="7"/>
  <c r="O143" i="7"/>
  <c r="N143" i="7"/>
  <c r="R135" i="7"/>
  <c r="Q135" i="7"/>
  <c r="O135" i="7"/>
  <c r="N135" i="7"/>
  <c r="R127" i="7"/>
  <c r="Q127" i="7"/>
  <c r="O127" i="7"/>
  <c r="N127" i="7"/>
  <c r="R119" i="7"/>
  <c r="Q119" i="7"/>
  <c r="O119" i="7"/>
  <c r="N119" i="7"/>
  <c r="R111" i="7"/>
  <c r="Q111" i="7"/>
  <c r="O111" i="7"/>
  <c r="N111" i="7"/>
  <c r="R103" i="7"/>
  <c r="Q103" i="7"/>
  <c r="O103" i="7"/>
  <c r="N103" i="7"/>
  <c r="R95" i="7"/>
  <c r="Q95" i="7"/>
  <c r="O95" i="7"/>
  <c r="N95" i="7"/>
  <c r="R87" i="7"/>
  <c r="Q87" i="7"/>
  <c r="O87" i="7"/>
  <c r="N87" i="7"/>
  <c r="R79" i="7"/>
  <c r="Q79" i="7"/>
  <c r="O79" i="7"/>
  <c r="N79" i="7"/>
  <c r="R71" i="7"/>
  <c r="Q71" i="7"/>
  <c r="O71" i="7"/>
  <c r="N71" i="7"/>
  <c r="R63" i="7"/>
  <c r="Q63" i="7"/>
  <c r="O63" i="7"/>
  <c r="N63" i="7"/>
  <c r="R55" i="7"/>
  <c r="Q55" i="7"/>
  <c r="O55" i="7"/>
  <c r="N55" i="7"/>
  <c r="R47" i="7"/>
  <c r="Q47" i="7"/>
  <c r="O47" i="7"/>
  <c r="N47" i="7"/>
  <c r="R39" i="7"/>
  <c r="Q39" i="7"/>
  <c r="O39" i="7"/>
  <c r="N39" i="7"/>
  <c r="R31" i="7"/>
  <c r="Q31" i="7"/>
  <c r="O31" i="7"/>
  <c r="N31" i="7"/>
  <c r="R23" i="7"/>
  <c r="Q23" i="7"/>
  <c r="O23" i="7"/>
  <c r="N23" i="7"/>
  <c r="R15" i="7"/>
  <c r="Q15" i="7"/>
  <c r="O15" i="7"/>
  <c r="N15" i="7"/>
  <c r="R7" i="7"/>
  <c r="Q7" i="7"/>
  <c r="W3" i="7" s="1"/>
  <c r="O7" i="7"/>
  <c r="N7" i="7"/>
  <c r="U3" i="7" s="1"/>
  <c r="W2" i="7"/>
  <c r="U2" i="7"/>
  <c r="Q7" i="6"/>
  <c r="N7" i="6"/>
  <c r="Q39" i="6"/>
  <c r="N39" i="6"/>
  <c r="R159" i="6"/>
  <c r="Q159" i="6"/>
  <c r="O159" i="6"/>
  <c r="N159" i="6"/>
  <c r="R151" i="6"/>
  <c r="Q151" i="6"/>
  <c r="O151" i="6"/>
  <c r="N151" i="6"/>
  <c r="R143" i="6"/>
  <c r="Q143" i="6"/>
  <c r="U143" i="6" s="1"/>
  <c r="O143" i="6"/>
  <c r="N143" i="6"/>
  <c r="T144" i="6" s="1"/>
  <c r="R135" i="6"/>
  <c r="Q135" i="6"/>
  <c r="O135" i="6"/>
  <c r="N135" i="6"/>
  <c r="R127" i="6"/>
  <c r="Q127" i="6"/>
  <c r="O127" i="6"/>
  <c r="N127" i="6"/>
  <c r="R119" i="6"/>
  <c r="Q119" i="6"/>
  <c r="O119" i="6"/>
  <c r="N119" i="6"/>
  <c r="R111" i="6"/>
  <c r="Q111" i="6"/>
  <c r="O111" i="6"/>
  <c r="N111" i="6"/>
  <c r="R103" i="6"/>
  <c r="Q103" i="6"/>
  <c r="O103" i="6"/>
  <c r="N103" i="6"/>
  <c r="R95" i="6"/>
  <c r="Q95" i="6"/>
  <c r="O95" i="6"/>
  <c r="N95" i="6"/>
  <c r="R87" i="6"/>
  <c r="Q87" i="6"/>
  <c r="O87" i="6"/>
  <c r="N87" i="6"/>
  <c r="R79" i="6"/>
  <c r="Q79" i="6"/>
  <c r="O79" i="6"/>
  <c r="N79" i="6"/>
  <c r="R71" i="6"/>
  <c r="Q71" i="6"/>
  <c r="O71" i="6"/>
  <c r="N71" i="6"/>
  <c r="R63" i="6"/>
  <c r="Q63" i="6"/>
  <c r="O63" i="6"/>
  <c r="N63" i="6"/>
  <c r="R55" i="6"/>
  <c r="Q55" i="6"/>
  <c r="O55" i="6"/>
  <c r="N55" i="6"/>
  <c r="R47" i="6"/>
  <c r="Q47" i="6"/>
  <c r="O47" i="6"/>
  <c r="N47" i="6"/>
  <c r="R39" i="6"/>
  <c r="O39" i="6"/>
  <c r="R31" i="6"/>
  <c r="Q31" i="6"/>
  <c r="O31" i="6"/>
  <c r="N31" i="6"/>
  <c r="R23" i="6"/>
  <c r="Q23" i="6"/>
  <c r="O23" i="6"/>
  <c r="N23" i="6"/>
  <c r="R15" i="6"/>
  <c r="Q15" i="6"/>
  <c r="O15" i="6"/>
  <c r="N15" i="6"/>
  <c r="R7" i="6"/>
  <c r="O7" i="6"/>
  <c r="U3" i="6" s="1"/>
  <c r="W3" i="6"/>
  <c r="R159" i="4"/>
  <c r="Q159" i="4"/>
  <c r="O159" i="4"/>
  <c r="N159" i="4"/>
  <c r="R151" i="4"/>
  <c r="Q151" i="4"/>
  <c r="O151" i="4"/>
  <c r="N151" i="4"/>
  <c r="R143" i="4"/>
  <c r="Q143" i="4"/>
  <c r="O143" i="4"/>
  <c r="N143" i="4"/>
  <c r="R135" i="4"/>
  <c r="Q135" i="4"/>
  <c r="O135" i="4"/>
  <c r="N135" i="4"/>
  <c r="R127" i="4"/>
  <c r="Q127" i="4"/>
  <c r="O127" i="4"/>
  <c r="N127" i="4"/>
  <c r="R119" i="4"/>
  <c r="Q119" i="4"/>
  <c r="O119" i="4"/>
  <c r="N119" i="4"/>
  <c r="R111" i="4"/>
  <c r="Q111" i="4"/>
  <c r="O111" i="4"/>
  <c r="N111" i="4"/>
  <c r="R103" i="4"/>
  <c r="Q103" i="4"/>
  <c r="O103" i="4"/>
  <c r="N103" i="4"/>
  <c r="R95" i="4"/>
  <c r="Q95" i="4"/>
  <c r="O95" i="4"/>
  <c r="N95" i="4"/>
  <c r="R87" i="4"/>
  <c r="Q87" i="4"/>
  <c r="O87" i="4"/>
  <c r="N87" i="4"/>
  <c r="R79" i="4"/>
  <c r="Q79" i="4"/>
  <c r="O79" i="4"/>
  <c r="N79" i="4"/>
  <c r="R71" i="4"/>
  <c r="Q71" i="4"/>
  <c r="O71" i="4"/>
  <c r="N71" i="4"/>
  <c r="R63" i="4"/>
  <c r="Q63" i="4"/>
  <c r="O63" i="4"/>
  <c r="N63" i="4"/>
  <c r="R55" i="4"/>
  <c r="Q55" i="4"/>
  <c r="O55" i="4"/>
  <c r="N55" i="4"/>
  <c r="R47" i="4"/>
  <c r="Q47" i="4"/>
  <c r="O47" i="4"/>
  <c r="N47" i="4"/>
  <c r="R39" i="4"/>
  <c r="Q39" i="4"/>
  <c r="O39" i="4"/>
  <c r="N39" i="4"/>
  <c r="R31" i="4"/>
  <c r="Q31" i="4"/>
  <c r="O31" i="4"/>
  <c r="N31" i="4"/>
  <c r="R23" i="4"/>
  <c r="Q23" i="4"/>
  <c r="O23" i="4"/>
  <c r="N23" i="4"/>
  <c r="R15" i="4"/>
  <c r="Q15" i="4"/>
  <c r="O15" i="4"/>
  <c r="N15" i="4"/>
  <c r="R7" i="4"/>
  <c r="Q7" i="4"/>
  <c r="W2" i="4" s="1"/>
  <c r="O7" i="4"/>
  <c r="N7" i="4"/>
  <c r="U3" i="4"/>
  <c r="U2" i="4"/>
  <c r="R159" i="3"/>
  <c r="Q159" i="3"/>
  <c r="O159" i="3"/>
  <c r="N159" i="3"/>
  <c r="R151" i="3"/>
  <c r="Q151" i="3"/>
  <c r="O151" i="3"/>
  <c r="N151" i="3"/>
  <c r="R143" i="3"/>
  <c r="Q143" i="3"/>
  <c r="O143" i="3"/>
  <c r="N143" i="3"/>
  <c r="R135" i="3"/>
  <c r="Q135" i="3"/>
  <c r="O135" i="3"/>
  <c r="N135" i="3"/>
  <c r="R127" i="3"/>
  <c r="Q127" i="3"/>
  <c r="O127" i="3"/>
  <c r="N127" i="3"/>
  <c r="R119" i="3"/>
  <c r="Q119" i="3"/>
  <c r="O119" i="3"/>
  <c r="N119" i="3"/>
  <c r="R111" i="3"/>
  <c r="Q111" i="3"/>
  <c r="O111" i="3"/>
  <c r="N111" i="3"/>
  <c r="R103" i="3"/>
  <c r="Q103" i="3"/>
  <c r="O103" i="3"/>
  <c r="N103" i="3"/>
  <c r="R95" i="3"/>
  <c r="Q95" i="3"/>
  <c r="O95" i="3"/>
  <c r="N95" i="3"/>
  <c r="R87" i="3"/>
  <c r="Q87" i="3"/>
  <c r="O87" i="3"/>
  <c r="N87" i="3"/>
  <c r="R79" i="3"/>
  <c r="Q79" i="3"/>
  <c r="O79" i="3"/>
  <c r="N79" i="3"/>
  <c r="R71" i="3"/>
  <c r="Q71" i="3"/>
  <c r="O71" i="3"/>
  <c r="N71" i="3"/>
  <c r="R63" i="3"/>
  <c r="Q63" i="3"/>
  <c r="O63" i="3"/>
  <c r="N63" i="3"/>
  <c r="R55" i="3"/>
  <c r="Q55" i="3"/>
  <c r="O55" i="3"/>
  <c r="N55" i="3"/>
  <c r="R47" i="3"/>
  <c r="Q47" i="3"/>
  <c r="O47" i="3"/>
  <c r="N47" i="3"/>
  <c r="R39" i="3"/>
  <c r="Q39" i="3"/>
  <c r="O39" i="3"/>
  <c r="N39" i="3"/>
  <c r="R31" i="3"/>
  <c r="Q31" i="3"/>
  <c r="O31" i="3"/>
  <c r="N31" i="3"/>
  <c r="R23" i="3"/>
  <c r="Q23" i="3"/>
  <c r="O23" i="3"/>
  <c r="N23" i="3"/>
  <c r="R15" i="3"/>
  <c r="Q15" i="3"/>
  <c r="O15" i="3"/>
  <c r="N15" i="3"/>
  <c r="R7" i="3"/>
  <c r="Q7" i="3"/>
  <c r="W3" i="3" s="1"/>
  <c r="O7" i="3"/>
  <c r="N7" i="3"/>
  <c r="U3" i="3" s="1"/>
  <c r="W2" i="3"/>
  <c r="U2" i="3"/>
  <c r="R159" i="9"/>
  <c r="Q159" i="9"/>
  <c r="O159" i="9"/>
  <c r="N159" i="9"/>
  <c r="R151" i="9"/>
  <c r="Q151" i="9"/>
  <c r="O151" i="9"/>
  <c r="N151" i="9"/>
  <c r="R143" i="9"/>
  <c r="Q143" i="9"/>
  <c r="O143" i="9"/>
  <c r="N143" i="9"/>
  <c r="R135" i="9"/>
  <c r="Q135" i="9"/>
  <c r="O135" i="9"/>
  <c r="N135" i="9"/>
  <c r="R127" i="9"/>
  <c r="Q127" i="9"/>
  <c r="O127" i="9"/>
  <c r="N127" i="9"/>
  <c r="R119" i="9"/>
  <c r="Q119" i="9"/>
  <c r="O119" i="9"/>
  <c r="N119" i="9"/>
  <c r="R111" i="9"/>
  <c r="Q111" i="9"/>
  <c r="O111" i="9"/>
  <c r="N111" i="9"/>
  <c r="R103" i="9"/>
  <c r="Q103" i="9"/>
  <c r="O103" i="9"/>
  <c r="N103" i="9"/>
  <c r="R95" i="9"/>
  <c r="Q95" i="9"/>
  <c r="O95" i="9"/>
  <c r="N95" i="9"/>
  <c r="R87" i="9"/>
  <c r="Q87" i="9"/>
  <c r="O87" i="9"/>
  <c r="N87" i="9"/>
  <c r="R79" i="9"/>
  <c r="Q79" i="9"/>
  <c r="O79" i="9"/>
  <c r="N79" i="9"/>
  <c r="R71" i="9"/>
  <c r="Q71" i="9"/>
  <c r="O71" i="9"/>
  <c r="N71" i="9"/>
  <c r="R63" i="9"/>
  <c r="Q63" i="9"/>
  <c r="O63" i="9"/>
  <c r="N63" i="9"/>
  <c r="R55" i="9"/>
  <c r="Q55" i="9"/>
  <c r="O55" i="9"/>
  <c r="N55" i="9"/>
  <c r="R47" i="9"/>
  <c r="Q47" i="9"/>
  <c r="O47" i="9"/>
  <c r="N47" i="9"/>
  <c r="R39" i="9"/>
  <c r="Q39" i="9"/>
  <c r="O39" i="9"/>
  <c r="N39" i="9"/>
  <c r="R31" i="9"/>
  <c r="Q31" i="9"/>
  <c r="O31" i="9"/>
  <c r="N31" i="9"/>
  <c r="R23" i="9"/>
  <c r="Q23" i="9"/>
  <c r="O23" i="9"/>
  <c r="N23" i="9"/>
  <c r="R15" i="9"/>
  <c r="Q15" i="9"/>
  <c r="O15" i="9"/>
  <c r="N15" i="9"/>
  <c r="R7" i="9"/>
  <c r="Q7" i="9"/>
  <c r="W2" i="9" s="1"/>
  <c r="O7" i="9"/>
  <c r="U3" i="9" s="1"/>
  <c r="N7" i="9"/>
  <c r="R159" i="8"/>
  <c r="Q159" i="8"/>
  <c r="O159" i="8"/>
  <c r="R151" i="8"/>
  <c r="Q151" i="8"/>
  <c r="O151" i="8"/>
  <c r="R143" i="8"/>
  <c r="Q143" i="8"/>
  <c r="O143" i="8"/>
  <c r="R135" i="8"/>
  <c r="Q135" i="8"/>
  <c r="O135" i="8"/>
  <c r="R127" i="8"/>
  <c r="Q127" i="8"/>
  <c r="O127" i="8"/>
  <c r="R119" i="8"/>
  <c r="Q119" i="8"/>
  <c r="O119" i="8"/>
  <c r="R111" i="8"/>
  <c r="Q111" i="8"/>
  <c r="O111" i="8"/>
  <c r="R103" i="8"/>
  <c r="Q103" i="8"/>
  <c r="O103" i="8"/>
  <c r="R95" i="8"/>
  <c r="Q95" i="8"/>
  <c r="O95" i="8"/>
  <c r="R87" i="8"/>
  <c r="Q87" i="8"/>
  <c r="O87" i="8"/>
  <c r="R79" i="8"/>
  <c r="Q79" i="8"/>
  <c r="O79" i="8"/>
  <c r="R71" i="8"/>
  <c r="Q71" i="8"/>
  <c r="O71" i="8"/>
  <c r="R63" i="8"/>
  <c r="Q63" i="8"/>
  <c r="O63" i="8"/>
  <c r="R55" i="8"/>
  <c r="Q55" i="8"/>
  <c r="O55" i="8"/>
  <c r="R47" i="8"/>
  <c r="Q47" i="8"/>
  <c r="O47" i="8"/>
  <c r="R39" i="8"/>
  <c r="Q39" i="8"/>
  <c r="O39" i="8"/>
  <c r="R31" i="8"/>
  <c r="Q31" i="8"/>
  <c r="O31" i="8"/>
  <c r="R23" i="8"/>
  <c r="Q23" i="8"/>
  <c r="O23" i="8"/>
  <c r="R15" i="8"/>
  <c r="Q15" i="8"/>
  <c r="O15" i="8"/>
  <c r="R7" i="8"/>
  <c r="Q7" i="8"/>
  <c r="O7" i="8"/>
  <c r="R159" i="2"/>
  <c r="Q159" i="2"/>
  <c r="O159" i="2"/>
  <c r="N159" i="2"/>
  <c r="R151" i="2"/>
  <c r="Q151" i="2"/>
  <c r="O151" i="2"/>
  <c r="N151" i="2"/>
  <c r="R143" i="2"/>
  <c r="Q143" i="2"/>
  <c r="O143" i="2"/>
  <c r="N143" i="2"/>
  <c r="R135" i="2"/>
  <c r="Q135" i="2"/>
  <c r="O135" i="2"/>
  <c r="N135" i="2"/>
  <c r="R127" i="2"/>
  <c r="Q127" i="2"/>
  <c r="O127" i="2"/>
  <c r="N127" i="2"/>
  <c r="R119" i="2"/>
  <c r="Q119" i="2"/>
  <c r="O119" i="2"/>
  <c r="N119" i="2"/>
  <c r="R111" i="2"/>
  <c r="Q111" i="2"/>
  <c r="O111" i="2"/>
  <c r="N111" i="2"/>
  <c r="R103" i="2"/>
  <c r="Q103" i="2"/>
  <c r="O103" i="2"/>
  <c r="N103" i="2"/>
  <c r="R95" i="2"/>
  <c r="Q95" i="2"/>
  <c r="O95" i="2"/>
  <c r="N95" i="2"/>
  <c r="R87" i="2"/>
  <c r="Q87" i="2"/>
  <c r="O87" i="2"/>
  <c r="N87" i="2"/>
  <c r="R79" i="2"/>
  <c r="Q79" i="2"/>
  <c r="O79" i="2"/>
  <c r="N79" i="2"/>
  <c r="R71" i="2"/>
  <c r="Q71" i="2"/>
  <c r="O71" i="2"/>
  <c r="N71" i="2"/>
  <c r="R63" i="2"/>
  <c r="Q63" i="2"/>
  <c r="O63" i="2"/>
  <c r="N63" i="2"/>
  <c r="R55" i="2"/>
  <c r="Q55" i="2"/>
  <c r="O55" i="2"/>
  <c r="N55" i="2"/>
  <c r="R47" i="2"/>
  <c r="Q47" i="2"/>
  <c r="O47" i="2"/>
  <c r="N47" i="2"/>
  <c r="R39" i="2"/>
  <c r="Q39" i="2"/>
  <c r="O39" i="2"/>
  <c r="N39" i="2"/>
  <c r="R31" i="2"/>
  <c r="Q31" i="2"/>
  <c r="O31" i="2"/>
  <c r="N31" i="2"/>
  <c r="R23" i="2"/>
  <c r="Q23" i="2"/>
  <c r="O23" i="2"/>
  <c r="N23" i="2"/>
  <c r="R15" i="2"/>
  <c r="Q15" i="2"/>
  <c r="O15" i="2"/>
  <c r="N15" i="2"/>
  <c r="R7" i="2"/>
  <c r="Q7" i="2"/>
  <c r="O7" i="2"/>
  <c r="N7" i="2"/>
  <c r="W3" i="2"/>
  <c r="W2" i="2"/>
  <c r="U2" i="2"/>
  <c r="R159" i="1"/>
  <c r="Q159" i="1"/>
  <c r="R151" i="1"/>
  <c r="Q151" i="1"/>
  <c r="R143" i="1"/>
  <c r="Q143" i="1"/>
  <c r="R135" i="1"/>
  <c r="Q135" i="1"/>
  <c r="R127" i="1"/>
  <c r="Q127" i="1"/>
  <c r="R119" i="1"/>
  <c r="Q119" i="1"/>
  <c r="R111" i="1"/>
  <c r="Q111" i="1"/>
  <c r="R103" i="1"/>
  <c r="Q103" i="1"/>
  <c r="R95" i="1"/>
  <c r="Q95" i="1"/>
  <c r="R87" i="1"/>
  <c r="Q87" i="1"/>
  <c r="R79" i="1"/>
  <c r="Q79" i="1"/>
  <c r="R71" i="1"/>
  <c r="Q71" i="1"/>
  <c r="R63" i="1"/>
  <c r="Q63" i="1"/>
  <c r="R55" i="1"/>
  <c r="Q55" i="1"/>
  <c r="R47" i="1"/>
  <c r="Q47" i="1"/>
  <c r="R39" i="1"/>
  <c r="Q39" i="1"/>
  <c r="R31" i="1"/>
  <c r="Q31" i="1"/>
  <c r="R23" i="1"/>
  <c r="Q23" i="1"/>
  <c r="R15" i="1"/>
  <c r="Q15" i="1"/>
  <c r="R7" i="1"/>
  <c r="W3" i="1" s="1"/>
  <c r="Q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U3" i="1" s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L163" i="9"/>
  <c r="K163" i="9"/>
  <c r="J163" i="9"/>
  <c r="L161" i="9"/>
  <c r="K161" i="9"/>
  <c r="J161" i="9"/>
  <c r="L159" i="9"/>
  <c r="K159" i="9"/>
  <c r="J159" i="9"/>
  <c r="L157" i="9"/>
  <c r="K157" i="9"/>
  <c r="J157" i="9"/>
  <c r="L155" i="9"/>
  <c r="K155" i="9"/>
  <c r="J155" i="9"/>
  <c r="L153" i="9"/>
  <c r="K153" i="9"/>
  <c r="J153" i="9"/>
  <c r="L151" i="9"/>
  <c r="K151" i="9"/>
  <c r="J151" i="9"/>
  <c r="L149" i="9"/>
  <c r="K149" i="9"/>
  <c r="J149" i="9"/>
  <c r="L147" i="9"/>
  <c r="K147" i="9"/>
  <c r="J147" i="9"/>
  <c r="L145" i="9"/>
  <c r="K145" i="9"/>
  <c r="J145" i="9"/>
  <c r="L143" i="9"/>
  <c r="K143" i="9"/>
  <c r="J143" i="9"/>
  <c r="L141" i="9"/>
  <c r="K141" i="9"/>
  <c r="J141" i="9"/>
  <c r="L139" i="9"/>
  <c r="K139" i="9"/>
  <c r="J139" i="9"/>
  <c r="L137" i="9"/>
  <c r="K137" i="9"/>
  <c r="J137" i="9"/>
  <c r="L135" i="9"/>
  <c r="K135" i="9"/>
  <c r="J135" i="9"/>
  <c r="L133" i="9"/>
  <c r="K133" i="9"/>
  <c r="J133" i="9"/>
  <c r="L131" i="9"/>
  <c r="K131" i="9"/>
  <c r="J131" i="9"/>
  <c r="L129" i="9"/>
  <c r="K129" i="9"/>
  <c r="J129" i="9"/>
  <c r="L127" i="9"/>
  <c r="K127" i="9"/>
  <c r="J127" i="9"/>
  <c r="L125" i="9"/>
  <c r="K125" i="9"/>
  <c r="J125" i="9"/>
  <c r="L123" i="9"/>
  <c r="K123" i="9"/>
  <c r="J123" i="9"/>
  <c r="L121" i="9"/>
  <c r="K121" i="9"/>
  <c r="J121" i="9"/>
  <c r="L119" i="9"/>
  <c r="K119" i="9"/>
  <c r="J119" i="9"/>
  <c r="L117" i="9"/>
  <c r="K117" i="9"/>
  <c r="J117" i="9"/>
  <c r="L115" i="9"/>
  <c r="K115" i="9"/>
  <c r="J115" i="9"/>
  <c r="L113" i="9"/>
  <c r="K113" i="9"/>
  <c r="J113" i="9"/>
  <c r="L111" i="9"/>
  <c r="K111" i="9"/>
  <c r="J111" i="9"/>
  <c r="L109" i="9"/>
  <c r="K109" i="9"/>
  <c r="J109" i="9"/>
  <c r="L107" i="9"/>
  <c r="K107" i="9"/>
  <c r="J107" i="9"/>
  <c r="L105" i="9"/>
  <c r="K105" i="9"/>
  <c r="J105" i="9"/>
  <c r="L103" i="9"/>
  <c r="K103" i="9"/>
  <c r="J103" i="9"/>
  <c r="L101" i="9"/>
  <c r="K101" i="9"/>
  <c r="J101" i="9"/>
  <c r="L99" i="9"/>
  <c r="K99" i="9"/>
  <c r="J99" i="9"/>
  <c r="L97" i="9"/>
  <c r="K97" i="9"/>
  <c r="J97" i="9"/>
  <c r="L95" i="9"/>
  <c r="K95" i="9"/>
  <c r="J95" i="9"/>
  <c r="L93" i="9"/>
  <c r="K93" i="9"/>
  <c r="J93" i="9"/>
  <c r="L91" i="9"/>
  <c r="K91" i="9"/>
  <c r="J91" i="9"/>
  <c r="L89" i="9"/>
  <c r="K89" i="9"/>
  <c r="J89" i="9"/>
  <c r="L87" i="9"/>
  <c r="K87" i="9"/>
  <c r="J87" i="9"/>
  <c r="L85" i="9"/>
  <c r="K85" i="9"/>
  <c r="J85" i="9"/>
  <c r="L83" i="9"/>
  <c r="K83" i="9"/>
  <c r="J83" i="9"/>
  <c r="L81" i="9"/>
  <c r="K81" i="9"/>
  <c r="J81" i="9"/>
  <c r="L79" i="9"/>
  <c r="K79" i="9"/>
  <c r="J79" i="9"/>
  <c r="L77" i="9"/>
  <c r="K77" i="9"/>
  <c r="J77" i="9"/>
  <c r="L75" i="9"/>
  <c r="K75" i="9"/>
  <c r="J75" i="9"/>
  <c r="L73" i="9"/>
  <c r="K73" i="9"/>
  <c r="J73" i="9"/>
  <c r="L71" i="9"/>
  <c r="K71" i="9"/>
  <c r="J71" i="9"/>
  <c r="L69" i="9"/>
  <c r="K69" i="9"/>
  <c r="J69" i="9"/>
  <c r="L67" i="9"/>
  <c r="K67" i="9"/>
  <c r="J67" i="9"/>
  <c r="L65" i="9"/>
  <c r="K65" i="9"/>
  <c r="J65" i="9"/>
  <c r="L63" i="9"/>
  <c r="K63" i="9"/>
  <c r="J63" i="9"/>
  <c r="L61" i="9"/>
  <c r="K61" i="9"/>
  <c r="J61" i="9"/>
  <c r="L59" i="9"/>
  <c r="K59" i="9"/>
  <c r="J59" i="9"/>
  <c r="L57" i="9"/>
  <c r="K57" i="9"/>
  <c r="J57" i="9"/>
  <c r="L55" i="9"/>
  <c r="K55" i="9"/>
  <c r="J55" i="9"/>
  <c r="L53" i="9"/>
  <c r="K53" i="9"/>
  <c r="J53" i="9"/>
  <c r="L51" i="9"/>
  <c r="K51" i="9"/>
  <c r="J51" i="9"/>
  <c r="L49" i="9"/>
  <c r="K49" i="9"/>
  <c r="J49" i="9"/>
  <c r="L47" i="9"/>
  <c r="K47" i="9"/>
  <c r="J47" i="9"/>
  <c r="L45" i="9"/>
  <c r="K45" i="9"/>
  <c r="J45" i="9"/>
  <c r="L43" i="9"/>
  <c r="K43" i="9"/>
  <c r="J43" i="9"/>
  <c r="L41" i="9"/>
  <c r="K41" i="9"/>
  <c r="J41" i="9"/>
  <c r="L39" i="9"/>
  <c r="K39" i="9"/>
  <c r="J39" i="9"/>
  <c r="L37" i="9"/>
  <c r="K37" i="9"/>
  <c r="J37" i="9"/>
  <c r="L35" i="9"/>
  <c r="K35" i="9"/>
  <c r="J35" i="9"/>
  <c r="L33" i="9"/>
  <c r="K33" i="9"/>
  <c r="J33" i="9"/>
  <c r="L31" i="9"/>
  <c r="K31" i="9"/>
  <c r="J31" i="9"/>
  <c r="L29" i="9"/>
  <c r="K29" i="9"/>
  <c r="J29" i="9"/>
  <c r="L27" i="9"/>
  <c r="K27" i="9"/>
  <c r="J27" i="9"/>
  <c r="L25" i="9"/>
  <c r="K25" i="9"/>
  <c r="J25" i="9"/>
  <c r="L23" i="9"/>
  <c r="K23" i="9"/>
  <c r="J23" i="9"/>
  <c r="L21" i="9"/>
  <c r="K21" i="9"/>
  <c r="J21" i="9"/>
  <c r="L19" i="9"/>
  <c r="K19" i="9"/>
  <c r="J19" i="9"/>
  <c r="L17" i="9"/>
  <c r="K17" i="9"/>
  <c r="J17" i="9"/>
  <c r="L15" i="9"/>
  <c r="K15" i="9"/>
  <c r="J15" i="9"/>
  <c r="L13" i="9"/>
  <c r="K13" i="9"/>
  <c r="J13" i="9"/>
  <c r="L11" i="9"/>
  <c r="K11" i="9"/>
  <c r="J11" i="9"/>
  <c r="L9" i="9"/>
  <c r="K9" i="9"/>
  <c r="J9" i="9"/>
  <c r="L7" i="9"/>
  <c r="K7" i="9"/>
  <c r="J7" i="9"/>
  <c r="L5" i="9"/>
  <c r="K5" i="9"/>
  <c r="J5" i="9"/>
  <c r="U2" i="6" l="1"/>
  <c r="W2" i="6"/>
  <c r="W3" i="4"/>
  <c r="U2" i="9"/>
  <c r="W2" i="8"/>
  <c r="U3" i="2"/>
  <c r="R348" i="2"/>
  <c r="Q358" i="2"/>
  <c r="R358" i="2" s="1"/>
  <c r="Q359" i="2"/>
  <c r="R359" i="2" s="1"/>
  <c r="F348" i="2"/>
  <c r="E358" i="2"/>
  <c r="F358" i="2" s="1"/>
  <c r="E359" i="2"/>
  <c r="F359" i="2" s="1"/>
  <c r="Q374" i="2"/>
  <c r="R374" i="2" s="1"/>
  <c r="R363" i="2"/>
  <c r="Q373" i="2"/>
  <c r="R373" i="2" s="1"/>
  <c r="AC370" i="2"/>
  <c r="AD370" i="2" s="1"/>
  <c r="X333" i="2"/>
  <c r="W343" i="2"/>
  <c r="X343" i="2" s="1"/>
  <c r="W344" i="2"/>
  <c r="X344" i="2" s="1"/>
  <c r="E343" i="2"/>
  <c r="F343" i="2" s="1"/>
  <c r="F333" i="2"/>
  <c r="E344" i="2"/>
  <c r="F344" i="2" s="1"/>
  <c r="E374" i="2"/>
  <c r="F374" i="2" s="1"/>
  <c r="E373" i="2"/>
  <c r="F373" i="2" s="1"/>
  <c r="F363" i="2"/>
  <c r="L333" i="2"/>
  <c r="K343" i="2"/>
  <c r="L343" i="2" s="1"/>
  <c r="K344" i="2"/>
  <c r="L344" i="2" s="1"/>
  <c r="AC354" i="2"/>
  <c r="AD354" i="2" s="1"/>
  <c r="K358" i="2"/>
  <c r="L358" i="2" s="1"/>
  <c r="K359" i="2"/>
  <c r="L359" i="2" s="1"/>
  <c r="L348" i="2"/>
  <c r="W359" i="2"/>
  <c r="X359" i="2" s="1"/>
  <c r="X348" i="2"/>
  <c r="W358" i="2"/>
  <c r="X358" i="2" s="1"/>
  <c r="W2" i="1"/>
  <c r="X363" i="2"/>
  <c r="W373" i="2"/>
  <c r="X373" i="2" s="1"/>
  <c r="W374" i="2"/>
  <c r="X374" i="2" s="1"/>
  <c r="L363" i="2"/>
  <c r="K373" i="2"/>
  <c r="L373" i="2" s="1"/>
  <c r="K374" i="2"/>
  <c r="L374" i="2" s="1"/>
  <c r="AC369" i="2"/>
  <c r="AD369" i="2" s="1"/>
  <c r="Q344" i="2"/>
  <c r="R344" i="2" s="1"/>
  <c r="R333" i="2"/>
  <c r="Q343" i="2"/>
  <c r="R343" i="2" s="1"/>
  <c r="AD334" i="2"/>
  <c r="AC339" i="2"/>
  <c r="AC355" i="2"/>
  <c r="AD355" i="2" s="1"/>
  <c r="U2" i="1"/>
  <c r="W3" i="9"/>
  <c r="W3" i="8"/>
  <c r="E5" i="8"/>
  <c r="E6" i="8"/>
  <c r="E7" i="8"/>
  <c r="E8" i="8"/>
  <c r="E9" i="8"/>
  <c r="E10" i="8"/>
  <c r="E11" i="8"/>
  <c r="E175" i="8" s="1"/>
  <c r="E12" i="8"/>
  <c r="E13" i="8"/>
  <c r="E14" i="8"/>
  <c r="E15" i="8"/>
  <c r="E16" i="8"/>
  <c r="E17" i="8"/>
  <c r="E18" i="8"/>
  <c r="E19" i="8"/>
  <c r="E183" i="8" s="1"/>
  <c r="E20" i="8"/>
  <c r="E21" i="8"/>
  <c r="E22" i="8"/>
  <c r="E23" i="8"/>
  <c r="E24" i="8"/>
  <c r="E25" i="8"/>
  <c r="E26" i="8"/>
  <c r="E27" i="8"/>
  <c r="E191" i="8" s="1"/>
  <c r="E28" i="8"/>
  <c r="E29" i="8"/>
  <c r="E30" i="8"/>
  <c r="E31" i="8"/>
  <c r="E32" i="8"/>
  <c r="E33" i="8"/>
  <c r="E34" i="8"/>
  <c r="E35" i="8"/>
  <c r="E199" i="8" s="1"/>
  <c r="E36" i="8"/>
  <c r="E37" i="8"/>
  <c r="E38" i="8"/>
  <c r="E39" i="8"/>
  <c r="E40" i="8"/>
  <c r="E41" i="8"/>
  <c r="E42" i="8"/>
  <c r="E43" i="8"/>
  <c r="E207" i="8" s="1"/>
  <c r="E44" i="8"/>
  <c r="E45" i="8"/>
  <c r="E46" i="8"/>
  <c r="E47" i="8"/>
  <c r="E48" i="8"/>
  <c r="E49" i="8"/>
  <c r="E50" i="8"/>
  <c r="E51" i="8"/>
  <c r="E215" i="8" s="1"/>
  <c r="E52" i="8"/>
  <c r="E53" i="8"/>
  <c r="E54" i="8"/>
  <c r="E55" i="8"/>
  <c r="E56" i="8"/>
  <c r="E57" i="8"/>
  <c r="E58" i="8"/>
  <c r="E59" i="8"/>
  <c r="E223" i="8" s="1"/>
  <c r="E60" i="8"/>
  <c r="E61" i="8"/>
  <c r="E62" i="8"/>
  <c r="E63" i="8"/>
  <c r="E64" i="8"/>
  <c r="E65" i="8"/>
  <c r="E66" i="8"/>
  <c r="E67" i="8"/>
  <c r="E231" i="8" s="1"/>
  <c r="E68" i="8"/>
  <c r="E69" i="8"/>
  <c r="E70" i="8"/>
  <c r="E71" i="8"/>
  <c r="E72" i="8"/>
  <c r="E73" i="8"/>
  <c r="E74" i="8"/>
  <c r="E75" i="8"/>
  <c r="E239" i="8" s="1"/>
  <c r="E76" i="8"/>
  <c r="E77" i="8"/>
  <c r="E78" i="8"/>
  <c r="E79" i="8"/>
  <c r="E80" i="8"/>
  <c r="E81" i="8"/>
  <c r="E82" i="8"/>
  <c r="E83" i="8"/>
  <c r="E247" i="8" s="1"/>
  <c r="E84" i="8"/>
  <c r="E85" i="8"/>
  <c r="E86" i="8"/>
  <c r="E87" i="8"/>
  <c r="E88" i="8"/>
  <c r="E89" i="8"/>
  <c r="E90" i="8"/>
  <c r="E91" i="8"/>
  <c r="E255" i="8" s="1"/>
  <c r="E92" i="8"/>
  <c r="E93" i="8"/>
  <c r="E94" i="8"/>
  <c r="E95" i="8"/>
  <c r="E96" i="8"/>
  <c r="E97" i="8"/>
  <c r="E98" i="8"/>
  <c r="E99" i="8"/>
  <c r="E263" i="8" s="1"/>
  <c r="E100" i="8"/>
  <c r="E101" i="8"/>
  <c r="E102" i="8"/>
  <c r="E103" i="8"/>
  <c r="E104" i="8"/>
  <c r="E105" i="8"/>
  <c r="E106" i="8"/>
  <c r="E107" i="8"/>
  <c r="E271" i="8" s="1"/>
  <c r="E108" i="8"/>
  <c r="E109" i="8"/>
  <c r="E110" i="8"/>
  <c r="E111" i="8"/>
  <c r="E112" i="8"/>
  <c r="E113" i="8"/>
  <c r="E114" i="8"/>
  <c r="E115" i="8"/>
  <c r="E279" i="8" s="1"/>
  <c r="E116" i="8"/>
  <c r="E117" i="8"/>
  <c r="E118" i="8"/>
  <c r="E119" i="8"/>
  <c r="E120" i="8"/>
  <c r="E121" i="8"/>
  <c r="E122" i="8"/>
  <c r="E123" i="8"/>
  <c r="E287" i="8" s="1"/>
  <c r="E124" i="8"/>
  <c r="E125" i="8"/>
  <c r="E126" i="8"/>
  <c r="E127" i="8"/>
  <c r="E128" i="8"/>
  <c r="E129" i="8"/>
  <c r="E130" i="8"/>
  <c r="E131" i="8"/>
  <c r="E295" i="8" s="1"/>
  <c r="E132" i="8"/>
  <c r="E133" i="8"/>
  <c r="E134" i="8"/>
  <c r="E135" i="8"/>
  <c r="E136" i="8"/>
  <c r="E137" i="8"/>
  <c r="E138" i="8"/>
  <c r="E139" i="8"/>
  <c r="E303" i="8" s="1"/>
  <c r="E140" i="8"/>
  <c r="E141" i="8"/>
  <c r="E142" i="8"/>
  <c r="E143" i="8"/>
  <c r="E144" i="8"/>
  <c r="E145" i="8"/>
  <c r="E146" i="8"/>
  <c r="E147" i="8"/>
  <c r="E311" i="8" s="1"/>
  <c r="E148" i="8"/>
  <c r="E149" i="8"/>
  <c r="E150" i="8"/>
  <c r="E151" i="8"/>
  <c r="E152" i="8"/>
  <c r="E153" i="8"/>
  <c r="E154" i="8"/>
  <c r="E155" i="8"/>
  <c r="E319" i="8" s="1"/>
  <c r="E156" i="8"/>
  <c r="E157" i="8"/>
  <c r="E158" i="8"/>
  <c r="E159" i="8"/>
  <c r="E160" i="8"/>
  <c r="E161" i="8"/>
  <c r="E162" i="8"/>
  <c r="E327" i="8" s="1"/>
  <c r="E163" i="8"/>
  <c r="E4" i="8"/>
  <c r="E259" i="8" l="1"/>
  <c r="N95" i="8"/>
  <c r="E219" i="8"/>
  <c r="N55" i="8"/>
  <c r="E211" i="8"/>
  <c r="N47" i="8"/>
  <c r="E171" i="8"/>
  <c r="N7" i="8"/>
  <c r="E323" i="8"/>
  <c r="N159" i="8"/>
  <c r="E307" i="8"/>
  <c r="AB353" i="8" s="1"/>
  <c r="N143" i="8"/>
  <c r="E283" i="8"/>
  <c r="P354" i="8" s="1"/>
  <c r="N119" i="8"/>
  <c r="E275" i="8"/>
  <c r="AB352" i="8" s="1"/>
  <c r="N111" i="8"/>
  <c r="E267" i="8"/>
  <c r="N103" i="8"/>
  <c r="E251" i="8"/>
  <c r="N87" i="8"/>
  <c r="E243" i="8"/>
  <c r="AB351" i="8" s="1"/>
  <c r="N79" i="8"/>
  <c r="E235" i="8"/>
  <c r="N71" i="8"/>
  <c r="E227" i="8"/>
  <c r="N63" i="8"/>
  <c r="E203" i="8"/>
  <c r="N39" i="8"/>
  <c r="E195" i="8"/>
  <c r="N31" i="8"/>
  <c r="E187" i="8"/>
  <c r="N23" i="8"/>
  <c r="E179" i="8"/>
  <c r="AB349" i="8" s="1"/>
  <c r="N15" i="8"/>
  <c r="E315" i="8"/>
  <c r="N151" i="8"/>
  <c r="E299" i="8"/>
  <c r="N135" i="8"/>
  <c r="E291" i="8"/>
  <c r="N127" i="8"/>
  <c r="E325" i="8"/>
  <c r="E321" i="8"/>
  <c r="E317" i="8"/>
  <c r="E313" i="8"/>
  <c r="E309" i="8"/>
  <c r="E305" i="8"/>
  <c r="E301" i="8"/>
  <c r="E297" i="8"/>
  <c r="E293" i="8"/>
  <c r="E289" i="8"/>
  <c r="E285" i="8"/>
  <c r="P355" i="8" s="1"/>
  <c r="E281" i="8"/>
  <c r="E277" i="8"/>
  <c r="E273" i="8"/>
  <c r="E269" i="8"/>
  <c r="E265" i="8"/>
  <c r="E261" i="8"/>
  <c r="E257" i="8"/>
  <c r="E253" i="8"/>
  <c r="E249" i="8"/>
  <c r="E245" i="8"/>
  <c r="E241" i="8"/>
  <c r="E237" i="8"/>
  <c r="E233" i="8"/>
  <c r="E229" i="8"/>
  <c r="E225" i="8"/>
  <c r="E221" i="8"/>
  <c r="E217" i="8"/>
  <c r="E213" i="8"/>
  <c r="E209" i="8"/>
  <c r="E205" i="8"/>
  <c r="E201" i="8"/>
  <c r="E197" i="8"/>
  <c r="E193" i="8"/>
  <c r="E189" i="8"/>
  <c r="E185" i="8"/>
  <c r="E181" i="8"/>
  <c r="E177" i="8"/>
  <c r="E173" i="8"/>
  <c r="E169" i="8"/>
  <c r="AD338" i="2"/>
  <c r="AD339" i="2"/>
  <c r="AC368" i="1"/>
  <c r="AC367" i="1"/>
  <c r="AC366" i="1"/>
  <c r="AC365" i="1"/>
  <c r="AC364" i="1"/>
  <c r="AB368" i="1"/>
  <c r="AB367" i="1"/>
  <c r="AB366" i="1"/>
  <c r="AB365" i="1"/>
  <c r="AB364" i="1"/>
  <c r="AB353" i="1"/>
  <c r="AB352" i="1"/>
  <c r="AB351" i="1"/>
  <c r="AB350" i="1"/>
  <c r="AB349" i="1"/>
  <c r="W372" i="1"/>
  <c r="W371" i="1"/>
  <c r="W370" i="1"/>
  <c r="W369" i="1"/>
  <c r="W368" i="1"/>
  <c r="W367" i="1"/>
  <c r="W366" i="1"/>
  <c r="W365" i="1"/>
  <c r="W364" i="1"/>
  <c r="W363" i="1"/>
  <c r="V357" i="1"/>
  <c r="V356" i="1"/>
  <c r="V355" i="1"/>
  <c r="V354" i="1"/>
  <c r="V353" i="1"/>
  <c r="V352" i="1"/>
  <c r="V351" i="1"/>
  <c r="V350" i="1"/>
  <c r="V349" i="1"/>
  <c r="V348" i="1"/>
  <c r="Q372" i="1"/>
  <c r="Q371" i="1"/>
  <c r="Q370" i="1"/>
  <c r="Q369" i="1"/>
  <c r="Q368" i="1"/>
  <c r="Q367" i="1"/>
  <c r="Q366" i="1"/>
  <c r="Q365" i="1"/>
  <c r="Q364" i="1"/>
  <c r="Q363" i="1"/>
  <c r="P372" i="1"/>
  <c r="P371" i="1"/>
  <c r="P370" i="1"/>
  <c r="P369" i="1"/>
  <c r="P368" i="1"/>
  <c r="P367" i="1"/>
  <c r="P366" i="1"/>
  <c r="P365" i="1"/>
  <c r="P364" i="1"/>
  <c r="P363" i="1"/>
  <c r="P357" i="1"/>
  <c r="P356" i="1"/>
  <c r="P355" i="1"/>
  <c r="P354" i="1"/>
  <c r="P353" i="1"/>
  <c r="P352" i="1"/>
  <c r="P351" i="1"/>
  <c r="P350" i="1"/>
  <c r="P349" i="1"/>
  <c r="P348" i="1"/>
  <c r="K372" i="1"/>
  <c r="K371" i="1"/>
  <c r="K370" i="1"/>
  <c r="K369" i="1"/>
  <c r="K368" i="1"/>
  <c r="K367" i="1"/>
  <c r="K366" i="1"/>
  <c r="K365" i="1"/>
  <c r="K364" i="1"/>
  <c r="K363" i="1"/>
  <c r="J372" i="1"/>
  <c r="J371" i="1"/>
  <c r="J370" i="1"/>
  <c r="J369" i="1"/>
  <c r="J368" i="1"/>
  <c r="J367" i="1"/>
  <c r="J366" i="1"/>
  <c r="J365" i="1"/>
  <c r="J364" i="1"/>
  <c r="J363" i="1"/>
  <c r="J357" i="1"/>
  <c r="J356" i="1"/>
  <c r="J355" i="1"/>
  <c r="J354" i="1"/>
  <c r="J353" i="1"/>
  <c r="J352" i="1"/>
  <c r="J351" i="1"/>
  <c r="J350" i="1"/>
  <c r="J349" i="1"/>
  <c r="J348" i="1"/>
  <c r="E372" i="1"/>
  <c r="E371" i="1"/>
  <c r="E370" i="1"/>
  <c r="E369" i="1"/>
  <c r="E368" i="1"/>
  <c r="E367" i="1"/>
  <c r="E366" i="1"/>
  <c r="E365" i="1"/>
  <c r="E364" i="1"/>
  <c r="E363" i="1"/>
  <c r="D372" i="1"/>
  <c r="D371" i="1"/>
  <c r="D370" i="1"/>
  <c r="D369" i="1"/>
  <c r="D368" i="1"/>
  <c r="D367" i="1"/>
  <c r="D366" i="1"/>
  <c r="D365" i="1"/>
  <c r="D364" i="1"/>
  <c r="D357" i="1"/>
  <c r="D356" i="1"/>
  <c r="D355" i="1"/>
  <c r="D354" i="1"/>
  <c r="D353" i="1"/>
  <c r="D352" i="1"/>
  <c r="D351" i="1"/>
  <c r="D350" i="1"/>
  <c r="D349" i="1"/>
  <c r="D348" i="1"/>
  <c r="AC337" i="1"/>
  <c r="AC336" i="1"/>
  <c r="AC335" i="1"/>
  <c r="AC333" i="1"/>
  <c r="AB337" i="1"/>
  <c r="AB336" i="1"/>
  <c r="AB335" i="1"/>
  <c r="AB334" i="1"/>
  <c r="AB333" i="1"/>
  <c r="W342" i="1"/>
  <c r="W340" i="1"/>
  <c r="W339" i="1"/>
  <c r="W338" i="1"/>
  <c r="W336" i="1"/>
  <c r="W335" i="1"/>
  <c r="W334" i="1"/>
  <c r="V342" i="1"/>
  <c r="V341" i="1"/>
  <c r="V340" i="1"/>
  <c r="V339" i="1"/>
  <c r="V338" i="1"/>
  <c r="V337" i="1"/>
  <c r="V336" i="1"/>
  <c r="V335" i="1"/>
  <c r="V334" i="1"/>
  <c r="V333" i="1"/>
  <c r="Q342" i="1"/>
  <c r="Q338" i="1"/>
  <c r="Q334" i="1"/>
  <c r="P342" i="1"/>
  <c r="P341" i="1"/>
  <c r="P340" i="1"/>
  <c r="P339" i="1"/>
  <c r="P338" i="1"/>
  <c r="P337" i="1"/>
  <c r="P336" i="1"/>
  <c r="P335" i="1"/>
  <c r="P334" i="1"/>
  <c r="P333" i="1"/>
  <c r="K342" i="1"/>
  <c r="K338" i="1"/>
  <c r="K334" i="1"/>
  <c r="J342" i="1"/>
  <c r="J341" i="1"/>
  <c r="J340" i="1"/>
  <c r="J339" i="1"/>
  <c r="J338" i="1"/>
  <c r="J337" i="1"/>
  <c r="J336" i="1"/>
  <c r="J335" i="1"/>
  <c r="J334" i="1"/>
  <c r="J333" i="1"/>
  <c r="E342" i="1"/>
  <c r="E338" i="1"/>
  <c r="E334" i="1"/>
  <c r="D342" i="1"/>
  <c r="D341" i="1"/>
  <c r="D340" i="1"/>
  <c r="D339" i="1"/>
  <c r="D338" i="1"/>
  <c r="D337" i="1"/>
  <c r="D336" i="1"/>
  <c r="D335" i="1"/>
  <c r="D334" i="1"/>
  <c r="D333" i="1"/>
  <c r="Q357" i="1"/>
  <c r="E341" i="1"/>
  <c r="Q341" i="1"/>
  <c r="AC353" i="1"/>
  <c r="K357" i="1"/>
  <c r="K341" i="1"/>
  <c r="W357" i="1"/>
  <c r="W341" i="1"/>
  <c r="Q340" i="1"/>
  <c r="Q355" i="1"/>
  <c r="AC352" i="1"/>
  <c r="K355" i="1"/>
  <c r="K340" i="1"/>
  <c r="W355" i="1"/>
  <c r="E355" i="1"/>
  <c r="E340" i="1"/>
  <c r="E352" i="1"/>
  <c r="Q353" i="1"/>
  <c r="Q337" i="1"/>
  <c r="AC351" i="1"/>
  <c r="K353" i="1"/>
  <c r="K337" i="1"/>
  <c r="W352" i="1"/>
  <c r="W337" i="1"/>
  <c r="E353" i="1"/>
  <c r="E337" i="1"/>
  <c r="E351" i="1"/>
  <c r="Q336" i="1"/>
  <c r="Q351" i="1"/>
  <c r="AC334" i="1"/>
  <c r="K350" i="1"/>
  <c r="K336" i="1"/>
  <c r="W351" i="1"/>
  <c r="E350" i="1"/>
  <c r="E336" i="1"/>
  <c r="E348" i="1"/>
  <c r="Q349" i="1"/>
  <c r="AC349" i="1"/>
  <c r="Q333" i="1"/>
  <c r="K348" i="1"/>
  <c r="K349" i="1"/>
  <c r="K333" i="1"/>
  <c r="W349" i="1"/>
  <c r="W333" i="1"/>
  <c r="E349" i="1"/>
  <c r="E333" i="1"/>
  <c r="F162" i="1"/>
  <c r="E162" i="1"/>
  <c r="D162" i="1"/>
  <c r="F160" i="1"/>
  <c r="E160" i="1"/>
  <c r="D160" i="1"/>
  <c r="F158" i="1"/>
  <c r="E158" i="1"/>
  <c r="D158" i="1"/>
  <c r="F156" i="1"/>
  <c r="E156" i="1"/>
  <c r="D156" i="1"/>
  <c r="F154" i="1"/>
  <c r="E154" i="1"/>
  <c r="D154" i="1"/>
  <c r="F152" i="1"/>
  <c r="E152" i="1"/>
  <c r="D152" i="1"/>
  <c r="F150" i="1"/>
  <c r="E150" i="1"/>
  <c r="D150" i="1"/>
  <c r="F148" i="1"/>
  <c r="E148" i="1"/>
  <c r="D148" i="1"/>
  <c r="F146" i="1"/>
  <c r="E146" i="1"/>
  <c r="D146" i="1"/>
  <c r="F144" i="1"/>
  <c r="E144" i="1"/>
  <c r="D144" i="1"/>
  <c r="F142" i="1"/>
  <c r="E142" i="1"/>
  <c r="D142" i="1"/>
  <c r="F140" i="1"/>
  <c r="E140" i="1"/>
  <c r="D140" i="1"/>
  <c r="F138" i="1"/>
  <c r="E138" i="1"/>
  <c r="D138" i="1"/>
  <c r="F136" i="1"/>
  <c r="E136" i="1"/>
  <c r="D136" i="1"/>
  <c r="F134" i="1"/>
  <c r="E134" i="1"/>
  <c r="D134" i="1"/>
  <c r="F132" i="1"/>
  <c r="E132" i="1"/>
  <c r="D132" i="1"/>
  <c r="F130" i="1"/>
  <c r="E130" i="1"/>
  <c r="D130" i="1"/>
  <c r="F128" i="1"/>
  <c r="E128" i="1"/>
  <c r="D128" i="1"/>
  <c r="F126" i="1"/>
  <c r="E126" i="1"/>
  <c r="D126" i="1"/>
  <c r="F124" i="1"/>
  <c r="E124" i="1"/>
  <c r="D124" i="1"/>
  <c r="F122" i="1"/>
  <c r="E122" i="1"/>
  <c r="D122" i="1"/>
  <c r="F120" i="1"/>
  <c r="E120" i="1"/>
  <c r="D120" i="1"/>
  <c r="F118" i="1"/>
  <c r="E118" i="1"/>
  <c r="D118" i="1"/>
  <c r="F116" i="1"/>
  <c r="E116" i="1"/>
  <c r="D116" i="1"/>
  <c r="F114" i="1"/>
  <c r="E114" i="1"/>
  <c r="D114" i="1"/>
  <c r="F112" i="1"/>
  <c r="E112" i="1"/>
  <c r="D112" i="1"/>
  <c r="F110" i="1"/>
  <c r="E110" i="1"/>
  <c r="D110" i="1"/>
  <c r="F108" i="1"/>
  <c r="E108" i="1"/>
  <c r="D108" i="1"/>
  <c r="F106" i="1"/>
  <c r="E106" i="1"/>
  <c r="D106" i="1"/>
  <c r="F104" i="1"/>
  <c r="E104" i="1"/>
  <c r="D104" i="1"/>
  <c r="F102" i="1"/>
  <c r="E102" i="1"/>
  <c r="D102" i="1"/>
  <c r="F100" i="1"/>
  <c r="E100" i="1"/>
  <c r="D100" i="1"/>
  <c r="F98" i="1"/>
  <c r="E98" i="1"/>
  <c r="D98" i="1"/>
  <c r="F96" i="1"/>
  <c r="E96" i="1"/>
  <c r="D96" i="1"/>
  <c r="F94" i="1"/>
  <c r="E94" i="1"/>
  <c r="D94" i="1"/>
  <c r="F92" i="1"/>
  <c r="E92" i="1"/>
  <c r="D92" i="1"/>
  <c r="F90" i="1"/>
  <c r="E90" i="1"/>
  <c r="D90" i="1"/>
  <c r="F88" i="1"/>
  <c r="E88" i="1"/>
  <c r="D88" i="1"/>
  <c r="F86" i="1"/>
  <c r="E86" i="1"/>
  <c r="D86" i="1"/>
  <c r="F84" i="1"/>
  <c r="E84" i="1"/>
  <c r="D84" i="1"/>
  <c r="F82" i="1"/>
  <c r="E82" i="1"/>
  <c r="D82" i="1"/>
  <c r="F80" i="1"/>
  <c r="E80" i="1"/>
  <c r="D80" i="1"/>
  <c r="F78" i="1"/>
  <c r="E78" i="1"/>
  <c r="D78" i="1"/>
  <c r="F76" i="1"/>
  <c r="E76" i="1"/>
  <c r="D76" i="1"/>
  <c r="F74" i="1"/>
  <c r="E74" i="1"/>
  <c r="D74" i="1"/>
  <c r="F72" i="1"/>
  <c r="E72" i="1"/>
  <c r="D72" i="1"/>
  <c r="F70" i="1"/>
  <c r="E70" i="1"/>
  <c r="D70" i="1"/>
  <c r="F68" i="1"/>
  <c r="E68" i="1"/>
  <c r="D68" i="1"/>
  <c r="F66" i="1"/>
  <c r="E66" i="1"/>
  <c r="D66" i="1"/>
  <c r="F64" i="1"/>
  <c r="E64" i="1"/>
  <c r="D64" i="1"/>
  <c r="F62" i="1"/>
  <c r="E62" i="1"/>
  <c r="D62" i="1"/>
  <c r="F60" i="1"/>
  <c r="E60" i="1"/>
  <c r="D60" i="1"/>
  <c r="F58" i="1"/>
  <c r="E58" i="1"/>
  <c r="D58" i="1"/>
  <c r="F56" i="1"/>
  <c r="E56" i="1"/>
  <c r="D56" i="1"/>
  <c r="F54" i="1"/>
  <c r="E54" i="1"/>
  <c r="D54" i="1"/>
  <c r="F52" i="1"/>
  <c r="E52" i="1"/>
  <c r="D52" i="1"/>
  <c r="F50" i="1"/>
  <c r="E50" i="1"/>
  <c r="D50" i="1"/>
  <c r="F48" i="1"/>
  <c r="E48" i="1"/>
  <c r="D48" i="1"/>
  <c r="F46" i="1"/>
  <c r="E46" i="1"/>
  <c r="D46" i="1"/>
  <c r="F44" i="1"/>
  <c r="E44" i="1"/>
  <c r="D44" i="1"/>
  <c r="F42" i="1"/>
  <c r="E42" i="1"/>
  <c r="D42" i="1"/>
  <c r="F40" i="1"/>
  <c r="E40" i="1"/>
  <c r="D40" i="1"/>
  <c r="F38" i="1"/>
  <c r="E38" i="1"/>
  <c r="D38" i="1"/>
  <c r="F36" i="1"/>
  <c r="E36" i="1"/>
  <c r="D36" i="1"/>
  <c r="F34" i="1"/>
  <c r="E34" i="1"/>
  <c r="D34" i="1"/>
  <c r="F32" i="1"/>
  <c r="E32" i="1"/>
  <c r="D32" i="1"/>
  <c r="F30" i="1"/>
  <c r="E30" i="1"/>
  <c r="D30" i="1"/>
  <c r="F28" i="1"/>
  <c r="E28" i="1"/>
  <c r="D28" i="1"/>
  <c r="F26" i="1"/>
  <c r="E26" i="1"/>
  <c r="D26" i="1"/>
  <c r="F24" i="1"/>
  <c r="E24" i="1"/>
  <c r="D24" i="1"/>
  <c r="F22" i="1"/>
  <c r="E22" i="1"/>
  <c r="D22" i="1"/>
  <c r="F20" i="1"/>
  <c r="E20" i="1"/>
  <c r="D20" i="1"/>
  <c r="F18" i="1"/>
  <c r="E18" i="1"/>
  <c r="D18" i="1"/>
  <c r="F16" i="1"/>
  <c r="E16" i="1"/>
  <c r="D16" i="1"/>
  <c r="F14" i="1"/>
  <c r="E14" i="1"/>
  <c r="D14" i="1"/>
  <c r="F12" i="1"/>
  <c r="E12" i="1"/>
  <c r="D12" i="1"/>
  <c r="F10" i="1"/>
  <c r="E10" i="1"/>
  <c r="D10" i="1"/>
  <c r="F8" i="1"/>
  <c r="E8" i="1"/>
  <c r="D8" i="1"/>
  <c r="F6" i="1"/>
  <c r="E6" i="1"/>
  <c r="D6" i="1"/>
  <c r="F4" i="1"/>
  <c r="E4" i="1"/>
  <c r="D4" i="1"/>
  <c r="L163" i="7"/>
  <c r="K163" i="7"/>
  <c r="J163" i="7"/>
  <c r="L161" i="7"/>
  <c r="K161" i="7"/>
  <c r="J161" i="7"/>
  <c r="L159" i="7"/>
  <c r="K159" i="7"/>
  <c r="J159" i="7"/>
  <c r="L157" i="7"/>
  <c r="K157" i="7"/>
  <c r="J157" i="7"/>
  <c r="L155" i="7"/>
  <c r="K155" i="7"/>
  <c r="J155" i="7"/>
  <c r="L153" i="7"/>
  <c r="K153" i="7"/>
  <c r="J153" i="7"/>
  <c r="L151" i="7"/>
  <c r="K151" i="7"/>
  <c r="J151" i="7"/>
  <c r="L149" i="7"/>
  <c r="K149" i="7"/>
  <c r="J149" i="7"/>
  <c r="L147" i="7"/>
  <c r="K147" i="7"/>
  <c r="J147" i="7"/>
  <c r="L145" i="7"/>
  <c r="K145" i="7"/>
  <c r="J145" i="7"/>
  <c r="L143" i="7"/>
  <c r="K143" i="7"/>
  <c r="J143" i="7"/>
  <c r="L141" i="7"/>
  <c r="K141" i="7"/>
  <c r="J141" i="7"/>
  <c r="L139" i="7"/>
  <c r="K139" i="7"/>
  <c r="J139" i="7"/>
  <c r="L137" i="7"/>
  <c r="K137" i="7"/>
  <c r="J137" i="7"/>
  <c r="L135" i="7"/>
  <c r="K135" i="7"/>
  <c r="J135" i="7"/>
  <c r="L133" i="7"/>
  <c r="K133" i="7"/>
  <c r="J133" i="7"/>
  <c r="L162" i="8"/>
  <c r="K162" i="8"/>
  <c r="K327" i="8" s="1"/>
  <c r="J162" i="8"/>
  <c r="J327" i="8" s="1"/>
  <c r="L160" i="8"/>
  <c r="K160" i="8"/>
  <c r="K325" i="8" s="1"/>
  <c r="J160" i="8"/>
  <c r="J325" i="8" s="1"/>
  <c r="L158" i="8"/>
  <c r="K158" i="8"/>
  <c r="K323" i="8" s="1"/>
  <c r="J158" i="8"/>
  <c r="J323" i="8" s="1"/>
  <c r="L156" i="8"/>
  <c r="K156" i="8"/>
  <c r="K321" i="8" s="1"/>
  <c r="J156" i="8"/>
  <c r="J321" i="8" s="1"/>
  <c r="L154" i="8"/>
  <c r="K154" i="8"/>
  <c r="K319" i="8" s="1"/>
  <c r="J154" i="8"/>
  <c r="J319" i="8" s="1"/>
  <c r="L152" i="8"/>
  <c r="K152" i="8"/>
  <c r="K317" i="8" s="1"/>
  <c r="J152" i="8"/>
  <c r="L150" i="8"/>
  <c r="K150" i="8"/>
  <c r="K315" i="8" s="1"/>
  <c r="J150" i="8"/>
  <c r="J315" i="8" s="1"/>
  <c r="L148" i="8"/>
  <c r="K148" i="8"/>
  <c r="K313" i="8" s="1"/>
  <c r="J148" i="8"/>
  <c r="J313" i="8" s="1"/>
  <c r="L146" i="8"/>
  <c r="K146" i="8"/>
  <c r="K311" i="8" s="1"/>
  <c r="J146" i="8"/>
  <c r="J311" i="8" s="1"/>
  <c r="L144" i="8"/>
  <c r="K144" i="8"/>
  <c r="K309" i="8" s="1"/>
  <c r="J144" i="8"/>
  <c r="J309" i="8" s="1"/>
  <c r="L142" i="8"/>
  <c r="K142" i="8"/>
  <c r="K307" i="8" s="1"/>
  <c r="AC353" i="8" s="1"/>
  <c r="AD353" i="8" s="1"/>
  <c r="J142" i="8"/>
  <c r="J307" i="8" s="1"/>
  <c r="AC337" i="8" s="1"/>
  <c r="AD337" i="8" s="1"/>
  <c r="L140" i="8"/>
  <c r="K140" i="8"/>
  <c r="K305" i="8" s="1"/>
  <c r="J140" i="8"/>
  <c r="J305" i="8" s="1"/>
  <c r="L138" i="8"/>
  <c r="K138" i="8"/>
  <c r="K303" i="8" s="1"/>
  <c r="J138" i="8"/>
  <c r="J303" i="8" s="1"/>
  <c r="L136" i="8"/>
  <c r="K136" i="8"/>
  <c r="K301" i="8" s="1"/>
  <c r="J136" i="8"/>
  <c r="J301" i="8" s="1"/>
  <c r="L134" i="8"/>
  <c r="K134" i="8"/>
  <c r="K299" i="8" s="1"/>
  <c r="J134" i="8"/>
  <c r="J299" i="8" s="1"/>
  <c r="L132" i="8"/>
  <c r="K132" i="8"/>
  <c r="K297" i="8" s="1"/>
  <c r="J132" i="8"/>
  <c r="J297" i="8" s="1"/>
  <c r="L130" i="8"/>
  <c r="K130" i="8"/>
  <c r="K295" i="8" s="1"/>
  <c r="J130" i="8"/>
  <c r="J295" i="8" s="1"/>
  <c r="L128" i="8"/>
  <c r="K128" i="8"/>
  <c r="K293" i="8" s="1"/>
  <c r="J128" i="8"/>
  <c r="J293" i="8" s="1"/>
  <c r="L126" i="8"/>
  <c r="K126" i="8"/>
  <c r="K291" i="8" s="1"/>
  <c r="J126" i="8"/>
  <c r="J291" i="8" s="1"/>
  <c r="L124" i="8"/>
  <c r="K124" i="8"/>
  <c r="K289" i="8" s="1"/>
  <c r="J124" i="8"/>
  <c r="J289" i="8" s="1"/>
  <c r="L122" i="8"/>
  <c r="K122" i="8"/>
  <c r="K287" i="8" s="1"/>
  <c r="J122" i="8"/>
  <c r="J287" i="8" s="1"/>
  <c r="L120" i="8"/>
  <c r="K120" i="8"/>
  <c r="K285" i="8" s="1"/>
  <c r="J120" i="8"/>
  <c r="J285" i="8" s="1"/>
  <c r="L118" i="8"/>
  <c r="K118" i="8"/>
  <c r="K283" i="8" s="1"/>
  <c r="J118" i="8"/>
  <c r="J283" i="8" s="1"/>
  <c r="L116" i="8"/>
  <c r="K116" i="8"/>
  <c r="K281" i="8" s="1"/>
  <c r="J116" i="8"/>
  <c r="J281" i="8" s="1"/>
  <c r="L114" i="8"/>
  <c r="K114" i="8"/>
  <c r="K279" i="8" s="1"/>
  <c r="J114" i="8"/>
  <c r="J279" i="8" s="1"/>
  <c r="L112" i="8"/>
  <c r="K112" i="8"/>
  <c r="K277" i="8" s="1"/>
  <c r="J112" i="8"/>
  <c r="J277" i="8" s="1"/>
  <c r="L110" i="8"/>
  <c r="K110" i="8"/>
  <c r="K275" i="8" s="1"/>
  <c r="AC352" i="8" s="1"/>
  <c r="AD352" i="8" s="1"/>
  <c r="J110" i="8"/>
  <c r="J275" i="8" s="1"/>
  <c r="AC336" i="8" s="1"/>
  <c r="AD336" i="8" s="1"/>
  <c r="L108" i="8"/>
  <c r="K108" i="8"/>
  <c r="K273" i="8" s="1"/>
  <c r="J108" i="8"/>
  <c r="J273" i="8" s="1"/>
  <c r="L106" i="8"/>
  <c r="L271" i="8" s="1"/>
  <c r="K106" i="8"/>
  <c r="K271" i="8" s="1"/>
  <c r="J106" i="8"/>
  <c r="L104" i="8"/>
  <c r="K104" i="8"/>
  <c r="K269" i="8" s="1"/>
  <c r="J104" i="8"/>
  <c r="J269" i="8" s="1"/>
  <c r="L102" i="8"/>
  <c r="K102" i="8"/>
  <c r="K267" i="8" s="1"/>
  <c r="J102" i="8"/>
  <c r="J267" i="8" s="1"/>
  <c r="L100" i="8"/>
  <c r="K100" i="8"/>
  <c r="K265" i="8" s="1"/>
  <c r="J100" i="8"/>
  <c r="J265" i="8" s="1"/>
  <c r="L98" i="8"/>
  <c r="L263" i="8" s="1"/>
  <c r="K98" i="8"/>
  <c r="K263" i="8" s="1"/>
  <c r="J98" i="8"/>
  <c r="J263" i="8" s="1"/>
  <c r="L96" i="8"/>
  <c r="K96" i="8"/>
  <c r="K261" i="8" s="1"/>
  <c r="J96" i="8"/>
  <c r="L94" i="8"/>
  <c r="K94" i="8"/>
  <c r="K259" i="8" s="1"/>
  <c r="J94" i="8"/>
  <c r="L92" i="8"/>
  <c r="K92" i="8"/>
  <c r="K257" i="8" s="1"/>
  <c r="J92" i="8"/>
  <c r="L90" i="8"/>
  <c r="K90" i="8"/>
  <c r="K255" i="8" s="1"/>
  <c r="J90" i="8"/>
  <c r="J255" i="8" s="1"/>
  <c r="L88" i="8"/>
  <c r="K88" i="8"/>
  <c r="K253" i="8" s="1"/>
  <c r="J88" i="8"/>
  <c r="L86" i="8"/>
  <c r="K86" i="8"/>
  <c r="K251" i="8" s="1"/>
  <c r="J86" i="8"/>
  <c r="J251" i="8" s="1"/>
  <c r="L84" i="8"/>
  <c r="K84" i="8"/>
  <c r="K249" i="8" s="1"/>
  <c r="J84" i="8"/>
  <c r="L82" i="8"/>
  <c r="K82" i="8"/>
  <c r="K247" i="8" s="1"/>
  <c r="J82" i="8"/>
  <c r="J247" i="8" s="1"/>
  <c r="L80" i="8"/>
  <c r="K80" i="8"/>
  <c r="K245" i="8" s="1"/>
  <c r="J80" i="8"/>
  <c r="L78" i="8"/>
  <c r="K78" i="8"/>
  <c r="K243" i="8" s="1"/>
  <c r="AC351" i="8" s="1"/>
  <c r="AD351" i="8" s="1"/>
  <c r="J78" i="8"/>
  <c r="J243" i="8" s="1"/>
  <c r="AC335" i="8" s="1"/>
  <c r="AD335" i="8" s="1"/>
  <c r="L76" i="8"/>
  <c r="K76" i="8"/>
  <c r="K241" i="8" s="1"/>
  <c r="J76" i="8"/>
  <c r="L74" i="8"/>
  <c r="L239" i="8" s="1"/>
  <c r="K74" i="8"/>
  <c r="K239" i="8" s="1"/>
  <c r="J74" i="8"/>
  <c r="J239" i="8" s="1"/>
  <c r="L72" i="8"/>
  <c r="K72" i="8"/>
  <c r="K237" i="8" s="1"/>
  <c r="J72" i="8"/>
  <c r="L70" i="8"/>
  <c r="K70" i="8"/>
  <c r="K235" i="8" s="1"/>
  <c r="J70" i="8"/>
  <c r="L68" i="8"/>
  <c r="K68" i="8"/>
  <c r="K233" i="8" s="1"/>
  <c r="J68" i="8"/>
  <c r="L66" i="8"/>
  <c r="L231" i="8" s="1"/>
  <c r="K66" i="8"/>
  <c r="K231" i="8" s="1"/>
  <c r="J66" i="8"/>
  <c r="J231" i="8" s="1"/>
  <c r="L64" i="8"/>
  <c r="K64" i="8"/>
  <c r="K229" i="8" s="1"/>
  <c r="J64" i="8"/>
  <c r="L62" i="8"/>
  <c r="K62" i="8"/>
  <c r="K227" i="8" s="1"/>
  <c r="J62" i="8"/>
  <c r="L60" i="8"/>
  <c r="K60" i="8"/>
  <c r="K225" i="8" s="1"/>
  <c r="J60" i="8"/>
  <c r="L58" i="8"/>
  <c r="K58" i="8"/>
  <c r="K223" i="8" s="1"/>
  <c r="J58" i="8"/>
  <c r="J223" i="8" s="1"/>
  <c r="L56" i="8"/>
  <c r="K56" i="8"/>
  <c r="K221" i="8" s="1"/>
  <c r="J56" i="8"/>
  <c r="L54" i="8"/>
  <c r="K54" i="8"/>
  <c r="K219" i="8" s="1"/>
  <c r="J54" i="8"/>
  <c r="J219" i="8" s="1"/>
  <c r="L52" i="8"/>
  <c r="K52" i="8"/>
  <c r="K217" i="8" s="1"/>
  <c r="J52" i="8"/>
  <c r="L50" i="8"/>
  <c r="K50" i="8"/>
  <c r="K215" i="8" s="1"/>
  <c r="J50" i="8"/>
  <c r="J215" i="8" s="1"/>
  <c r="L48" i="8"/>
  <c r="K48" i="8"/>
  <c r="K213" i="8" s="1"/>
  <c r="J48" i="8"/>
  <c r="L46" i="8"/>
  <c r="K46" i="8"/>
  <c r="K211" i="8" s="1"/>
  <c r="J46" i="8"/>
  <c r="J211" i="8" s="1"/>
  <c r="L44" i="8"/>
  <c r="K44" i="8"/>
  <c r="K209" i="8" s="1"/>
  <c r="J44" i="8"/>
  <c r="L42" i="8"/>
  <c r="L207" i="8" s="1"/>
  <c r="K42" i="8"/>
  <c r="K207" i="8" s="1"/>
  <c r="J42" i="8"/>
  <c r="J207" i="8" s="1"/>
  <c r="L40" i="8"/>
  <c r="K40" i="8"/>
  <c r="K205" i="8" s="1"/>
  <c r="J40" i="8"/>
  <c r="L38" i="8"/>
  <c r="K38" i="8"/>
  <c r="K203" i="8" s="1"/>
  <c r="J38" i="8"/>
  <c r="L36" i="8"/>
  <c r="K36" i="8"/>
  <c r="K201" i="8" s="1"/>
  <c r="J36" i="8"/>
  <c r="L34" i="8"/>
  <c r="L199" i="8" s="1"/>
  <c r="K34" i="8"/>
  <c r="K199" i="8" s="1"/>
  <c r="J34" i="8"/>
  <c r="J199" i="8" s="1"/>
  <c r="L32" i="8"/>
  <c r="K32" i="8"/>
  <c r="K197" i="8" s="1"/>
  <c r="J32" i="8"/>
  <c r="L30" i="8"/>
  <c r="K30" i="8"/>
  <c r="K195" i="8" s="1"/>
  <c r="J30" i="8"/>
  <c r="L28" i="8"/>
  <c r="K28" i="8"/>
  <c r="K193" i="8" s="1"/>
  <c r="J28" i="8"/>
  <c r="L26" i="8"/>
  <c r="K26" i="8"/>
  <c r="K191" i="8" s="1"/>
  <c r="J26" i="8"/>
  <c r="J191" i="8" s="1"/>
  <c r="L24" i="8"/>
  <c r="K24" i="8"/>
  <c r="K189" i="8" s="1"/>
  <c r="J24" i="8"/>
  <c r="L22" i="8"/>
  <c r="K22" i="8"/>
  <c r="K187" i="8" s="1"/>
  <c r="J22" i="8"/>
  <c r="L20" i="8"/>
  <c r="K20" i="8"/>
  <c r="K185" i="8" s="1"/>
  <c r="J20" i="8"/>
  <c r="L18" i="8"/>
  <c r="K18" i="8"/>
  <c r="K183" i="8" s="1"/>
  <c r="J18" i="8"/>
  <c r="J183" i="8" s="1"/>
  <c r="L16" i="8"/>
  <c r="K16" i="8"/>
  <c r="K181" i="8" s="1"/>
  <c r="J16" i="8"/>
  <c r="L14" i="8"/>
  <c r="K14" i="8"/>
  <c r="K179" i="8" s="1"/>
  <c r="AC349" i="8" s="1"/>
  <c r="J14" i="8"/>
  <c r="L12" i="8"/>
  <c r="K12" i="8"/>
  <c r="K177" i="8" s="1"/>
  <c r="J12" i="8"/>
  <c r="L10" i="8"/>
  <c r="K10" i="8"/>
  <c r="K175" i="8" s="1"/>
  <c r="J10" i="8"/>
  <c r="J175" i="8" s="1"/>
  <c r="L8" i="8"/>
  <c r="K8" i="8"/>
  <c r="K173" i="8" s="1"/>
  <c r="J8" i="8"/>
  <c r="L6" i="8"/>
  <c r="K6" i="8"/>
  <c r="K171" i="8" s="1"/>
  <c r="J6" i="8"/>
  <c r="L4" i="8"/>
  <c r="K4" i="8"/>
  <c r="K169" i="8" s="1"/>
  <c r="J4" i="8"/>
  <c r="F163" i="4"/>
  <c r="E163" i="4"/>
  <c r="D163" i="4"/>
  <c r="F161" i="4"/>
  <c r="E161" i="4"/>
  <c r="D161" i="4"/>
  <c r="F159" i="4"/>
  <c r="E159" i="4"/>
  <c r="D159" i="4"/>
  <c r="F157" i="4"/>
  <c r="E157" i="4"/>
  <c r="D157" i="4"/>
  <c r="F155" i="4"/>
  <c r="E155" i="4"/>
  <c r="D155" i="4"/>
  <c r="F153" i="4"/>
  <c r="E153" i="4"/>
  <c r="D153" i="4"/>
  <c r="F151" i="4"/>
  <c r="E151" i="4"/>
  <c r="D151" i="4"/>
  <c r="F149" i="4"/>
  <c r="E149" i="4"/>
  <c r="D149" i="4"/>
  <c r="F147" i="4"/>
  <c r="E147" i="4"/>
  <c r="D147" i="4"/>
  <c r="F145" i="4"/>
  <c r="E145" i="4"/>
  <c r="D145" i="4"/>
  <c r="F143" i="4"/>
  <c r="E143" i="4"/>
  <c r="D143" i="4"/>
  <c r="F141" i="4"/>
  <c r="E141" i="4"/>
  <c r="D141" i="4"/>
  <c r="F139" i="4"/>
  <c r="E139" i="4"/>
  <c r="D139" i="4"/>
  <c r="F137" i="4"/>
  <c r="E137" i="4"/>
  <c r="D137" i="4"/>
  <c r="F135" i="4"/>
  <c r="E135" i="4"/>
  <c r="D135" i="4"/>
  <c r="F133" i="4"/>
  <c r="E133" i="4"/>
  <c r="D133" i="4"/>
  <c r="F131" i="4"/>
  <c r="E131" i="4"/>
  <c r="D131" i="4"/>
  <c r="F129" i="4"/>
  <c r="E129" i="4"/>
  <c r="D129" i="4"/>
  <c r="F127" i="4"/>
  <c r="E127" i="4"/>
  <c r="D127" i="4"/>
  <c r="F125" i="4"/>
  <c r="E125" i="4"/>
  <c r="D125" i="4"/>
  <c r="F123" i="4"/>
  <c r="E123" i="4"/>
  <c r="D123" i="4"/>
  <c r="F121" i="4"/>
  <c r="E121" i="4"/>
  <c r="D121" i="4"/>
  <c r="F119" i="4"/>
  <c r="E119" i="4"/>
  <c r="D119" i="4"/>
  <c r="F117" i="4"/>
  <c r="E117" i="4"/>
  <c r="D117" i="4"/>
  <c r="F115" i="4"/>
  <c r="E115" i="4"/>
  <c r="D115" i="4"/>
  <c r="F113" i="4"/>
  <c r="E113" i="4"/>
  <c r="D113" i="4"/>
  <c r="F111" i="4"/>
  <c r="E111" i="4"/>
  <c r="D111" i="4"/>
  <c r="F109" i="4"/>
  <c r="E109" i="4"/>
  <c r="D109" i="4"/>
  <c r="F107" i="4"/>
  <c r="E107" i="4"/>
  <c r="D107" i="4"/>
  <c r="F105" i="4"/>
  <c r="E105" i="4"/>
  <c r="D105" i="4"/>
  <c r="F103" i="4"/>
  <c r="E103" i="4"/>
  <c r="D103" i="4"/>
  <c r="F101" i="4"/>
  <c r="E101" i="4"/>
  <c r="D101" i="4"/>
  <c r="F99" i="4"/>
  <c r="E99" i="4"/>
  <c r="D99" i="4"/>
  <c r="F97" i="4"/>
  <c r="E97" i="4"/>
  <c r="D97" i="4"/>
  <c r="F95" i="4"/>
  <c r="E95" i="4"/>
  <c r="D95" i="4"/>
  <c r="F93" i="4"/>
  <c r="E93" i="4"/>
  <c r="D93" i="4"/>
  <c r="F91" i="4"/>
  <c r="E91" i="4"/>
  <c r="D91" i="4"/>
  <c r="F89" i="4"/>
  <c r="E89" i="4"/>
  <c r="D89" i="4"/>
  <c r="F87" i="4"/>
  <c r="E87" i="4"/>
  <c r="D87" i="4"/>
  <c r="F85" i="4"/>
  <c r="E85" i="4"/>
  <c r="D85" i="4"/>
  <c r="F83" i="4"/>
  <c r="E83" i="4"/>
  <c r="D83" i="4"/>
  <c r="F81" i="4"/>
  <c r="E81" i="4"/>
  <c r="D81" i="4"/>
  <c r="F79" i="4"/>
  <c r="E79" i="4"/>
  <c r="D79" i="4"/>
  <c r="F77" i="4"/>
  <c r="E77" i="4"/>
  <c r="D77" i="4"/>
  <c r="F75" i="4"/>
  <c r="E75" i="4"/>
  <c r="D75" i="4"/>
  <c r="F73" i="4"/>
  <c r="E73" i="4"/>
  <c r="D73" i="4"/>
  <c r="F71" i="4"/>
  <c r="E71" i="4"/>
  <c r="D71" i="4"/>
  <c r="F69" i="4"/>
  <c r="E69" i="4"/>
  <c r="D69" i="4"/>
  <c r="F67" i="4"/>
  <c r="E67" i="4"/>
  <c r="D67" i="4"/>
  <c r="F65" i="4"/>
  <c r="E65" i="4"/>
  <c r="D65" i="4"/>
  <c r="F63" i="4"/>
  <c r="E63" i="4"/>
  <c r="D63" i="4"/>
  <c r="F61" i="4"/>
  <c r="E61" i="4"/>
  <c r="D61" i="4"/>
  <c r="F59" i="4"/>
  <c r="E59" i="4"/>
  <c r="D59" i="4"/>
  <c r="F57" i="4"/>
  <c r="E57" i="4"/>
  <c r="D57" i="4"/>
  <c r="F55" i="4"/>
  <c r="E55" i="4"/>
  <c r="D55" i="4"/>
  <c r="F53" i="4"/>
  <c r="E53" i="4"/>
  <c r="D53" i="4"/>
  <c r="F51" i="4"/>
  <c r="E51" i="4"/>
  <c r="D51" i="4"/>
  <c r="F49" i="4"/>
  <c r="E49" i="4"/>
  <c r="D49" i="4"/>
  <c r="F47" i="4"/>
  <c r="E47" i="4"/>
  <c r="D47" i="4"/>
  <c r="F45" i="4"/>
  <c r="E45" i="4"/>
  <c r="D45" i="4"/>
  <c r="F43" i="4"/>
  <c r="E43" i="4"/>
  <c r="D43" i="4"/>
  <c r="F41" i="4"/>
  <c r="E41" i="4"/>
  <c r="D41" i="4"/>
  <c r="F39" i="4"/>
  <c r="E39" i="4"/>
  <c r="D39" i="4"/>
  <c r="F37" i="4"/>
  <c r="E37" i="4"/>
  <c r="D37" i="4"/>
  <c r="F35" i="4"/>
  <c r="E35" i="4"/>
  <c r="D35" i="4"/>
  <c r="F33" i="4"/>
  <c r="E33" i="4"/>
  <c r="D33" i="4"/>
  <c r="F31" i="4"/>
  <c r="E31" i="4"/>
  <c r="D31" i="4"/>
  <c r="D32" i="4"/>
  <c r="E32" i="4"/>
  <c r="F32" i="4"/>
  <c r="F29" i="4"/>
  <c r="E29" i="4"/>
  <c r="D29" i="4"/>
  <c r="F27" i="4"/>
  <c r="E27" i="4"/>
  <c r="D27" i="4"/>
  <c r="F25" i="4"/>
  <c r="E25" i="4"/>
  <c r="D25" i="4"/>
  <c r="F23" i="4"/>
  <c r="E23" i="4"/>
  <c r="D23" i="4"/>
  <c r="F21" i="4"/>
  <c r="E21" i="4"/>
  <c r="D21" i="4"/>
  <c r="F19" i="4"/>
  <c r="E19" i="4"/>
  <c r="D19" i="4"/>
  <c r="F17" i="4"/>
  <c r="E17" i="4"/>
  <c r="D17" i="4"/>
  <c r="F15" i="4"/>
  <c r="E15" i="4"/>
  <c r="D15" i="4"/>
  <c r="F13" i="4"/>
  <c r="E13" i="4"/>
  <c r="D13" i="4"/>
  <c r="F11" i="4"/>
  <c r="E11" i="4"/>
  <c r="D11" i="4"/>
  <c r="F9" i="4"/>
  <c r="E9" i="4"/>
  <c r="D9" i="4"/>
  <c r="F7" i="4"/>
  <c r="E7" i="4"/>
  <c r="D7" i="4"/>
  <c r="F5" i="4"/>
  <c r="E5" i="4"/>
  <c r="D5" i="4"/>
  <c r="F163" i="3"/>
  <c r="E163" i="3"/>
  <c r="D163" i="3"/>
  <c r="F161" i="3"/>
  <c r="E161" i="3"/>
  <c r="D161" i="3"/>
  <c r="F159" i="3"/>
  <c r="E159" i="3"/>
  <c r="D159" i="3"/>
  <c r="F157" i="3"/>
  <c r="E157" i="3"/>
  <c r="D157" i="3"/>
  <c r="F155" i="3"/>
  <c r="E155" i="3"/>
  <c r="D155" i="3"/>
  <c r="F153" i="3"/>
  <c r="E153" i="3"/>
  <c r="D153" i="3"/>
  <c r="F151" i="3"/>
  <c r="E151" i="3"/>
  <c r="D151" i="3"/>
  <c r="F149" i="3"/>
  <c r="E149" i="3"/>
  <c r="D149" i="3"/>
  <c r="F147" i="3"/>
  <c r="E147" i="3"/>
  <c r="D147" i="3"/>
  <c r="F145" i="3"/>
  <c r="E145" i="3"/>
  <c r="D145" i="3"/>
  <c r="F143" i="3"/>
  <c r="E143" i="3"/>
  <c r="D143" i="3"/>
  <c r="F141" i="3"/>
  <c r="E141" i="3"/>
  <c r="D141" i="3"/>
  <c r="F139" i="3"/>
  <c r="E139" i="3"/>
  <c r="D139" i="3"/>
  <c r="F137" i="3"/>
  <c r="E137" i="3"/>
  <c r="D137" i="3"/>
  <c r="F135" i="3"/>
  <c r="E135" i="3"/>
  <c r="D135" i="3"/>
  <c r="F133" i="3"/>
  <c r="E133" i="3"/>
  <c r="D133" i="3"/>
  <c r="F131" i="3"/>
  <c r="E131" i="3"/>
  <c r="D131" i="3"/>
  <c r="F129" i="3"/>
  <c r="E129" i="3"/>
  <c r="D129" i="3"/>
  <c r="F127" i="3"/>
  <c r="E127" i="3"/>
  <c r="D127" i="3"/>
  <c r="F125" i="3"/>
  <c r="E125" i="3"/>
  <c r="D125" i="3"/>
  <c r="F123" i="3"/>
  <c r="E123" i="3"/>
  <c r="D123" i="3"/>
  <c r="F121" i="3"/>
  <c r="E121" i="3"/>
  <c r="D121" i="3"/>
  <c r="F119" i="3"/>
  <c r="E119" i="3"/>
  <c r="D119" i="3"/>
  <c r="F117" i="3"/>
  <c r="E117" i="3"/>
  <c r="D117" i="3"/>
  <c r="F115" i="3"/>
  <c r="E115" i="3"/>
  <c r="D115" i="3"/>
  <c r="F113" i="3"/>
  <c r="E113" i="3"/>
  <c r="D113" i="3"/>
  <c r="F111" i="3"/>
  <c r="E111" i="3"/>
  <c r="D111" i="3"/>
  <c r="F109" i="3"/>
  <c r="E109" i="3"/>
  <c r="D109" i="3"/>
  <c r="F107" i="3"/>
  <c r="E107" i="3"/>
  <c r="D107" i="3"/>
  <c r="F105" i="3"/>
  <c r="E105" i="3"/>
  <c r="D105" i="3"/>
  <c r="F103" i="3"/>
  <c r="E103" i="3"/>
  <c r="D103" i="3"/>
  <c r="F101" i="3"/>
  <c r="E101" i="3"/>
  <c r="D101" i="3"/>
  <c r="F99" i="3"/>
  <c r="E99" i="3"/>
  <c r="D99" i="3"/>
  <c r="F97" i="3"/>
  <c r="E97" i="3"/>
  <c r="D97" i="3"/>
  <c r="F95" i="3"/>
  <c r="E95" i="3"/>
  <c r="D95" i="3"/>
  <c r="F93" i="3"/>
  <c r="E93" i="3"/>
  <c r="D93" i="3"/>
  <c r="F91" i="3"/>
  <c r="E91" i="3"/>
  <c r="D91" i="3"/>
  <c r="F89" i="3"/>
  <c r="E89" i="3"/>
  <c r="D89" i="3"/>
  <c r="F87" i="3"/>
  <c r="E87" i="3"/>
  <c r="D87" i="3"/>
  <c r="F85" i="3"/>
  <c r="E85" i="3"/>
  <c r="D85" i="3"/>
  <c r="F83" i="3"/>
  <c r="E83" i="3"/>
  <c r="D83" i="3"/>
  <c r="F81" i="3"/>
  <c r="E81" i="3"/>
  <c r="D81" i="3"/>
  <c r="F79" i="3"/>
  <c r="E79" i="3"/>
  <c r="D79" i="3"/>
  <c r="F77" i="3"/>
  <c r="E77" i="3"/>
  <c r="D77" i="3"/>
  <c r="F75" i="3"/>
  <c r="E75" i="3"/>
  <c r="D75" i="3"/>
  <c r="F73" i="3"/>
  <c r="E73" i="3"/>
  <c r="D73" i="3"/>
  <c r="F71" i="3"/>
  <c r="E71" i="3"/>
  <c r="D71" i="3"/>
  <c r="F69" i="3"/>
  <c r="E69" i="3"/>
  <c r="D69" i="3"/>
  <c r="F67" i="3"/>
  <c r="E67" i="3"/>
  <c r="D67" i="3"/>
  <c r="F65" i="3"/>
  <c r="E65" i="3"/>
  <c r="D65" i="3"/>
  <c r="F63" i="3"/>
  <c r="E63" i="3"/>
  <c r="D63" i="3"/>
  <c r="F61" i="3"/>
  <c r="E61" i="3"/>
  <c r="D61" i="3"/>
  <c r="F59" i="3"/>
  <c r="E59" i="3"/>
  <c r="D59" i="3"/>
  <c r="F57" i="3"/>
  <c r="E57" i="3"/>
  <c r="D57" i="3"/>
  <c r="F55" i="3"/>
  <c r="E55" i="3"/>
  <c r="D55" i="3"/>
  <c r="F53" i="3"/>
  <c r="E53" i="3"/>
  <c r="D53" i="3"/>
  <c r="F51" i="3"/>
  <c r="E51" i="3"/>
  <c r="D51" i="3"/>
  <c r="F49" i="3"/>
  <c r="E49" i="3"/>
  <c r="D49" i="3"/>
  <c r="F47" i="3"/>
  <c r="E47" i="3"/>
  <c r="D47" i="3"/>
  <c r="F45" i="3"/>
  <c r="E45" i="3"/>
  <c r="D45" i="3"/>
  <c r="F43" i="3"/>
  <c r="E43" i="3"/>
  <c r="D43" i="3"/>
  <c r="F41" i="3"/>
  <c r="E41" i="3"/>
  <c r="D41" i="3"/>
  <c r="F39" i="3"/>
  <c r="E39" i="3"/>
  <c r="D39" i="3"/>
  <c r="F37" i="3"/>
  <c r="E37" i="3"/>
  <c r="D37" i="3"/>
  <c r="F35" i="3"/>
  <c r="E35" i="3"/>
  <c r="D35" i="3"/>
  <c r="F33" i="3"/>
  <c r="E33" i="3"/>
  <c r="D33" i="3"/>
  <c r="F31" i="3"/>
  <c r="E31" i="3"/>
  <c r="D31" i="3"/>
  <c r="F29" i="3"/>
  <c r="E29" i="3"/>
  <c r="D29" i="3"/>
  <c r="F27" i="3"/>
  <c r="E27" i="3"/>
  <c r="D27" i="3"/>
  <c r="F25" i="3"/>
  <c r="E25" i="3"/>
  <c r="D25" i="3"/>
  <c r="F23" i="3"/>
  <c r="E23" i="3"/>
  <c r="D23" i="3"/>
  <c r="F21" i="3"/>
  <c r="E21" i="3"/>
  <c r="D21" i="3"/>
  <c r="F19" i="3"/>
  <c r="E19" i="3"/>
  <c r="D19" i="3"/>
  <c r="F17" i="3"/>
  <c r="E17" i="3"/>
  <c r="D17" i="3"/>
  <c r="F15" i="3"/>
  <c r="E15" i="3"/>
  <c r="D15" i="3"/>
  <c r="F13" i="3"/>
  <c r="E13" i="3"/>
  <c r="D13" i="3"/>
  <c r="F11" i="3"/>
  <c r="E11" i="3"/>
  <c r="D11" i="3"/>
  <c r="F9" i="3"/>
  <c r="E9" i="3"/>
  <c r="D9" i="3"/>
  <c r="F7" i="3"/>
  <c r="E7" i="3"/>
  <c r="D7" i="3"/>
  <c r="F5" i="3"/>
  <c r="E5" i="3"/>
  <c r="D5" i="3"/>
  <c r="F163" i="7"/>
  <c r="E163" i="7"/>
  <c r="D163" i="7"/>
  <c r="F161" i="7"/>
  <c r="E161" i="7"/>
  <c r="D161" i="7"/>
  <c r="F159" i="7"/>
  <c r="E159" i="7"/>
  <c r="D159" i="7"/>
  <c r="F157" i="7"/>
  <c r="E157" i="7"/>
  <c r="D157" i="7"/>
  <c r="F155" i="7"/>
  <c r="E155" i="7"/>
  <c r="D155" i="7"/>
  <c r="F153" i="7"/>
  <c r="E153" i="7"/>
  <c r="D153" i="7"/>
  <c r="F151" i="7"/>
  <c r="E151" i="7"/>
  <c r="D151" i="7"/>
  <c r="F149" i="7"/>
  <c r="E149" i="7"/>
  <c r="D149" i="7"/>
  <c r="F147" i="7"/>
  <c r="E147" i="7"/>
  <c r="D147" i="7"/>
  <c r="F145" i="7"/>
  <c r="E145" i="7"/>
  <c r="D145" i="7"/>
  <c r="F143" i="7"/>
  <c r="E143" i="7"/>
  <c r="D143" i="7"/>
  <c r="F141" i="7"/>
  <c r="E141" i="7"/>
  <c r="D141" i="7"/>
  <c r="F139" i="7"/>
  <c r="E139" i="7"/>
  <c r="D139" i="7"/>
  <c r="F137" i="7"/>
  <c r="E137" i="7"/>
  <c r="D137" i="7"/>
  <c r="F135" i="7"/>
  <c r="E135" i="7"/>
  <c r="D135" i="7"/>
  <c r="F133" i="7"/>
  <c r="E133" i="7"/>
  <c r="D133" i="7"/>
  <c r="F131" i="7"/>
  <c r="E131" i="7"/>
  <c r="D131" i="7"/>
  <c r="F129" i="7"/>
  <c r="E129" i="7"/>
  <c r="D129" i="7"/>
  <c r="F127" i="7"/>
  <c r="E127" i="7"/>
  <c r="D127" i="7"/>
  <c r="F125" i="7"/>
  <c r="E125" i="7"/>
  <c r="D125" i="7"/>
  <c r="F123" i="7"/>
  <c r="E123" i="7"/>
  <c r="D123" i="7"/>
  <c r="F121" i="7"/>
  <c r="E121" i="7"/>
  <c r="D121" i="7"/>
  <c r="F119" i="7"/>
  <c r="E119" i="7"/>
  <c r="D119" i="7"/>
  <c r="F117" i="7"/>
  <c r="E117" i="7"/>
  <c r="D117" i="7"/>
  <c r="F115" i="7"/>
  <c r="E115" i="7"/>
  <c r="D115" i="7"/>
  <c r="F113" i="7"/>
  <c r="E113" i="7"/>
  <c r="D113" i="7"/>
  <c r="F111" i="7"/>
  <c r="E111" i="7"/>
  <c r="D111" i="7"/>
  <c r="F109" i="7"/>
  <c r="E109" i="7"/>
  <c r="D109" i="7"/>
  <c r="F107" i="7"/>
  <c r="E107" i="7"/>
  <c r="D107" i="7"/>
  <c r="F105" i="7"/>
  <c r="E105" i="7"/>
  <c r="D105" i="7"/>
  <c r="F103" i="7"/>
  <c r="E103" i="7"/>
  <c r="D103" i="7"/>
  <c r="F101" i="7"/>
  <c r="E101" i="7"/>
  <c r="D101" i="7"/>
  <c r="F99" i="7"/>
  <c r="E99" i="7"/>
  <c r="D99" i="7"/>
  <c r="F97" i="7"/>
  <c r="E97" i="7"/>
  <c r="D97" i="7"/>
  <c r="F95" i="7"/>
  <c r="E95" i="7"/>
  <c r="D95" i="7"/>
  <c r="F93" i="7"/>
  <c r="E93" i="7"/>
  <c r="D93" i="7"/>
  <c r="F91" i="7"/>
  <c r="E91" i="7"/>
  <c r="D91" i="7"/>
  <c r="F89" i="7"/>
  <c r="E89" i="7"/>
  <c r="D89" i="7"/>
  <c r="F87" i="7"/>
  <c r="E87" i="7"/>
  <c r="D87" i="7"/>
  <c r="F85" i="7"/>
  <c r="E85" i="7"/>
  <c r="D85" i="7"/>
  <c r="F83" i="7"/>
  <c r="E83" i="7"/>
  <c r="D83" i="7"/>
  <c r="F81" i="7"/>
  <c r="E81" i="7"/>
  <c r="D81" i="7"/>
  <c r="F79" i="7"/>
  <c r="E79" i="7"/>
  <c r="D79" i="7"/>
  <c r="F77" i="7"/>
  <c r="E77" i="7"/>
  <c r="D77" i="7"/>
  <c r="F75" i="7"/>
  <c r="E75" i="7"/>
  <c r="D75" i="7"/>
  <c r="F73" i="7"/>
  <c r="E73" i="7"/>
  <c r="D73" i="7"/>
  <c r="F71" i="7"/>
  <c r="E71" i="7"/>
  <c r="D71" i="7"/>
  <c r="F69" i="7"/>
  <c r="E69" i="7"/>
  <c r="D69" i="7"/>
  <c r="F67" i="7"/>
  <c r="E67" i="7"/>
  <c r="D67" i="7"/>
  <c r="F65" i="7"/>
  <c r="E65" i="7"/>
  <c r="D65" i="7"/>
  <c r="F63" i="7"/>
  <c r="E63" i="7"/>
  <c r="D63" i="7"/>
  <c r="F61" i="7"/>
  <c r="E61" i="7"/>
  <c r="D61" i="7"/>
  <c r="F59" i="7"/>
  <c r="E59" i="7"/>
  <c r="D59" i="7"/>
  <c r="F57" i="7"/>
  <c r="E57" i="7"/>
  <c r="D57" i="7"/>
  <c r="F55" i="7"/>
  <c r="E55" i="7"/>
  <c r="D55" i="7"/>
  <c r="F53" i="7"/>
  <c r="E53" i="7"/>
  <c r="D53" i="7"/>
  <c r="F51" i="7"/>
  <c r="E51" i="7"/>
  <c r="D51" i="7"/>
  <c r="F49" i="7"/>
  <c r="E49" i="7"/>
  <c r="D49" i="7"/>
  <c r="F47" i="7"/>
  <c r="E47" i="7"/>
  <c r="D47" i="7"/>
  <c r="F45" i="7"/>
  <c r="E45" i="7"/>
  <c r="D45" i="7"/>
  <c r="F43" i="7"/>
  <c r="E43" i="7"/>
  <c r="D43" i="7"/>
  <c r="F41" i="7"/>
  <c r="E41" i="7"/>
  <c r="D41" i="7"/>
  <c r="F39" i="7"/>
  <c r="E39" i="7"/>
  <c r="D39" i="7"/>
  <c r="F37" i="7"/>
  <c r="E37" i="7"/>
  <c r="D37" i="7"/>
  <c r="F35" i="7"/>
  <c r="E35" i="7"/>
  <c r="D35" i="7"/>
  <c r="F33" i="7"/>
  <c r="E33" i="7"/>
  <c r="D33" i="7"/>
  <c r="F31" i="7"/>
  <c r="E31" i="7"/>
  <c r="D31" i="7"/>
  <c r="F29" i="7"/>
  <c r="E29" i="7"/>
  <c r="D29" i="7"/>
  <c r="F27" i="7"/>
  <c r="E27" i="7"/>
  <c r="D27" i="7"/>
  <c r="F25" i="7"/>
  <c r="E25" i="7"/>
  <c r="D25" i="7"/>
  <c r="F23" i="7"/>
  <c r="E23" i="7"/>
  <c r="D23" i="7"/>
  <c r="F21" i="7"/>
  <c r="E21" i="7"/>
  <c r="D21" i="7"/>
  <c r="F19" i="7"/>
  <c r="E19" i="7"/>
  <c r="D19" i="7"/>
  <c r="F17" i="7"/>
  <c r="E17" i="7"/>
  <c r="D17" i="7"/>
  <c r="F15" i="7"/>
  <c r="E15" i="7"/>
  <c r="D15" i="7"/>
  <c r="F13" i="7"/>
  <c r="E13" i="7"/>
  <c r="D13" i="7"/>
  <c r="F11" i="7"/>
  <c r="E11" i="7"/>
  <c r="D11" i="7"/>
  <c r="F9" i="7"/>
  <c r="E9" i="7"/>
  <c r="D9" i="7"/>
  <c r="F7" i="7"/>
  <c r="E7" i="7"/>
  <c r="D7" i="7"/>
  <c r="F5" i="7"/>
  <c r="E5" i="7"/>
  <c r="D5" i="7"/>
  <c r="F163" i="6"/>
  <c r="E163" i="6"/>
  <c r="D163" i="6"/>
  <c r="F161" i="6"/>
  <c r="E161" i="6"/>
  <c r="D161" i="6"/>
  <c r="F159" i="6"/>
  <c r="E159" i="6"/>
  <c r="D159" i="6"/>
  <c r="F157" i="6"/>
  <c r="E157" i="6"/>
  <c r="D157" i="6"/>
  <c r="F155" i="6"/>
  <c r="E155" i="6"/>
  <c r="D155" i="6"/>
  <c r="F153" i="6"/>
  <c r="E153" i="6"/>
  <c r="D153" i="6"/>
  <c r="F151" i="6"/>
  <c r="E151" i="6"/>
  <c r="D151" i="6"/>
  <c r="F149" i="6"/>
  <c r="E149" i="6"/>
  <c r="D149" i="6"/>
  <c r="F147" i="6"/>
  <c r="E147" i="6"/>
  <c r="D147" i="6"/>
  <c r="F145" i="6"/>
  <c r="E145" i="6"/>
  <c r="D145" i="6"/>
  <c r="F143" i="6"/>
  <c r="E143" i="6"/>
  <c r="D143" i="6"/>
  <c r="F141" i="6"/>
  <c r="E141" i="6"/>
  <c r="D141" i="6"/>
  <c r="F139" i="6"/>
  <c r="E139" i="6"/>
  <c r="D139" i="6"/>
  <c r="F137" i="6"/>
  <c r="E137" i="6"/>
  <c r="D137" i="6"/>
  <c r="F135" i="6"/>
  <c r="E135" i="6"/>
  <c r="D135" i="6"/>
  <c r="F133" i="6"/>
  <c r="E133" i="6"/>
  <c r="D133" i="6"/>
  <c r="F131" i="6"/>
  <c r="E131" i="6"/>
  <c r="D131" i="6"/>
  <c r="F129" i="6"/>
  <c r="E129" i="6"/>
  <c r="D129" i="6"/>
  <c r="F127" i="6"/>
  <c r="E127" i="6"/>
  <c r="D127" i="6"/>
  <c r="F125" i="6"/>
  <c r="E125" i="6"/>
  <c r="D125" i="6"/>
  <c r="F123" i="6"/>
  <c r="E123" i="6"/>
  <c r="D123" i="6"/>
  <c r="F121" i="6"/>
  <c r="E121" i="6"/>
  <c r="D121" i="6"/>
  <c r="F119" i="6"/>
  <c r="E119" i="6"/>
  <c r="D119" i="6"/>
  <c r="F117" i="6"/>
  <c r="E117" i="6"/>
  <c r="D117" i="6"/>
  <c r="F115" i="6"/>
  <c r="E115" i="6"/>
  <c r="D115" i="6"/>
  <c r="F113" i="6"/>
  <c r="E113" i="6"/>
  <c r="D113" i="6"/>
  <c r="F111" i="6"/>
  <c r="E111" i="6"/>
  <c r="D111" i="6"/>
  <c r="F109" i="6"/>
  <c r="E109" i="6"/>
  <c r="D109" i="6"/>
  <c r="F107" i="6"/>
  <c r="E107" i="6"/>
  <c r="D107" i="6"/>
  <c r="F105" i="6"/>
  <c r="E105" i="6"/>
  <c r="D105" i="6"/>
  <c r="F103" i="6"/>
  <c r="E103" i="6"/>
  <c r="D103" i="6"/>
  <c r="F101" i="6"/>
  <c r="E101" i="6"/>
  <c r="D101" i="6"/>
  <c r="F99" i="6"/>
  <c r="E99" i="6"/>
  <c r="D99" i="6"/>
  <c r="F97" i="6"/>
  <c r="E97" i="6"/>
  <c r="D97" i="6"/>
  <c r="F95" i="6"/>
  <c r="E95" i="6"/>
  <c r="D95" i="6"/>
  <c r="F93" i="6"/>
  <c r="E93" i="6"/>
  <c r="D93" i="6"/>
  <c r="F91" i="6"/>
  <c r="E91" i="6"/>
  <c r="D91" i="6"/>
  <c r="F89" i="6"/>
  <c r="E89" i="6"/>
  <c r="D89" i="6"/>
  <c r="F87" i="6"/>
  <c r="E87" i="6"/>
  <c r="D87" i="6"/>
  <c r="F85" i="6"/>
  <c r="E85" i="6"/>
  <c r="D85" i="6"/>
  <c r="F83" i="6"/>
  <c r="E83" i="6"/>
  <c r="D83" i="6"/>
  <c r="F81" i="6"/>
  <c r="E81" i="6"/>
  <c r="D81" i="6"/>
  <c r="F79" i="6"/>
  <c r="E79" i="6"/>
  <c r="D79" i="6"/>
  <c r="F77" i="6"/>
  <c r="E77" i="6"/>
  <c r="D77" i="6"/>
  <c r="F75" i="6"/>
  <c r="E75" i="6"/>
  <c r="D75" i="6"/>
  <c r="F73" i="6"/>
  <c r="E73" i="6"/>
  <c r="D73" i="6"/>
  <c r="F71" i="6"/>
  <c r="E71" i="6"/>
  <c r="D71" i="6"/>
  <c r="F69" i="6"/>
  <c r="E69" i="6"/>
  <c r="D69" i="6"/>
  <c r="F67" i="6"/>
  <c r="E67" i="6"/>
  <c r="D67" i="6"/>
  <c r="F65" i="6"/>
  <c r="E65" i="6"/>
  <c r="D65" i="6"/>
  <c r="F63" i="6"/>
  <c r="E63" i="6"/>
  <c r="D63" i="6"/>
  <c r="F61" i="6"/>
  <c r="E61" i="6"/>
  <c r="D61" i="6"/>
  <c r="F59" i="6"/>
  <c r="E59" i="6"/>
  <c r="D59" i="6"/>
  <c r="F57" i="6"/>
  <c r="E57" i="6"/>
  <c r="D57" i="6"/>
  <c r="F55" i="6"/>
  <c r="E55" i="6"/>
  <c r="D55" i="6"/>
  <c r="F53" i="6"/>
  <c r="E53" i="6"/>
  <c r="D53" i="6"/>
  <c r="F51" i="6"/>
  <c r="E51" i="6"/>
  <c r="D51" i="6"/>
  <c r="F49" i="6"/>
  <c r="E49" i="6"/>
  <c r="D49" i="6"/>
  <c r="F47" i="6"/>
  <c r="E47" i="6"/>
  <c r="D47" i="6"/>
  <c r="F45" i="6"/>
  <c r="E45" i="6"/>
  <c r="D45" i="6"/>
  <c r="F43" i="6"/>
  <c r="E43" i="6"/>
  <c r="D43" i="6"/>
  <c r="F41" i="6"/>
  <c r="E41" i="6"/>
  <c r="D41" i="6"/>
  <c r="F39" i="6"/>
  <c r="E39" i="6"/>
  <c r="D39" i="6"/>
  <c r="F37" i="6"/>
  <c r="E37" i="6"/>
  <c r="D37" i="6"/>
  <c r="F35" i="6"/>
  <c r="E35" i="6"/>
  <c r="D35" i="6"/>
  <c r="F33" i="6"/>
  <c r="E33" i="6"/>
  <c r="D33" i="6"/>
  <c r="F31" i="6"/>
  <c r="E31" i="6"/>
  <c r="D31" i="6"/>
  <c r="F29" i="6"/>
  <c r="E29" i="6"/>
  <c r="D29" i="6"/>
  <c r="F27" i="6"/>
  <c r="E27" i="6"/>
  <c r="D27" i="6"/>
  <c r="F25" i="6"/>
  <c r="E25" i="6"/>
  <c r="D25" i="6"/>
  <c r="F23" i="6"/>
  <c r="E23" i="6"/>
  <c r="D23" i="6"/>
  <c r="F21" i="6"/>
  <c r="E21" i="6"/>
  <c r="D21" i="6"/>
  <c r="F19" i="6"/>
  <c r="E19" i="6"/>
  <c r="D19" i="6"/>
  <c r="F17" i="6"/>
  <c r="E17" i="6"/>
  <c r="D17" i="6"/>
  <c r="F15" i="6"/>
  <c r="E15" i="6"/>
  <c r="D15" i="6"/>
  <c r="F13" i="6"/>
  <c r="E13" i="6"/>
  <c r="D13" i="6"/>
  <c r="F11" i="6"/>
  <c r="E11" i="6"/>
  <c r="D11" i="6"/>
  <c r="F9" i="6"/>
  <c r="E9" i="6"/>
  <c r="D9" i="6"/>
  <c r="F7" i="6"/>
  <c r="E7" i="6"/>
  <c r="D7" i="6"/>
  <c r="F5" i="6"/>
  <c r="E5" i="6"/>
  <c r="D5" i="6"/>
  <c r="F162" i="6"/>
  <c r="E162" i="6"/>
  <c r="D162" i="6"/>
  <c r="F160" i="6"/>
  <c r="E160" i="6"/>
  <c r="D160" i="6"/>
  <c r="F158" i="6"/>
  <c r="E158" i="6"/>
  <c r="D158" i="6"/>
  <c r="F156" i="6"/>
  <c r="E156" i="6"/>
  <c r="D156" i="6"/>
  <c r="F154" i="6"/>
  <c r="E154" i="6"/>
  <c r="D154" i="6"/>
  <c r="F152" i="6"/>
  <c r="E152" i="6"/>
  <c r="D152" i="6"/>
  <c r="F150" i="6"/>
  <c r="E150" i="6"/>
  <c r="D150" i="6"/>
  <c r="F148" i="6"/>
  <c r="E148" i="6"/>
  <c r="D148" i="6"/>
  <c r="F146" i="6"/>
  <c r="E146" i="6"/>
  <c r="D146" i="6"/>
  <c r="F144" i="6"/>
  <c r="E144" i="6"/>
  <c r="D144" i="6"/>
  <c r="F142" i="6"/>
  <c r="E142" i="6"/>
  <c r="D142" i="6"/>
  <c r="F140" i="6"/>
  <c r="E140" i="6"/>
  <c r="D140" i="6"/>
  <c r="F138" i="6"/>
  <c r="E138" i="6"/>
  <c r="D138" i="6"/>
  <c r="F136" i="6"/>
  <c r="E136" i="6"/>
  <c r="D136" i="6"/>
  <c r="F134" i="6"/>
  <c r="E134" i="6"/>
  <c r="D134" i="6"/>
  <c r="F132" i="6"/>
  <c r="E132" i="6"/>
  <c r="D132" i="6"/>
  <c r="F130" i="6"/>
  <c r="E130" i="6"/>
  <c r="D130" i="6"/>
  <c r="F128" i="6"/>
  <c r="E128" i="6"/>
  <c r="D128" i="6"/>
  <c r="F126" i="6"/>
  <c r="E126" i="6"/>
  <c r="D126" i="6"/>
  <c r="F124" i="6"/>
  <c r="E124" i="6"/>
  <c r="D124" i="6"/>
  <c r="F122" i="6"/>
  <c r="E122" i="6"/>
  <c r="D122" i="6"/>
  <c r="F120" i="6"/>
  <c r="E120" i="6"/>
  <c r="D120" i="6"/>
  <c r="F118" i="6"/>
  <c r="E118" i="6"/>
  <c r="D118" i="6"/>
  <c r="F116" i="6"/>
  <c r="E116" i="6"/>
  <c r="D116" i="6"/>
  <c r="F114" i="6"/>
  <c r="E114" i="6"/>
  <c r="D114" i="6"/>
  <c r="F112" i="6"/>
  <c r="E112" i="6"/>
  <c r="D112" i="6"/>
  <c r="F110" i="6"/>
  <c r="E110" i="6"/>
  <c r="D110" i="6"/>
  <c r="F108" i="6"/>
  <c r="E108" i="6"/>
  <c r="D108" i="6"/>
  <c r="F106" i="6"/>
  <c r="E106" i="6"/>
  <c r="D106" i="6"/>
  <c r="F104" i="6"/>
  <c r="E104" i="6"/>
  <c r="D104" i="6"/>
  <c r="F102" i="6"/>
  <c r="E102" i="6"/>
  <c r="D102" i="6"/>
  <c r="F100" i="6"/>
  <c r="E100" i="6"/>
  <c r="D100" i="6"/>
  <c r="F98" i="6"/>
  <c r="E98" i="6"/>
  <c r="D98" i="6"/>
  <c r="F96" i="6"/>
  <c r="E96" i="6"/>
  <c r="D96" i="6"/>
  <c r="F94" i="6"/>
  <c r="E94" i="6"/>
  <c r="D94" i="6"/>
  <c r="F92" i="6"/>
  <c r="E92" i="6"/>
  <c r="D92" i="6"/>
  <c r="F90" i="6"/>
  <c r="E90" i="6"/>
  <c r="D90" i="6"/>
  <c r="F88" i="6"/>
  <c r="E88" i="6"/>
  <c r="D88" i="6"/>
  <c r="F86" i="6"/>
  <c r="E86" i="6"/>
  <c r="D86" i="6"/>
  <c r="F84" i="6"/>
  <c r="E84" i="6"/>
  <c r="D84" i="6"/>
  <c r="F82" i="6"/>
  <c r="E82" i="6"/>
  <c r="D82" i="6"/>
  <c r="F80" i="6"/>
  <c r="E80" i="6"/>
  <c r="D80" i="6"/>
  <c r="F78" i="6"/>
  <c r="E78" i="6"/>
  <c r="D78" i="6"/>
  <c r="F76" i="6"/>
  <c r="E76" i="6"/>
  <c r="D76" i="6"/>
  <c r="F74" i="6"/>
  <c r="E74" i="6"/>
  <c r="D74" i="6"/>
  <c r="F72" i="6"/>
  <c r="E72" i="6"/>
  <c r="D72" i="6"/>
  <c r="F70" i="6"/>
  <c r="E70" i="6"/>
  <c r="D70" i="6"/>
  <c r="F68" i="6"/>
  <c r="E68" i="6"/>
  <c r="D68" i="6"/>
  <c r="F66" i="6"/>
  <c r="E66" i="6"/>
  <c r="D66" i="6"/>
  <c r="F64" i="6"/>
  <c r="E64" i="6"/>
  <c r="D64" i="6"/>
  <c r="F62" i="6"/>
  <c r="E62" i="6"/>
  <c r="D62" i="6"/>
  <c r="F60" i="6"/>
  <c r="E60" i="6"/>
  <c r="D60" i="6"/>
  <c r="F58" i="6"/>
  <c r="E58" i="6"/>
  <c r="D58" i="6"/>
  <c r="F56" i="6"/>
  <c r="E56" i="6"/>
  <c r="D56" i="6"/>
  <c r="F54" i="6"/>
  <c r="E54" i="6"/>
  <c r="D54" i="6"/>
  <c r="F52" i="6"/>
  <c r="E52" i="6"/>
  <c r="D52" i="6"/>
  <c r="F50" i="6"/>
  <c r="E50" i="6"/>
  <c r="D50" i="6"/>
  <c r="F48" i="6"/>
  <c r="E48" i="6"/>
  <c r="D48" i="6"/>
  <c r="F46" i="6"/>
  <c r="E46" i="6"/>
  <c r="D46" i="6"/>
  <c r="F44" i="6"/>
  <c r="E44" i="6"/>
  <c r="D44" i="6"/>
  <c r="F42" i="6"/>
  <c r="E42" i="6"/>
  <c r="D42" i="6"/>
  <c r="F40" i="6"/>
  <c r="E40" i="6"/>
  <c r="D40" i="6"/>
  <c r="F38" i="6"/>
  <c r="E38" i="6"/>
  <c r="D38" i="6"/>
  <c r="F36" i="6"/>
  <c r="E36" i="6"/>
  <c r="D36" i="6"/>
  <c r="F34" i="6"/>
  <c r="E34" i="6"/>
  <c r="D34" i="6"/>
  <c r="F32" i="6"/>
  <c r="E32" i="6"/>
  <c r="D32" i="6"/>
  <c r="F30" i="6"/>
  <c r="E30" i="6"/>
  <c r="D30" i="6"/>
  <c r="F28" i="6"/>
  <c r="E28" i="6"/>
  <c r="D28" i="6"/>
  <c r="F26" i="6"/>
  <c r="E26" i="6"/>
  <c r="D26" i="6"/>
  <c r="F24" i="6"/>
  <c r="E24" i="6"/>
  <c r="D24" i="6"/>
  <c r="F22" i="6"/>
  <c r="E22" i="6"/>
  <c r="D22" i="6"/>
  <c r="F20" i="6"/>
  <c r="E20" i="6"/>
  <c r="D20" i="6"/>
  <c r="F18" i="6"/>
  <c r="E18" i="6"/>
  <c r="D18" i="6"/>
  <c r="F16" i="6"/>
  <c r="E16" i="6"/>
  <c r="D16" i="6"/>
  <c r="F14" i="6"/>
  <c r="E14" i="6"/>
  <c r="D14" i="6"/>
  <c r="F12" i="6"/>
  <c r="E12" i="6"/>
  <c r="D12" i="6"/>
  <c r="F10" i="6"/>
  <c r="E10" i="6"/>
  <c r="D10" i="6"/>
  <c r="F8" i="6"/>
  <c r="E8" i="6"/>
  <c r="D8" i="6"/>
  <c r="F6" i="6"/>
  <c r="E6" i="6"/>
  <c r="D6" i="6"/>
  <c r="F4" i="6"/>
  <c r="E4" i="6"/>
  <c r="D4" i="6"/>
  <c r="F162" i="4"/>
  <c r="E162" i="4"/>
  <c r="D162" i="4"/>
  <c r="F160" i="4"/>
  <c r="E160" i="4"/>
  <c r="D160" i="4"/>
  <c r="F158" i="4"/>
  <c r="E158" i="4"/>
  <c r="D158" i="4"/>
  <c r="F156" i="4"/>
  <c r="E156" i="4"/>
  <c r="D156" i="4"/>
  <c r="F154" i="4"/>
  <c r="E154" i="4"/>
  <c r="D154" i="4"/>
  <c r="F152" i="4"/>
  <c r="E152" i="4"/>
  <c r="D152" i="4"/>
  <c r="F150" i="4"/>
  <c r="E150" i="4"/>
  <c r="D150" i="4"/>
  <c r="F148" i="4"/>
  <c r="E148" i="4"/>
  <c r="D148" i="4"/>
  <c r="F146" i="4"/>
  <c r="E146" i="4"/>
  <c r="D146" i="4"/>
  <c r="F144" i="4"/>
  <c r="E144" i="4"/>
  <c r="D144" i="4"/>
  <c r="F142" i="4"/>
  <c r="E142" i="4"/>
  <c r="D142" i="4"/>
  <c r="F140" i="4"/>
  <c r="E140" i="4"/>
  <c r="D140" i="4"/>
  <c r="F138" i="4"/>
  <c r="E138" i="4"/>
  <c r="D138" i="4"/>
  <c r="F136" i="4"/>
  <c r="E136" i="4"/>
  <c r="D136" i="4"/>
  <c r="F134" i="4"/>
  <c r="E134" i="4"/>
  <c r="D134" i="4"/>
  <c r="F132" i="4"/>
  <c r="E132" i="4"/>
  <c r="D132" i="4"/>
  <c r="F130" i="4"/>
  <c r="E130" i="4"/>
  <c r="D130" i="4"/>
  <c r="F128" i="4"/>
  <c r="E128" i="4"/>
  <c r="D128" i="4"/>
  <c r="F126" i="4"/>
  <c r="E126" i="4"/>
  <c r="D126" i="4"/>
  <c r="F124" i="4"/>
  <c r="E124" i="4"/>
  <c r="D124" i="4"/>
  <c r="F122" i="4"/>
  <c r="E122" i="4"/>
  <c r="D122" i="4"/>
  <c r="F120" i="4"/>
  <c r="E120" i="4"/>
  <c r="D120" i="4"/>
  <c r="F118" i="4"/>
  <c r="E118" i="4"/>
  <c r="D118" i="4"/>
  <c r="F116" i="4"/>
  <c r="E116" i="4"/>
  <c r="D116" i="4"/>
  <c r="F114" i="4"/>
  <c r="E114" i="4"/>
  <c r="D114" i="4"/>
  <c r="F112" i="4"/>
  <c r="E112" i="4"/>
  <c r="D112" i="4"/>
  <c r="F110" i="4"/>
  <c r="E110" i="4"/>
  <c r="D110" i="4"/>
  <c r="F108" i="4"/>
  <c r="E108" i="4"/>
  <c r="D108" i="4"/>
  <c r="F106" i="4"/>
  <c r="E106" i="4"/>
  <c r="D106" i="4"/>
  <c r="F104" i="4"/>
  <c r="E104" i="4"/>
  <c r="D104" i="4"/>
  <c r="F102" i="4"/>
  <c r="E102" i="4"/>
  <c r="D102" i="4"/>
  <c r="F100" i="4"/>
  <c r="E100" i="4"/>
  <c r="D100" i="4"/>
  <c r="F98" i="4"/>
  <c r="E98" i="4"/>
  <c r="D98" i="4"/>
  <c r="F96" i="4"/>
  <c r="E96" i="4"/>
  <c r="D96" i="4"/>
  <c r="F94" i="4"/>
  <c r="E94" i="4"/>
  <c r="D94" i="4"/>
  <c r="F92" i="4"/>
  <c r="E92" i="4"/>
  <c r="D92" i="4"/>
  <c r="F90" i="4"/>
  <c r="E90" i="4"/>
  <c r="D90" i="4"/>
  <c r="F88" i="4"/>
  <c r="E88" i="4"/>
  <c r="D88" i="4"/>
  <c r="F86" i="4"/>
  <c r="E86" i="4"/>
  <c r="D86" i="4"/>
  <c r="F84" i="4"/>
  <c r="E84" i="4"/>
  <c r="D84" i="4"/>
  <c r="F82" i="4"/>
  <c r="E82" i="4"/>
  <c r="D82" i="4"/>
  <c r="F80" i="4"/>
  <c r="E80" i="4"/>
  <c r="D80" i="4"/>
  <c r="F78" i="4"/>
  <c r="E78" i="4"/>
  <c r="D78" i="4"/>
  <c r="F76" i="4"/>
  <c r="E76" i="4"/>
  <c r="D76" i="4"/>
  <c r="F74" i="4"/>
  <c r="E74" i="4"/>
  <c r="D74" i="4"/>
  <c r="F72" i="4"/>
  <c r="E72" i="4"/>
  <c r="D72" i="4"/>
  <c r="F70" i="4"/>
  <c r="E70" i="4"/>
  <c r="D70" i="4"/>
  <c r="F68" i="4"/>
  <c r="E68" i="4"/>
  <c r="D68" i="4"/>
  <c r="F66" i="4"/>
  <c r="E66" i="4"/>
  <c r="D66" i="4"/>
  <c r="F64" i="4"/>
  <c r="E64" i="4"/>
  <c r="D64" i="4"/>
  <c r="F62" i="4"/>
  <c r="E62" i="4"/>
  <c r="D62" i="4"/>
  <c r="F60" i="4"/>
  <c r="E60" i="4"/>
  <c r="D60" i="4"/>
  <c r="F58" i="4"/>
  <c r="E58" i="4"/>
  <c r="D58" i="4"/>
  <c r="F56" i="4"/>
  <c r="E56" i="4"/>
  <c r="D56" i="4"/>
  <c r="F54" i="4"/>
  <c r="E54" i="4"/>
  <c r="D54" i="4"/>
  <c r="F52" i="4"/>
  <c r="E52" i="4"/>
  <c r="D52" i="4"/>
  <c r="F50" i="4"/>
  <c r="E50" i="4"/>
  <c r="D50" i="4"/>
  <c r="F48" i="4"/>
  <c r="E48" i="4"/>
  <c r="D48" i="4"/>
  <c r="F46" i="4"/>
  <c r="E46" i="4"/>
  <c r="D46" i="4"/>
  <c r="F44" i="4"/>
  <c r="E44" i="4"/>
  <c r="D44" i="4"/>
  <c r="F42" i="4"/>
  <c r="E42" i="4"/>
  <c r="D42" i="4"/>
  <c r="F40" i="4"/>
  <c r="E40" i="4"/>
  <c r="D40" i="4"/>
  <c r="F38" i="4"/>
  <c r="E38" i="4"/>
  <c r="D38" i="4"/>
  <c r="F36" i="4"/>
  <c r="E36" i="4"/>
  <c r="D36" i="4"/>
  <c r="F34" i="4"/>
  <c r="E34" i="4"/>
  <c r="D34" i="4"/>
  <c r="F30" i="4"/>
  <c r="E30" i="4"/>
  <c r="D30" i="4"/>
  <c r="F28" i="4"/>
  <c r="E28" i="4"/>
  <c r="D28" i="4"/>
  <c r="F26" i="4"/>
  <c r="E26" i="4"/>
  <c r="D26" i="4"/>
  <c r="F24" i="4"/>
  <c r="E24" i="4"/>
  <c r="D24" i="4"/>
  <c r="F22" i="4"/>
  <c r="E22" i="4"/>
  <c r="D22" i="4"/>
  <c r="F20" i="4"/>
  <c r="E20" i="4"/>
  <c r="D20" i="4"/>
  <c r="F18" i="4"/>
  <c r="E18" i="4"/>
  <c r="D18" i="4"/>
  <c r="F16" i="4"/>
  <c r="E16" i="4"/>
  <c r="D16" i="4"/>
  <c r="F14" i="4"/>
  <c r="E14" i="4"/>
  <c r="D14" i="4"/>
  <c r="F12" i="4"/>
  <c r="E12" i="4"/>
  <c r="D12" i="4"/>
  <c r="F10" i="4"/>
  <c r="E10" i="4"/>
  <c r="D10" i="4"/>
  <c r="F8" i="4"/>
  <c r="E8" i="4"/>
  <c r="D8" i="4"/>
  <c r="F6" i="4"/>
  <c r="E6" i="4"/>
  <c r="D6" i="4"/>
  <c r="F4" i="4"/>
  <c r="E4" i="4"/>
  <c r="D4" i="4"/>
  <c r="F162" i="3"/>
  <c r="E162" i="3"/>
  <c r="D162" i="3"/>
  <c r="F160" i="3"/>
  <c r="E160" i="3"/>
  <c r="D160" i="3"/>
  <c r="F158" i="3"/>
  <c r="E158" i="3"/>
  <c r="D158" i="3"/>
  <c r="F156" i="3"/>
  <c r="E156" i="3"/>
  <c r="D156" i="3"/>
  <c r="F154" i="3"/>
  <c r="E154" i="3"/>
  <c r="D154" i="3"/>
  <c r="F152" i="3"/>
  <c r="E152" i="3"/>
  <c r="D152" i="3"/>
  <c r="F150" i="3"/>
  <c r="E150" i="3"/>
  <c r="D150" i="3"/>
  <c r="F148" i="3"/>
  <c r="E148" i="3"/>
  <c r="D148" i="3"/>
  <c r="F146" i="3"/>
  <c r="E146" i="3"/>
  <c r="D146" i="3"/>
  <c r="F144" i="3"/>
  <c r="E144" i="3"/>
  <c r="D144" i="3"/>
  <c r="F142" i="3"/>
  <c r="E142" i="3"/>
  <c r="D142" i="3"/>
  <c r="F140" i="3"/>
  <c r="E140" i="3"/>
  <c r="D140" i="3"/>
  <c r="F138" i="3"/>
  <c r="E138" i="3"/>
  <c r="D138" i="3"/>
  <c r="F136" i="3"/>
  <c r="E136" i="3"/>
  <c r="D136" i="3"/>
  <c r="F134" i="3"/>
  <c r="E134" i="3"/>
  <c r="D134" i="3"/>
  <c r="F132" i="3"/>
  <c r="E132" i="3"/>
  <c r="D132" i="3"/>
  <c r="F130" i="3"/>
  <c r="E130" i="3"/>
  <c r="D130" i="3"/>
  <c r="F128" i="3"/>
  <c r="E128" i="3"/>
  <c r="D128" i="3"/>
  <c r="F126" i="3"/>
  <c r="E126" i="3"/>
  <c r="D126" i="3"/>
  <c r="F124" i="3"/>
  <c r="E124" i="3"/>
  <c r="D124" i="3"/>
  <c r="F122" i="3"/>
  <c r="E122" i="3"/>
  <c r="D122" i="3"/>
  <c r="F120" i="3"/>
  <c r="E120" i="3"/>
  <c r="D120" i="3"/>
  <c r="F118" i="3"/>
  <c r="E118" i="3"/>
  <c r="D118" i="3"/>
  <c r="F116" i="3"/>
  <c r="E116" i="3"/>
  <c r="D116" i="3"/>
  <c r="F114" i="3"/>
  <c r="E114" i="3"/>
  <c r="D114" i="3"/>
  <c r="F112" i="3"/>
  <c r="E112" i="3"/>
  <c r="D112" i="3"/>
  <c r="F110" i="3"/>
  <c r="E110" i="3"/>
  <c r="D110" i="3"/>
  <c r="F108" i="3"/>
  <c r="E108" i="3"/>
  <c r="D108" i="3"/>
  <c r="F106" i="3"/>
  <c r="E106" i="3"/>
  <c r="D106" i="3"/>
  <c r="F104" i="3"/>
  <c r="E104" i="3"/>
  <c r="D104" i="3"/>
  <c r="F102" i="3"/>
  <c r="E102" i="3"/>
  <c r="D102" i="3"/>
  <c r="F100" i="3"/>
  <c r="E100" i="3"/>
  <c r="D100" i="3"/>
  <c r="F98" i="3"/>
  <c r="E98" i="3"/>
  <c r="D98" i="3"/>
  <c r="F96" i="3"/>
  <c r="E96" i="3"/>
  <c r="D96" i="3"/>
  <c r="F94" i="3"/>
  <c r="E94" i="3"/>
  <c r="D94" i="3"/>
  <c r="F92" i="3"/>
  <c r="E92" i="3"/>
  <c r="D92" i="3"/>
  <c r="F90" i="3"/>
  <c r="E90" i="3"/>
  <c r="D90" i="3"/>
  <c r="F88" i="3"/>
  <c r="E88" i="3"/>
  <c r="D88" i="3"/>
  <c r="F86" i="3"/>
  <c r="E86" i="3"/>
  <c r="D86" i="3"/>
  <c r="F84" i="3"/>
  <c r="E84" i="3"/>
  <c r="D84" i="3"/>
  <c r="F82" i="3"/>
  <c r="E82" i="3"/>
  <c r="D82" i="3"/>
  <c r="F80" i="3"/>
  <c r="E80" i="3"/>
  <c r="D80" i="3"/>
  <c r="F78" i="3"/>
  <c r="E78" i="3"/>
  <c r="D78" i="3"/>
  <c r="F76" i="3"/>
  <c r="E76" i="3"/>
  <c r="D76" i="3"/>
  <c r="F74" i="3"/>
  <c r="E74" i="3"/>
  <c r="D74" i="3"/>
  <c r="F72" i="3"/>
  <c r="E72" i="3"/>
  <c r="D72" i="3"/>
  <c r="F70" i="3"/>
  <c r="E70" i="3"/>
  <c r="D70" i="3"/>
  <c r="F68" i="3"/>
  <c r="E68" i="3"/>
  <c r="D68" i="3"/>
  <c r="F66" i="3"/>
  <c r="E66" i="3"/>
  <c r="D66" i="3"/>
  <c r="F64" i="3"/>
  <c r="E64" i="3"/>
  <c r="D64" i="3"/>
  <c r="F62" i="3"/>
  <c r="E62" i="3"/>
  <c r="D62" i="3"/>
  <c r="F60" i="3"/>
  <c r="E60" i="3"/>
  <c r="D60" i="3"/>
  <c r="F58" i="3"/>
  <c r="E58" i="3"/>
  <c r="D58" i="3"/>
  <c r="F56" i="3"/>
  <c r="E56" i="3"/>
  <c r="D56" i="3"/>
  <c r="F54" i="3"/>
  <c r="E54" i="3"/>
  <c r="D54" i="3"/>
  <c r="F52" i="3"/>
  <c r="E52" i="3"/>
  <c r="D52" i="3"/>
  <c r="F50" i="3"/>
  <c r="E50" i="3"/>
  <c r="D50" i="3"/>
  <c r="F48" i="3"/>
  <c r="E48" i="3"/>
  <c r="D48" i="3"/>
  <c r="F46" i="3"/>
  <c r="E46" i="3"/>
  <c r="D46" i="3"/>
  <c r="F44" i="3"/>
  <c r="E44" i="3"/>
  <c r="D44" i="3"/>
  <c r="F42" i="3"/>
  <c r="E42" i="3"/>
  <c r="D42" i="3"/>
  <c r="F40" i="3"/>
  <c r="E40" i="3"/>
  <c r="D40" i="3"/>
  <c r="F38" i="3"/>
  <c r="E38" i="3"/>
  <c r="D38" i="3"/>
  <c r="F36" i="3"/>
  <c r="E36" i="3"/>
  <c r="D36" i="3"/>
  <c r="F34" i="3"/>
  <c r="E34" i="3"/>
  <c r="D34" i="3"/>
  <c r="F32" i="3"/>
  <c r="E32" i="3"/>
  <c r="D32" i="3"/>
  <c r="F30" i="3"/>
  <c r="E30" i="3"/>
  <c r="D30" i="3"/>
  <c r="F28" i="3"/>
  <c r="E28" i="3"/>
  <c r="D28" i="3"/>
  <c r="F26" i="3"/>
  <c r="E26" i="3"/>
  <c r="D26" i="3"/>
  <c r="F24" i="3"/>
  <c r="E24" i="3"/>
  <c r="D24" i="3"/>
  <c r="F22" i="3"/>
  <c r="E22" i="3"/>
  <c r="D22" i="3"/>
  <c r="F20" i="3"/>
  <c r="E20" i="3"/>
  <c r="D20" i="3"/>
  <c r="F18" i="3"/>
  <c r="E18" i="3"/>
  <c r="D18" i="3"/>
  <c r="F16" i="3"/>
  <c r="E16" i="3"/>
  <c r="D16" i="3"/>
  <c r="F14" i="3"/>
  <c r="E14" i="3"/>
  <c r="D14" i="3"/>
  <c r="F12" i="3"/>
  <c r="E12" i="3"/>
  <c r="D12" i="3"/>
  <c r="F10" i="3"/>
  <c r="E10" i="3"/>
  <c r="D10" i="3"/>
  <c r="F8" i="3"/>
  <c r="E8" i="3"/>
  <c r="D8" i="3"/>
  <c r="F6" i="3"/>
  <c r="E6" i="3"/>
  <c r="D6" i="3"/>
  <c r="F4" i="3"/>
  <c r="E4" i="3"/>
  <c r="D4" i="3"/>
  <c r="F41" i="1"/>
  <c r="E41" i="1"/>
  <c r="D41" i="1"/>
  <c r="F43" i="1"/>
  <c r="E43" i="1"/>
  <c r="D43" i="1"/>
  <c r="F45" i="1"/>
  <c r="E45" i="1"/>
  <c r="D45" i="1"/>
  <c r="F47" i="1"/>
  <c r="E47" i="1"/>
  <c r="D47" i="1"/>
  <c r="F49" i="1"/>
  <c r="E49" i="1"/>
  <c r="D49" i="1"/>
  <c r="F51" i="1"/>
  <c r="E51" i="1"/>
  <c r="D51" i="1"/>
  <c r="F53" i="1"/>
  <c r="E53" i="1"/>
  <c r="D53" i="1"/>
  <c r="F55" i="1"/>
  <c r="E55" i="1"/>
  <c r="D55" i="1"/>
  <c r="F57" i="1"/>
  <c r="E57" i="1"/>
  <c r="D57" i="1"/>
  <c r="F59" i="1"/>
  <c r="E59" i="1"/>
  <c r="D59" i="1"/>
  <c r="F61" i="1"/>
  <c r="E61" i="1"/>
  <c r="D61" i="1"/>
  <c r="F63" i="1"/>
  <c r="E63" i="1"/>
  <c r="D63" i="1"/>
  <c r="F65" i="1"/>
  <c r="E65" i="1"/>
  <c r="D65" i="1"/>
  <c r="F67" i="1"/>
  <c r="E67" i="1"/>
  <c r="D67" i="1"/>
  <c r="F69" i="1"/>
  <c r="E69" i="1"/>
  <c r="D69" i="1"/>
  <c r="F71" i="1"/>
  <c r="E71" i="1"/>
  <c r="D71" i="1"/>
  <c r="F73" i="1"/>
  <c r="E73" i="1"/>
  <c r="D73" i="1"/>
  <c r="F75" i="1"/>
  <c r="E75" i="1"/>
  <c r="D75" i="1"/>
  <c r="F77" i="1"/>
  <c r="E77" i="1"/>
  <c r="D77" i="1"/>
  <c r="F79" i="1"/>
  <c r="E79" i="1"/>
  <c r="D79" i="1"/>
  <c r="F81" i="1"/>
  <c r="E81" i="1"/>
  <c r="D81" i="1"/>
  <c r="F83" i="1"/>
  <c r="E83" i="1"/>
  <c r="D83" i="1"/>
  <c r="F85" i="1"/>
  <c r="E85" i="1"/>
  <c r="D85" i="1"/>
  <c r="F87" i="1"/>
  <c r="E87" i="1"/>
  <c r="D87" i="1"/>
  <c r="F89" i="1"/>
  <c r="E89" i="1"/>
  <c r="D89" i="1"/>
  <c r="F91" i="1"/>
  <c r="E91" i="1"/>
  <c r="D91" i="1"/>
  <c r="F93" i="1"/>
  <c r="E93" i="1"/>
  <c r="D93" i="1"/>
  <c r="F95" i="1"/>
  <c r="E95" i="1"/>
  <c r="D95" i="1"/>
  <c r="F97" i="1"/>
  <c r="E97" i="1"/>
  <c r="D97" i="1"/>
  <c r="F99" i="1"/>
  <c r="E99" i="1"/>
  <c r="D99" i="1"/>
  <c r="F101" i="1"/>
  <c r="E101" i="1"/>
  <c r="D101" i="1"/>
  <c r="F103" i="1"/>
  <c r="E103" i="1"/>
  <c r="D103" i="1"/>
  <c r="F105" i="1"/>
  <c r="E105" i="1"/>
  <c r="D105" i="1"/>
  <c r="F107" i="1"/>
  <c r="E107" i="1"/>
  <c r="D107" i="1"/>
  <c r="F109" i="1"/>
  <c r="E109" i="1"/>
  <c r="D109" i="1"/>
  <c r="F111" i="1"/>
  <c r="E111" i="1"/>
  <c r="D111" i="1"/>
  <c r="F113" i="1"/>
  <c r="E113" i="1"/>
  <c r="D113" i="1"/>
  <c r="F115" i="1"/>
  <c r="E115" i="1"/>
  <c r="D115" i="1"/>
  <c r="F117" i="1"/>
  <c r="E117" i="1"/>
  <c r="D117" i="1"/>
  <c r="F119" i="1"/>
  <c r="E119" i="1"/>
  <c r="D119" i="1"/>
  <c r="F121" i="1"/>
  <c r="E121" i="1"/>
  <c r="D121" i="1"/>
  <c r="F123" i="1"/>
  <c r="E123" i="1"/>
  <c r="D123" i="1"/>
  <c r="F125" i="1"/>
  <c r="E125" i="1"/>
  <c r="D125" i="1"/>
  <c r="F127" i="1"/>
  <c r="E127" i="1"/>
  <c r="D127" i="1"/>
  <c r="F129" i="1"/>
  <c r="E129" i="1"/>
  <c r="D129" i="1"/>
  <c r="F131" i="1"/>
  <c r="E131" i="1"/>
  <c r="D131" i="1"/>
  <c r="F133" i="1"/>
  <c r="E133" i="1"/>
  <c r="D133" i="1"/>
  <c r="F135" i="1"/>
  <c r="E135" i="1"/>
  <c r="D135" i="1"/>
  <c r="F137" i="1"/>
  <c r="E137" i="1"/>
  <c r="D137" i="1"/>
  <c r="F139" i="1"/>
  <c r="E139" i="1"/>
  <c r="D139" i="1"/>
  <c r="F141" i="1"/>
  <c r="E141" i="1"/>
  <c r="D141" i="1"/>
  <c r="F143" i="1"/>
  <c r="E143" i="1"/>
  <c r="D143" i="1"/>
  <c r="F145" i="1"/>
  <c r="E145" i="1"/>
  <c r="D145" i="1"/>
  <c r="F147" i="1"/>
  <c r="E147" i="1"/>
  <c r="D147" i="1"/>
  <c r="F149" i="1"/>
  <c r="E149" i="1"/>
  <c r="D149" i="1"/>
  <c r="F151" i="1"/>
  <c r="E151" i="1"/>
  <c r="D151" i="1"/>
  <c r="F153" i="1"/>
  <c r="E153" i="1"/>
  <c r="D153" i="1"/>
  <c r="F155" i="1"/>
  <c r="E155" i="1"/>
  <c r="D155" i="1"/>
  <c r="F157" i="1"/>
  <c r="E157" i="1"/>
  <c r="D157" i="1"/>
  <c r="F159" i="1"/>
  <c r="E159" i="1"/>
  <c r="D159" i="1"/>
  <c r="F161" i="1"/>
  <c r="E161" i="1"/>
  <c r="D161" i="1"/>
  <c r="F163" i="1"/>
  <c r="E163" i="1"/>
  <c r="D163" i="1"/>
  <c r="F39" i="1"/>
  <c r="E39" i="1"/>
  <c r="D39" i="1"/>
  <c r="F37" i="1"/>
  <c r="E37" i="1"/>
  <c r="D37" i="1"/>
  <c r="F35" i="1"/>
  <c r="E35" i="1"/>
  <c r="D35" i="1"/>
  <c r="F33" i="1"/>
  <c r="E33" i="1"/>
  <c r="D33" i="1"/>
  <c r="F31" i="1"/>
  <c r="E31" i="1"/>
  <c r="D31" i="1"/>
  <c r="F29" i="1"/>
  <c r="E29" i="1"/>
  <c r="D29" i="1"/>
  <c r="F27" i="1"/>
  <c r="E27" i="1"/>
  <c r="D27" i="1"/>
  <c r="F25" i="1"/>
  <c r="E25" i="1"/>
  <c r="D25" i="1"/>
  <c r="F23" i="1"/>
  <c r="E23" i="1"/>
  <c r="D23" i="1"/>
  <c r="F21" i="1"/>
  <c r="E21" i="1"/>
  <c r="D21" i="1"/>
  <c r="F19" i="1"/>
  <c r="E19" i="1"/>
  <c r="D19" i="1"/>
  <c r="F17" i="1"/>
  <c r="E17" i="1"/>
  <c r="D17" i="1"/>
  <c r="F15" i="1"/>
  <c r="E15" i="1"/>
  <c r="D15" i="1"/>
  <c r="F13" i="1"/>
  <c r="E13" i="1"/>
  <c r="D13" i="1"/>
  <c r="F11" i="1"/>
  <c r="E11" i="1"/>
  <c r="D11" i="1"/>
  <c r="F9" i="1"/>
  <c r="E9" i="1"/>
  <c r="D9" i="1"/>
  <c r="F7" i="1"/>
  <c r="E7" i="1"/>
  <c r="D7" i="1"/>
  <c r="F5" i="1"/>
  <c r="E5" i="1"/>
  <c r="D5" i="1"/>
  <c r="P349" i="8" l="1"/>
  <c r="P348" i="8"/>
  <c r="P353" i="8"/>
  <c r="P352" i="8"/>
  <c r="V350" i="8"/>
  <c r="V351" i="8"/>
  <c r="V353" i="8"/>
  <c r="V352" i="8"/>
  <c r="V349" i="8"/>
  <c r="V348" i="8"/>
  <c r="U2" i="8"/>
  <c r="U3" i="8"/>
  <c r="D349" i="8"/>
  <c r="D348" i="8"/>
  <c r="D351" i="8"/>
  <c r="D350" i="8"/>
  <c r="D353" i="8"/>
  <c r="D352" i="8"/>
  <c r="D355" i="8"/>
  <c r="D354" i="8"/>
  <c r="D357" i="8"/>
  <c r="D356" i="8"/>
  <c r="P357" i="8"/>
  <c r="P356" i="8"/>
  <c r="J348" i="8"/>
  <c r="J349" i="8"/>
  <c r="J350" i="8"/>
  <c r="J351" i="8"/>
  <c r="J352" i="8"/>
  <c r="J353" i="8"/>
  <c r="J355" i="8"/>
  <c r="J354" i="8"/>
  <c r="J357" i="8"/>
  <c r="J356" i="8"/>
  <c r="V357" i="8"/>
  <c r="V356" i="8"/>
  <c r="V355" i="8"/>
  <c r="V354" i="8"/>
  <c r="P351" i="8"/>
  <c r="P350" i="8"/>
  <c r="AB350" i="8"/>
  <c r="AB354" i="8" s="1"/>
  <c r="L54" i="9"/>
  <c r="L219" i="8"/>
  <c r="L94" i="9"/>
  <c r="L259" i="8"/>
  <c r="L102" i="9"/>
  <c r="L267" i="8"/>
  <c r="Q340" i="8"/>
  <c r="R340" i="8" s="1"/>
  <c r="Q339" i="8"/>
  <c r="R339" i="8" s="1"/>
  <c r="L134" i="9"/>
  <c r="L299" i="8"/>
  <c r="L142" i="9"/>
  <c r="L307" i="8"/>
  <c r="AC368" i="8" s="1"/>
  <c r="AD368" i="8" s="1"/>
  <c r="L150" i="9"/>
  <c r="L315" i="8"/>
  <c r="L4" i="9"/>
  <c r="L169" i="8"/>
  <c r="J8" i="9"/>
  <c r="J173" i="8"/>
  <c r="L12" i="9"/>
  <c r="L177" i="8"/>
  <c r="J16" i="9"/>
  <c r="J181" i="8"/>
  <c r="L20" i="9"/>
  <c r="L185" i="8"/>
  <c r="J24" i="9"/>
  <c r="J189" i="8"/>
  <c r="L28" i="9"/>
  <c r="L193" i="8"/>
  <c r="J32" i="9"/>
  <c r="J197" i="8"/>
  <c r="L36" i="9"/>
  <c r="L201" i="8"/>
  <c r="J40" i="9"/>
  <c r="J205" i="8"/>
  <c r="L44" i="9"/>
  <c r="L209" i="8"/>
  <c r="J48" i="9"/>
  <c r="J213" i="8"/>
  <c r="L52" i="9"/>
  <c r="L217" i="8"/>
  <c r="J56" i="9"/>
  <c r="J221" i="8"/>
  <c r="L60" i="9"/>
  <c r="L225" i="8"/>
  <c r="J64" i="9"/>
  <c r="J229" i="8"/>
  <c r="L68" i="9"/>
  <c r="L233" i="8"/>
  <c r="J72" i="9"/>
  <c r="J237" i="8"/>
  <c r="L76" i="9"/>
  <c r="L241" i="8"/>
  <c r="J80" i="9"/>
  <c r="J245" i="8"/>
  <c r="L84" i="9"/>
  <c r="L249" i="8"/>
  <c r="J88" i="9"/>
  <c r="J253" i="8"/>
  <c r="L92" i="9"/>
  <c r="L257" i="8"/>
  <c r="J96" i="9"/>
  <c r="J261" i="8"/>
  <c r="L100" i="9"/>
  <c r="L265" i="8"/>
  <c r="L108" i="9"/>
  <c r="L273" i="8"/>
  <c r="Q355" i="8"/>
  <c r="R355" i="8" s="1"/>
  <c r="Q354" i="8"/>
  <c r="R354" i="8" s="1"/>
  <c r="L116" i="9"/>
  <c r="L281" i="8"/>
  <c r="L124" i="9"/>
  <c r="L289" i="8"/>
  <c r="L132" i="9"/>
  <c r="L297" i="8"/>
  <c r="K342" i="8"/>
  <c r="L342" i="8" s="1"/>
  <c r="K341" i="8"/>
  <c r="L341" i="8" s="1"/>
  <c r="L140" i="9"/>
  <c r="L305" i="8"/>
  <c r="L148" i="9"/>
  <c r="L313" i="8"/>
  <c r="J152" i="9"/>
  <c r="J317" i="8"/>
  <c r="L156" i="9"/>
  <c r="L321" i="8"/>
  <c r="E349" i="8"/>
  <c r="F349" i="8" s="1"/>
  <c r="E348" i="8"/>
  <c r="Q349" i="8"/>
  <c r="R349" i="8" s="1"/>
  <c r="Q348" i="8"/>
  <c r="L14" i="9"/>
  <c r="L179" i="8"/>
  <c r="AC364" i="8" s="1"/>
  <c r="L22" i="9"/>
  <c r="L187" i="8"/>
  <c r="L30" i="9"/>
  <c r="L195" i="8"/>
  <c r="E353" i="8"/>
  <c r="F353" i="8" s="1"/>
  <c r="E352" i="8"/>
  <c r="F352" i="8" s="1"/>
  <c r="L70" i="9"/>
  <c r="L235" i="8"/>
  <c r="L78" i="9"/>
  <c r="L243" i="8"/>
  <c r="AC366" i="8" s="1"/>
  <c r="AD366" i="8" s="1"/>
  <c r="E355" i="8"/>
  <c r="F355" i="8" s="1"/>
  <c r="E354" i="8"/>
  <c r="F354" i="8" s="1"/>
  <c r="J106" i="9"/>
  <c r="J271" i="8"/>
  <c r="K339" i="8" s="1"/>
  <c r="L339" i="8" s="1"/>
  <c r="L110" i="9"/>
  <c r="L275" i="8"/>
  <c r="AC367" i="8" s="1"/>
  <c r="AD367" i="8" s="1"/>
  <c r="L118" i="9"/>
  <c r="L283" i="8"/>
  <c r="E357" i="8"/>
  <c r="F357" i="8" s="1"/>
  <c r="E356" i="8"/>
  <c r="F356" i="8" s="1"/>
  <c r="Q357" i="8"/>
  <c r="R357" i="8" s="1"/>
  <c r="Q356" i="8"/>
  <c r="R356" i="8" s="1"/>
  <c r="J6" i="9"/>
  <c r="J171" i="8"/>
  <c r="K349" i="8"/>
  <c r="L349" i="8" s="1"/>
  <c r="K348" i="8"/>
  <c r="L10" i="9"/>
  <c r="L175" i="8"/>
  <c r="J14" i="9"/>
  <c r="J179" i="8"/>
  <c r="AC333" i="8" s="1"/>
  <c r="L18" i="9"/>
  <c r="L183" i="8"/>
  <c r="J22" i="9"/>
  <c r="J187" i="8"/>
  <c r="L26" i="9"/>
  <c r="L191" i="8"/>
  <c r="J30" i="9"/>
  <c r="J195" i="8"/>
  <c r="J38" i="9"/>
  <c r="J203" i="8"/>
  <c r="K350" i="8"/>
  <c r="L350" i="8" s="1"/>
  <c r="K351" i="8"/>
  <c r="L351" i="8" s="1"/>
  <c r="AC334" i="8"/>
  <c r="AD334" i="8" s="1"/>
  <c r="L50" i="9"/>
  <c r="L215" i="8"/>
  <c r="L58" i="9"/>
  <c r="L223" i="8"/>
  <c r="J62" i="9"/>
  <c r="J227" i="8"/>
  <c r="J70" i="9"/>
  <c r="J235" i="8"/>
  <c r="K352" i="8"/>
  <c r="L352" i="8" s="1"/>
  <c r="K353" i="8"/>
  <c r="L353" i="8" s="1"/>
  <c r="Q353" i="8"/>
  <c r="R353" i="8" s="1"/>
  <c r="Q352" i="8"/>
  <c r="R352" i="8" s="1"/>
  <c r="L82" i="9"/>
  <c r="L247" i="8"/>
  <c r="L90" i="9"/>
  <c r="L255" i="8"/>
  <c r="J94" i="9"/>
  <c r="J259" i="8"/>
  <c r="W340" i="8"/>
  <c r="X340" i="8" s="1"/>
  <c r="W339" i="8"/>
  <c r="X339" i="8" s="1"/>
  <c r="K355" i="8"/>
  <c r="L355" i="8" s="1"/>
  <c r="K354" i="8"/>
  <c r="L354" i="8" s="1"/>
  <c r="L114" i="9"/>
  <c r="L279" i="8"/>
  <c r="L122" i="9"/>
  <c r="L287" i="8"/>
  <c r="L130" i="9"/>
  <c r="L295" i="8"/>
  <c r="W342" i="8"/>
  <c r="X342" i="8" s="1"/>
  <c r="W341" i="8"/>
  <c r="X341" i="8" s="1"/>
  <c r="K356" i="8"/>
  <c r="L356" i="8" s="1"/>
  <c r="K357" i="8"/>
  <c r="L357" i="8" s="1"/>
  <c r="L138" i="9"/>
  <c r="L303" i="8"/>
  <c r="L146" i="9"/>
  <c r="L311" i="8"/>
  <c r="L154" i="9"/>
  <c r="L319" i="8"/>
  <c r="L162" i="9"/>
  <c r="L327" i="8"/>
  <c r="L6" i="9"/>
  <c r="L171" i="8"/>
  <c r="E350" i="8"/>
  <c r="F350" i="8" s="1"/>
  <c r="E351" i="8"/>
  <c r="F351" i="8" s="1"/>
  <c r="L38" i="9"/>
  <c r="L203" i="8"/>
  <c r="L46" i="9"/>
  <c r="L211" i="8"/>
  <c r="L62" i="9"/>
  <c r="L227" i="8"/>
  <c r="L86" i="9"/>
  <c r="L251" i="8"/>
  <c r="L126" i="9"/>
  <c r="L291" i="8"/>
  <c r="L158" i="9"/>
  <c r="L323" i="8"/>
  <c r="J4" i="9"/>
  <c r="J169" i="8"/>
  <c r="W349" i="8"/>
  <c r="X349" i="8" s="1"/>
  <c r="W348" i="8"/>
  <c r="L8" i="9"/>
  <c r="L173" i="8"/>
  <c r="J12" i="9"/>
  <c r="J177" i="8"/>
  <c r="AD349" i="8"/>
  <c r="AC354" i="8"/>
  <c r="AD354" i="8" s="1"/>
  <c r="L16" i="9"/>
  <c r="L181" i="8"/>
  <c r="J20" i="9"/>
  <c r="J185" i="8"/>
  <c r="L24" i="9"/>
  <c r="L189" i="8"/>
  <c r="J28" i="9"/>
  <c r="J193" i="8"/>
  <c r="L32" i="9"/>
  <c r="L197" i="8"/>
  <c r="J36" i="9"/>
  <c r="J201" i="8"/>
  <c r="W350" i="8"/>
  <c r="X350" i="8" s="1"/>
  <c r="W351" i="8"/>
  <c r="X351" i="8" s="1"/>
  <c r="L40" i="9"/>
  <c r="L205" i="8"/>
  <c r="J44" i="9"/>
  <c r="J209" i="8"/>
  <c r="AC350" i="8"/>
  <c r="AD350" i="8" s="1"/>
  <c r="Q351" i="8"/>
  <c r="R351" i="8" s="1"/>
  <c r="Q350" i="8"/>
  <c r="R350" i="8" s="1"/>
  <c r="L48" i="9"/>
  <c r="L213" i="8"/>
  <c r="J52" i="9"/>
  <c r="J217" i="8"/>
  <c r="Q336" i="8" s="1"/>
  <c r="R336" i="8" s="1"/>
  <c r="L56" i="9"/>
  <c r="L221" i="8"/>
  <c r="J60" i="9"/>
  <c r="J225" i="8"/>
  <c r="L64" i="9"/>
  <c r="L229" i="8"/>
  <c r="J68" i="9"/>
  <c r="J233" i="8"/>
  <c r="W352" i="8"/>
  <c r="X352" i="8" s="1"/>
  <c r="W353" i="8"/>
  <c r="X353" i="8" s="1"/>
  <c r="L72" i="9"/>
  <c r="L237" i="8"/>
  <c r="J76" i="9"/>
  <c r="J241" i="8"/>
  <c r="L80" i="9"/>
  <c r="L245" i="8"/>
  <c r="J84" i="9"/>
  <c r="J249" i="8"/>
  <c r="L88" i="9"/>
  <c r="L253" i="8"/>
  <c r="J92" i="9"/>
  <c r="J257" i="8"/>
  <c r="L96" i="9"/>
  <c r="L261" i="8"/>
  <c r="E340" i="8"/>
  <c r="F340" i="8" s="1"/>
  <c r="E339" i="8"/>
  <c r="F339" i="8" s="1"/>
  <c r="W355" i="8"/>
  <c r="X355" i="8" s="1"/>
  <c r="W354" i="8"/>
  <c r="X354" i="8" s="1"/>
  <c r="L104" i="9"/>
  <c r="L269" i="8"/>
  <c r="L112" i="9"/>
  <c r="L277" i="8"/>
  <c r="L120" i="9"/>
  <c r="L285" i="8"/>
  <c r="L128" i="9"/>
  <c r="L293" i="8"/>
  <c r="W356" i="8"/>
  <c r="X356" i="8" s="1"/>
  <c r="W357" i="8"/>
  <c r="X357" i="8" s="1"/>
  <c r="L136" i="9"/>
  <c r="L301" i="8"/>
  <c r="L144" i="9"/>
  <c r="L309" i="8"/>
  <c r="Q342" i="8"/>
  <c r="R342" i="8" s="1"/>
  <c r="L152" i="9"/>
  <c r="L317" i="8"/>
  <c r="L160" i="9"/>
  <c r="L325" i="8"/>
  <c r="AB370" i="1"/>
  <c r="AB369" i="1"/>
  <c r="J374" i="1"/>
  <c r="J373" i="1"/>
  <c r="P373" i="1"/>
  <c r="P374" i="1"/>
  <c r="D374" i="1"/>
  <c r="D373" i="1"/>
  <c r="E356" i="1"/>
  <c r="K356" i="1"/>
  <c r="Q348" i="1"/>
  <c r="Q356" i="1"/>
  <c r="W348" i="1"/>
  <c r="W356" i="1"/>
  <c r="W353" i="1"/>
  <c r="K352" i="1"/>
  <c r="Q352" i="1"/>
  <c r="E335" i="1"/>
  <c r="E339" i="1"/>
  <c r="K335" i="1"/>
  <c r="K339" i="1"/>
  <c r="Q335" i="1"/>
  <c r="Q339" i="1"/>
  <c r="E357" i="1"/>
  <c r="E354" i="1"/>
  <c r="K354" i="1"/>
  <c r="Q350" i="1"/>
  <c r="Q354" i="1"/>
  <c r="W350" i="1"/>
  <c r="W354" i="1"/>
  <c r="AC350" i="1"/>
  <c r="K6" i="9"/>
  <c r="K14" i="9"/>
  <c r="K22" i="9"/>
  <c r="K30" i="9"/>
  <c r="K38" i="9"/>
  <c r="K46" i="9"/>
  <c r="K54" i="9"/>
  <c r="K62" i="9"/>
  <c r="K70" i="9"/>
  <c r="K78" i="9"/>
  <c r="K86" i="9"/>
  <c r="K94" i="9"/>
  <c r="J100" i="9"/>
  <c r="K102" i="9"/>
  <c r="J108" i="9"/>
  <c r="K110" i="9"/>
  <c r="J116" i="9"/>
  <c r="K118" i="9"/>
  <c r="J124" i="9"/>
  <c r="K126" i="9"/>
  <c r="J132" i="9"/>
  <c r="K134" i="9"/>
  <c r="J140" i="9"/>
  <c r="K142" i="9"/>
  <c r="J148" i="9"/>
  <c r="K150" i="9"/>
  <c r="J156" i="9"/>
  <c r="K158" i="9"/>
  <c r="K4" i="9"/>
  <c r="J10" i="9"/>
  <c r="K12" i="9"/>
  <c r="J18" i="9"/>
  <c r="K20" i="9"/>
  <c r="J26" i="9"/>
  <c r="K28" i="9"/>
  <c r="J34" i="9"/>
  <c r="K36" i="9"/>
  <c r="J42" i="9"/>
  <c r="K44" i="9"/>
  <c r="J50" i="9"/>
  <c r="K52" i="9"/>
  <c r="J58" i="9"/>
  <c r="K60" i="9"/>
  <c r="J66" i="9"/>
  <c r="K68" i="9"/>
  <c r="J74" i="9"/>
  <c r="K76" i="9"/>
  <c r="J82" i="9"/>
  <c r="K84" i="9"/>
  <c r="J90" i="9"/>
  <c r="K92" i="9"/>
  <c r="J98" i="9"/>
  <c r="K100" i="9"/>
  <c r="K108" i="9"/>
  <c r="J114" i="9"/>
  <c r="K116" i="9"/>
  <c r="J122" i="9"/>
  <c r="K124" i="9"/>
  <c r="J130" i="9"/>
  <c r="K132" i="9"/>
  <c r="J138" i="9"/>
  <c r="K140" i="9"/>
  <c r="J146" i="9"/>
  <c r="K148" i="9"/>
  <c r="J154" i="9"/>
  <c r="K156" i="9"/>
  <c r="J162" i="9"/>
  <c r="K10" i="9"/>
  <c r="K18" i="9"/>
  <c r="K26" i="9"/>
  <c r="K34" i="9"/>
  <c r="K42" i="9"/>
  <c r="K50" i="9"/>
  <c r="K58" i="9"/>
  <c r="K66" i="9"/>
  <c r="K74" i="9"/>
  <c r="K82" i="9"/>
  <c r="K90" i="9"/>
  <c r="K98" i="9"/>
  <c r="J104" i="9"/>
  <c r="K106" i="9"/>
  <c r="J112" i="9"/>
  <c r="K114" i="9"/>
  <c r="J120" i="9"/>
  <c r="K122" i="9"/>
  <c r="J128" i="9"/>
  <c r="K130" i="9"/>
  <c r="J136" i="9"/>
  <c r="K138" i="9"/>
  <c r="J144" i="9"/>
  <c r="K146" i="9"/>
  <c r="K154" i="9"/>
  <c r="J160" i="9"/>
  <c r="K162" i="9"/>
  <c r="K8" i="9"/>
  <c r="K16" i="9"/>
  <c r="K24" i="9"/>
  <c r="K32" i="4"/>
  <c r="K32" i="9"/>
  <c r="L34" i="4"/>
  <c r="L34" i="9"/>
  <c r="K40" i="9"/>
  <c r="L42" i="4"/>
  <c r="L42" i="9"/>
  <c r="J46" i="4"/>
  <c r="J46" i="9"/>
  <c r="K48" i="9"/>
  <c r="J54" i="4"/>
  <c r="J54" i="9"/>
  <c r="K56" i="4"/>
  <c r="K56" i="9"/>
  <c r="K64" i="4"/>
  <c r="K64" i="9"/>
  <c r="L66" i="4"/>
  <c r="L66" i="9"/>
  <c r="K72" i="9"/>
  <c r="L74" i="4"/>
  <c r="L74" i="9"/>
  <c r="J78" i="4"/>
  <c r="J78" i="9"/>
  <c r="K80" i="9"/>
  <c r="J86" i="4"/>
  <c r="J86" i="9"/>
  <c r="K88" i="4"/>
  <c r="K88" i="9"/>
  <c r="K96" i="4"/>
  <c r="K96" i="9"/>
  <c r="L98" i="4"/>
  <c r="L98" i="9"/>
  <c r="J102" i="9"/>
  <c r="K104" i="9"/>
  <c r="L106" i="4"/>
  <c r="L106" i="9"/>
  <c r="J110" i="4"/>
  <c r="J110" i="9"/>
  <c r="K112" i="9"/>
  <c r="J118" i="4"/>
  <c r="J118" i="9"/>
  <c r="K120" i="4"/>
  <c r="K120" i="9"/>
  <c r="J126" i="9"/>
  <c r="K128" i="9"/>
  <c r="J134" i="9"/>
  <c r="K136" i="9"/>
  <c r="J142" i="9"/>
  <c r="K144" i="9"/>
  <c r="J150" i="9"/>
  <c r="K152" i="9"/>
  <c r="J158" i="9"/>
  <c r="K160" i="9"/>
  <c r="K4" i="7"/>
  <c r="K4" i="6"/>
  <c r="K4" i="4"/>
  <c r="L6" i="7"/>
  <c r="L6" i="6"/>
  <c r="L6" i="4"/>
  <c r="J10" i="7"/>
  <c r="J10" i="6"/>
  <c r="J10" i="4"/>
  <c r="K12" i="7"/>
  <c r="K12" i="6"/>
  <c r="K12" i="4"/>
  <c r="L14" i="7"/>
  <c r="L14" i="6"/>
  <c r="L14" i="4"/>
  <c r="J18" i="7"/>
  <c r="J18" i="6"/>
  <c r="J18" i="4"/>
  <c r="K20" i="7"/>
  <c r="K20" i="6"/>
  <c r="K20" i="4"/>
  <c r="K20" i="3"/>
  <c r="L22" i="7"/>
  <c r="L22" i="6"/>
  <c r="L22" i="4"/>
  <c r="L22" i="3"/>
  <c r="J26" i="7"/>
  <c r="J26" i="6"/>
  <c r="J26" i="4"/>
  <c r="J26" i="3"/>
  <c r="K28" i="7"/>
  <c r="K28" i="6"/>
  <c r="K28" i="4"/>
  <c r="K28" i="3"/>
  <c r="L30" i="7"/>
  <c r="L30" i="6"/>
  <c r="L30" i="4"/>
  <c r="L30" i="3"/>
  <c r="J34" i="7"/>
  <c r="J34" i="6"/>
  <c r="J34" i="4"/>
  <c r="J34" i="3"/>
  <c r="K36" i="7"/>
  <c r="K36" i="6"/>
  <c r="K36" i="4"/>
  <c r="K36" i="3"/>
  <c r="L38" i="7"/>
  <c r="L38" i="6"/>
  <c r="L38" i="4"/>
  <c r="L38" i="3"/>
  <c r="J42" i="7"/>
  <c r="J42" i="6"/>
  <c r="J42" i="4"/>
  <c r="J42" i="3"/>
  <c r="K44" i="7"/>
  <c r="K44" i="6"/>
  <c r="K44" i="4"/>
  <c r="K44" i="3"/>
  <c r="L46" i="7"/>
  <c r="L46" i="6"/>
  <c r="L46" i="4"/>
  <c r="L46" i="3"/>
  <c r="J50" i="7"/>
  <c r="J50" i="6"/>
  <c r="J50" i="4"/>
  <c r="J50" i="3"/>
  <c r="K52" i="7"/>
  <c r="K52" i="6"/>
  <c r="K52" i="4"/>
  <c r="K52" i="3"/>
  <c r="L54" i="7"/>
  <c r="L54" i="6"/>
  <c r="L54" i="4"/>
  <c r="L54" i="3"/>
  <c r="J58" i="7"/>
  <c r="J58" i="6"/>
  <c r="J58" i="4"/>
  <c r="J58" i="3"/>
  <c r="K60" i="7"/>
  <c r="K60" i="6"/>
  <c r="K60" i="4"/>
  <c r="K60" i="3"/>
  <c r="L62" i="7"/>
  <c r="L62" i="6"/>
  <c r="L62" i="4"/>
  <c r="L62" i="3"/>
  <c r="J66" i="7"/>
  <c r="J66" i="6"/>
  <c r="J66" i="4"/>
  <c r="J66" i="3"/>
  <c r="K68" i="7"/>
  <c r="K68" i="6"/>
  <c r="K68" i="4"/>
  <c r="K68" i="3"/>
  <c r="L70" i="7"/>
  <c r="L70" i="6"/>
  <c r="L70" i="4"/>
  <c r="L70" i="3"/>
  <c r="J74" i="7"/>
  <c r="J74" i="6"/>
  <c r="J74" i="4"/>
  <c r="J74" i="3"/>
  <c r="K76" i="7"/>
  <c r="K76" i="6"/>
  <c r="K76" i="4"/>
  <c r="K76" i="3"/>
  <c r="L78" i="7"/>
  <c r="L78" i="6"/>
  <c r="L78" i="4"/>
  <c r="L78" i="3"/>
  <c r="J82" i="7"/>
  <c r="J82" i="6"/>
  <c r="J82" i="4"/>
  <c r="J82" i="3"/>
  <c r="K84" i="7"/>
  <c r="K84" i="6"/>
  <c r="K84" i="4"/>
  <c r="K84" i="3"/>
  <c r="L86" i="7"/>
  <c r="L86" i="6"/>
  <c r="L86" i="4"/>
  <c r="L86" i="3"/>
  <c r="J90" i="7"/>
  <c r="J90" i="6"/>
  <c r="J90" i="4"/>
  <c r="J90" i="3"/>
  <c r="K92" i="7"/>
  <c r="K92" i="4"/>
  <c r="K92" i="6"/>
  <c r="K92" i="3"/>
  <c r="L94" i="7"/>
  <c r="L94" i="4"/>
  <c r="L94" i="6"/>
  <c r="L94" i="3"/>
  <c r="J98" i="7"/>
  <c r="J98" i="6"/>
  <c r="J98" i="4"/>
  <c r="J98" i="3"/>
  <c r="K100" i="7"/>
  <c r="K100" i="6"/>
  <c r="K100" i="4"/>
  <c r="K100" i="3"/>
  <c r="L102" i="7"/>
  <c r="L102" i="4"/>
  <c r="L102" i="6"/>
  <c r="L102" i="3"/>
  <c r="J106" i="7"/>
  <c r="J106" i="4"/>
  <c r="J106" i="6"/>
  <c r="J106" i="3"/>
  <c r="K108" i="7"/>
  <c r="K108" i="6"/>
  <c r="K108" i="4"/>
  <c r="K108" i="3"/>
  <c r="L110" i="7"/>
  <c r="L110" i="6"/>
  <c r="L110" i="4"/>
  <c r="L110" i="3"/>
  <c r="J114" i="7"/>
  <c r="J114" i="6"/>
  <c r="J114" i="4"/>
  <c r="J114" i="3"/>
  <c r="K116" i="7"/>
  <c r="K116" i="6"/>
  <c r="K116" i="4"/>
  <c r="K116" i="3"/>
  <c r="L118" i="7"/>
  <c r="L118" i="6"/>
  <c r="L118" i="4"/>
  <c r="L118" i="3"/>
  <c r="J122" i="7"/>
  <c r="J122" i="6"/>
  <c r="J122" i="4"/>
  <c r="J122" i="3"/>
  <c r="K124" i="7"/>
  <c r="K124" i="6"/>
  <c r="K124" i="4"/>
  <c r="K124" i="3"/>
  <c r="L126" i="7"/>
  <c r="L126" i="6"/>
  <c r="L126" i="4"/>
  <c r="L126" i="3"/>
  <c r="J130" i="7"/>
  <c r="J130" i="6"/>
  <c r="J130" i="4"/>
  <c r="J130" i="3"/>
  <c r="K132" i="7"/>
  <c r="K132" i="6"/>
  <c r="K132" i="4"/>
  <c r="K132" i="3"/>
  <c r="L134" i="7"/>
  <c r="L134" i="6"/>
  <c r="L134" i="4"/>
  <c r="L134" i="3"/>
  <c r="J138" i="7"/>
  <c r="J138" i="6"/>
  <c r="J138" i="4"/>
  <c r="J138" i="3"/>
  <c r="K140" i="7"/>
  <c r="K140" i="6"/>
  <c r="K140" i="4"/>
  <c r="K140" i="3"/>
  <c r="L142" i="7"/>
  <c r="L142" i="6"/>
  <c r="L142" i="4"/>
  <c r="L142" i="3"/>
  <c r="J146" i="7"/>
  <c r="J146" i="6"/>
  <c r="J146" i="4"/>
  <c r="J146" i="3"/>
  <c r="K148" i="7"/>
  <c r="K148" i="6"/>
  <c r="K148" i="4"/>
  <c r="K148" i="3"/>
  <c r="L150" i="7"/>
  <c r="L150" i="6"/>
  <c r="L150" i="4"/>
  <c r="L150" i="3"/>
  <c r="J154" i="7"/>
  <c r="J154" i="6"/>
  <c r="J154" i="4"/>
  <c r="J154" i="3"/>
  <c r="K156" i="7"/>
  <c r="K156" i="6"/>
  <c r="K156" i="4"/>
  <c r="K156" i="3"/>
  <c r="L158" i="7"/>
  <c r="L158" i="6"/>
  <c r="L158" i="4"/>
  <c r="L158" i="3"/>
  <c r="J162" i="7"/>
  <c r="J162" i="6"/>
  <c r="J162" i="4"/>
  <c r="J162" i="3"/>
  <c r="L6" i="3"/>
  <c r="J18" i="3"/>
  <c r="J10" i="3"/>
  <c r="K12" i="3"/>
  <c r="K4" i="3"/>
  <c r="L14" i="3"/>
  <c r="L4" i="7"/>
  <c r="L4" i="6"/>
  <c r="J8" i="7"/>
  <c r="J8" i="6"/>
  <c r="K10" i="7"/>
  <c r="K10" i="6"/>
  <c r="L12" i="7"/>
  <c r="L12" i="6"/>
  <c r="J16" i="7"/>
  <c r="J16" i="6"/>
  <c r="K18" i="7"/>
  <c r="K18" i="6"/>
  <c r="L20" i="7"/>
  <c r="L20" i="6"/>
  <c r="J24" i="7"/>
  <c r="J24" i="6"/>
  <c r="K26" i="7"/>
  <c r="K26" i="6"/>
  <c r="L28" i="7"/>
  <c r="L28" i="6"/>
  <c r="L28" i="4"/>
  <c r="J32" i="7"/>
  <c r="J32" i="6"/>
  <c r="J32" i="4"/>
  <c r="K34" i="7"/>
  <c r="K34" i="6"/>
  <c r="K34" i="4"/>
  <c r="L36" i="7"/>
  <c r="L36" i="6"/>
  <c r="L36" i="4"/>
  <c r="J40" i="7"/>
  <c r="J40" i="6"/>
  <c r="J40" i="4"/>
  <c r="K42" i="7"/>
  <c r="K42" i="6"/>
  <c r="K42" i="4"/>
  <c r="L44" i="7"/>
  <c r="L44" i="6"/>
  <c r="L44" i="4"/>
  <c r="J48" i="7"/>
  <c r="J48" i="6"/>
  <c r="J48" i="4"/>
  <c r="K50" i="7"/>
  <c r="K50" i="6"/>
  <c r="K50" i="4"/>
  <c r="L52" i="7"/>
  <c r="L52" i="6"/>
  <c r="L52" i="4"/>
  <c r="J56" i="7"/>
  <c r="J56" i="6"/>
  <c r="J56" i="4"/>
  <c r="K58" i="7"/>
  <c r="K58" i="6"/>
  <c r="K58" i="4"/>
  <c r="L60" i="7"/>
  <c r="L60" i="6"/>
  <c r="L60" i="4"/>
  <c r="J64" i="7"/>
  <c r="J64" i="6"/>
  <c r="J64" i="4"/>
  <c r="K66" i="7"/>
  <c r="K66" i="6"/>
  <c r="K66" i="4"/>
  <c r="L68" i="7"/>
  <c r="L68" i="6"/>
  <c r="L68" i="4"/>
  <c r="J72" i="7"/>
  <c r="J72" i="6"/>
  <c r="J72" i="4"/>
  <c r="K74" i="7"/>
  <c r="K74" i="6"/>
  <c r="K74" i="4"/>
  <c r="L76" i="7"/>
  <c r="L76" i="6"/>
  <c r="L76" i="4"/>
  <c r="J80" i="7"/>
  <c r="J80" i="6"/>
  <c r="J80" i="4"/>
  <c r="K82" i="7"/>
  <c r="K82" i="6"/>
  <c r="K82" i="4"/>
  <c r="L84" i="7"/>
  <c r="L84" i="6"/>
  <c r="L84" i="4"/>
  <c r="J88" i="7"/>
  <c r="J88" i="6"/>
  <c r="J88" i="4"/>
  <c r="K90" i="7"/>
  <c r="K90" i="6"/>
  <c r="K90" i="4"/>
  <c r="L92" i="7"/>
  <c r="L92" i="6"/>
  <c r="L92" i="4"/>
  <c r="J96" i="7"/>
  <c r="J96" i="6"/>
  <c r="J96" i="4"/>
  <c r="K98" i="7"/>
  <c r="K98" i="6"/>
  <c r="K98" i="4"/>
  <c r="L100" i="7"/>
  <c r="L100" i="6"/>
  <c r="L100" i="4"/>
  <c r="J104" i="7"/>
  <c r="J104" i="6"/>
  <c r="J104" i="4"/>
  <c r="K106" i="7"/>
  <c r="K106" i="6"/>
  <c r="K106" i="4"/>
  <c r="L108" i="7"/>
  <c r="L108" i="6"/>
  <c r="L108" i="4"/>
  <c r="J112" i="7"/>
  <c r="J112" i="6"/>
  <c r="J112" i="4"/>
  <c r="K114" i="7"/>
  <c r="K114" i="6"/>
  <c r="K114" i="4"/>
  <c r="L116" i="7"/>
  <c r="L116" i="6"/>
  <c r="L116" i="4"/>
  <c r="J120" i="7"/>
  <c r="J120" i="6"/>
  <c r="J120" i="4"/>
  <c r="K122" i="7"/>
  <c r="K122" i="6"/>
  <c r="K122" i="4"/>
  <c r="L124" i="7"/>
  <c r="L124" i="6"/>
  <c r="L124" i="4"/>
  <c r="J128" i="7"/>
  <c r="J128" i="6"/>
  <c r="J128" i="4"/>
  <c r="K130" i="7"/>
  <c r="K130" i="6"/>
  <c r="K130" i="4"/>
  <c r="L132" i="7"/>
  <c r="L132" i="6"/>
  <c r="L132" i="4"/>
  <c r="J136" i="7"/>
  <c r="J136" i="6"/>
  <c r="J136" i="4"/>
  <c r="K138" i="7"/>
  <c r="K138" i="6"/>
  <c r="K138" i="4"/>
  <c r="L140" i="7"/>
  <c r="L140" i="6"/>
  <c r="L140" i="4"/>
  <c r="J144" i="7"/>
  <c r="J144" i="6"/>
  <c r="J144" i="4"/>
  <c r="K146" i="7"/>
  <c r="K146" i="6"/>
  <c r="K146" i="4"/>
  <c r="L148" i="7"/>
  <c r="L148" i="6"/>
  <c r="L148" i="4"/>
  <c r="J152" i="7"/>
  <c r="J152" i="6"/>
  <c r="J152" i="4"/>
  <c r="K154" i="7"/>
  <c r="K154" i="6"/>
  <c r="K154" i="4"/>
  <c r="L156" i="7"/>
  <c r="L156" i="6"/>
  <c r="L156" i="4"/>
  <c r="J160" i="7"/>
  <c r="J160" i="6"/>
  <c r="J160" i="4"/>
  <c r="K162" i="7"/>
  <c r="K162" i="6"/>
  <c r="K162" i="4"/>
  <c r="L4" i="3"/>
  <c r="J8" i="3"/>
  <c r="K10" i="3"/>
  <c r="L12" i="3"/>
  <c r="J16" i="3"/>
  <c r="K18" i="3"/>
  <c r="L20" i="3"/>
  <c r="J24" i="3"/>
  <c r="K26" i="3"/>
  <c r="L28" i="3"/>
  <c r="J32" i="3"/>
  <c r="K34" i="3"/>
  <c r="L36" i="3"/>
  <c r="J40" i="3"/>
  <c r="K42" i="3"/>
  <c r="L44" i="3"/>
  <c r="J48" i="3"/>
  <c r="K50" i="3"/>
  <c r="L52" i="3"/>
  <c r="J56" i="3"/>
  <c r="K58" i="3"/>
  <c r="L60" i="3"/>
  <c r="J64" i="3"/>
  <c r="K66" i="3"/>
  <c r="L68" i="3"/>
  <c r="J72" i="3"/>
  <c r="K74" i="3"/>
  <c r="L76" i="3"/>
  <c r="J80" i="3"/>
  <c r="K82" i="3"/>
  <c r="L84" i="3"/>
  <c r="J88" i="3"/>
  <c r="K90" i="3"/>
  <c r="L92" i="3"/>
  <c r="J96" i="3"/>
  <c r="K98" i="3"/>
  <c r="L100" i="3"/>
  <c r="J104" i="3"/>
  <c r="K106" i="3"/>
  <c r="L108" i="3"/>
  <c r="J112" i="3"/>
  <c r="K114" i="3"/>
  <c r="L116" i="3"/>
  <c r="J120" i="3"/>
  <c r="K122" i="3"/>
  <c r="L124" i="3"/>
  <c r="J128" i="3"/>
  <c r="K130" i="3"/>
  <c r="L132" i="3"/>
  <c r="J136" i="3"/>
  <c r="K138" i="3"/>
  <c r="L140" i="3"/>
  <c r="J144" i="3"/>
  <c r="K146" i="3"/>
  <c r="L148" i="3"/>
  <c r="J152" i="3"/>
  <c r="K154" i="3"/>
  <c r="L156" i="3"/>
  <c r="J160" i="3"/>
  <c r="K162" i="3"/>
  <c r="L4" i="4"/>
  <c r="J8" i="4"/>
  <c r="K10" i="4"/>
  <c r="L12" i="4"/>
  <c r="J16" i="4"/>
  <c r="K18" i="4"/>
  <c r="L20" i="4"/>
  <c r="J24" i="4"/>
  <c r="K26" i="4"/>
  <c r="J6" i="7"/>
  <c r="J6" i="6"/>
  <c r="K8" i="7"/>
  <c r="K8" i="6"/>
  <c r="L10" i="7"/>
  <c r="L10" i="6"/>
  <c r="J14" i="7"/>
  <c r="J14" i="6"/>
  <c r="K16" i="7"/>
  <c r="K16" i="6"/>
  <c r="L18" i="7"/>
  <c r="L18" i="6"/>
  <c r="J22" i="7"/>
  <c r="J22" i="6"/>
  <c r="K24" i="7"/>
  <c r="K24" i="6"/>
  <c r="L26" i="7"/>
  <c r="L26" i="6"/>
  <c r="J30" i="7"/>
  <c r="J30" i="6"/>
  <c r="K32" i="7"/>
  <c r="K32" i="6"/>
  <c r="L34" i="7"/>
  <c r="L34" i="6"/>
  <c r="J38" i="7"/>
  <c r="J38" i="6"/>
  <c r="K40" i="7"/>
  <c r="K40" i="6"/>
  <c r="L42" i="7"/>
  <c r="L42" i="6"/>
  <c r="J46" i="7"/>
  <c r="J46" i="6"/>
  <c r="K48" i="7"/>
  <c r="K48" i="6"/>
  <c r="L50" i="7"/>
  <c r="L50" i="6"/>
  <c r="J54" i="7"/>
  <c r="J54" i="6"/>
  <c r="K56" i="7"/>
  <c r="K56" i="6"/>
  <c r="L58" i="7"/>
  <c r="L58" i="6"/>
  <c r="J62" i="7"/>
  <c r="J62" i="6"/>
  <c r="K64" i="7"/>
  <c r="K64" i="6"/>
  <c r="L66" i="7"/>
  <c r="L66" i="6"/>
  <c r="J70" i="7"/>
  <c r="J70" i="6"/>
  <c r="K72" i="7"/>
  <c r="K72" i="6"/>
  <c r="L74" i="7"/>
  <c r="L74" i="6"/>
  <c r="J78" i="7"/>
  <c r="J78" i="6"/>
  <c r="K80" i="7"/>
  <c r="K80" i="6"/>
  <c r="L82" i="7"/>
  <c r="L82" i="6"/>
  <c r="J86" i="7"/>
  <c r="J86" i="6"/>
  <c r="K88" i="7"/>
  <c r="K88" i="6"/>
  <c r="L90" i="7"/>
  <c r="L90" i="6"/>
  <c r="J94" i="7"/>
  <c r="J94" i="6"/>
  <c r="K96" i="7"/>
  <c r="K96" i="6"/>
  <c r="L98" i="7"/>
  <c r="L98" i="6"/>
  <c r="J102" i="7"/>
  <c r="J102" i="6"/>
  <c r="K104" i="7"/>
  <c r="K104" i="6"/>
  <c r="L106" i="7"/>
  <c r="L106" i="6"/>
  <c r="J110" i="7"/>
  <c r="J110" i="6"/>
  <c r="K112" i="7"/>
  <c r="K112" i="6"/>
  <c r="L114" i="7"/>
  <c r="L114" i="6"/>
  <c r="J118" i="7"/>
  <c r="J118" i="6"/>
  <c r="K120" i="7"/>
  <c r="K120" i="6"/>
  <c r="L122" i="7"/>
  <c r="L122" i="6"/>
  <c r="J126" i="7"/>
  <c r="J126" i="6"/>
  <c r="J126" i="4"/>
  <c r="K128" i="7"/>
  <c r="K128" i="6"/>
  <c r="K128" i="4"/>
  <c r="L130" i="7"/>
  <c r="L130" i="6"/>
  <c r="L130" i="4"/>
  <c r="J134" i="7"/>
  <c r="J134" i="6"/>
  <c r="J134" i="4"/>
  <c r="K136" i="7"/>
  <c r="K136" i="6"/>
  <c r="K136" i="4"/>
  <c r="L138" i="7"/>
  <c r="L138" i="6"/>
  <c r="L138" i="4"/>
  <c r="J142" i="7"/>
  <c r="J142" i="6"/>
  <c r="J142" i="4"/>
  <c r="K144" i="7"/>
  <c r="K144" i="6"/>
  <c r="K144" i="4"/>
  <c r="L146" i="7"/>
  <c r="L146" i="6"/>
  <c r="L146" i="4"/>
  <c r="J150" i="7"/>
  <c r="J150" i="6"/>
  <c r="J150" i="4"/>
  <c r="K152" i="7"/>
  <c r="K152" i="6"/>
  <c r="K152" i="4"/>
  <c r="L154" i="7"/>
  <c r="L154" i="6"/>
  <c r="L154" i="4"/>
  <c r="J158" i="7"/>
  <c r="J158" i="6"/>
  <c r="J158" i="4"/>
  <c r="K160" i="7"/>
  <c r="K160" i="6"/>
  <c r="K160" i="4"/>
  <c r="L162" i="7"/>
  <c r="L162" i="6"/>
  <c r="L162" i="4"/>
  <c r="J6" i="3"/>
  <c r="K8" i="3"/>
  <c r="L10" i="3"/>
  <c r="J14" i="3"/>
  <c r="K16" i="3"/>
  <c r="L18" i="3"/>
  <c r="J22" i="3"/>
  <c r="K24" i="3"/>
  <c r="L26" i="3"/>
  <c r="J30" i="3"/>
  <c r="K32" i="3"/>
  <c r="L34" i="3"/>
  <c r="J38" i="3"/>
  <c r="K40" i="3"/>
  <c r="L42" i="3"/>
  <c r="J46" i="3"/>
  <c r="K48" i="3"/>
  <c r="L50" i="3"/>
  <c r="J54" i="3"/>
  <c r="K56" i="3"/>
  <c r="L58" i="3"/>
  <c r="J62" i="3"/>
  <c r="K64" i="3"/>
  <c r="L66" i="3"/>
  <c r="J70" i="3"/>
  <c r="K72" i="3"/>
  <c r="L74" i="3"/>
  <c r="J78" i="3"/>
  <c r="K80" i="3"/>
  <c r="L82" i="3"/>
  <c r="J86" i="3"/>
  <c r="K88" i="3"/>
  <c r="L90" i="3"/>
  <c r="J94" i="3"/>
  <c r="K96" i="3"/>
  <c r="L98" i="3"/>
  <c r="J102" i="3"/>
  <c r="K104" i="3"/>
  <c r="L106" i="3"/>
  <c r="J110" i="3"/>
  <c r="K112" i="3"/>
  <c r="L114" i="3"/>
  <c r="J118" i="3"/>
  <c r="K120" i="3"/>
  <c r="L122" i="3"/>
  <c r="J126" i="3"/>
  <c r="K128" i="3"/>
  <c r="L130" i="3"/>
  <c r="J134" i="3"/>
  <c r="K136" i="3"/>
  <c r="L138" i="3"/>
  <c r="J142" i="3"/>
  <c r="K144" i="3"/>
  <c r="L146" i="3"/>
  <c r="J150" i="3"/>
  <c r="K152" i="3"/>
  <c r="L154" i="3"/>
  <c r="J158" i="3"/>
  <c r="K160" i="3"/>
  <c r="L162" i="3"/>
  <c r="J6" i="4"/>
  <c r="K8" i="4"/>
  <c r="L10" i="4"/>
  <c r="J14" i="4"/>
  <c r="K16" i="4"/>
  <c r="L18" i="4"/>
  <c r="J22" i="4"/>
  <c r="K24" i="4"/>
  <c r="L26" i="4"/>
  <c r="J38" i="4"/>
  <c r="K48" i="4"/>
  <c r="L58" i="4"/>
  <c r="J70" i="4"/>
  <c r="K80" i="4"/>
  <c r="L90" i="4"/>
  <c r="J102" i="4"/>
  <c r="K112" i="4"/>
  <c r="L122" i="4"/>
  <c r="J4" i="7"/>
  <c r="J4" i="6"/>
  <c r="K6" i="7"/>
  <c r="K6" i="6"/>
  <c r="L8" i="7"/>
  <c r="L8" i="6"/>
  <c r="J12" i="7"/>
  <c r="J12" i="6"/>
  <c r="K14" i="7"/>
  <c r="K14" i="6"/>
  <c r="L16" i="7"/>
  <c r="L16" i="6"/>
  <c r="J20" i="7"/>
  <c r="J20" i="6"/>
  <c r="K22" i="7"/>
  <c r="K22" i="6"/>
  <c r="L24" i="7"/>
  <c r="L24" i="6"/>
  <c r="J28" i="7"/>
  <c r="J28" i="6"/>
  <c r="J28" i="4"/>
  <c r="K30" i="7"/>
  <c r="K30" i="6"/>
  <c r="K30" i="4"/>
  <c r="L32" i="7"/>
  <c r="L32" i="6"/>
  <c r="L32" i="4"/>
  <c r="J36" i="7"/>
  <c r="J36" i="6"/>
  <c r="J36" i="4"/>
  <c r="K38" i="7"/>
  <c r="K38" i="6"/>
  <c r="K38" i="4"/>
  <c r="L40" i="7"/>
  <c r="L40" i="6"/>
  <c r="L40" i="4"/>
  <c r="J44" i="7"/>
  <c r="J44" i="6"/>
  <c r="J44" i="4"/>
  <c r="K46" i="7"/>
  <c r="K46" i="6"/>
  <c r="K46" i="4"/>
  <c r="L48" i="7"/>
  <c r="L48" i="6"/>
  <c r="L48" i="4"/>
  <c r="J52" i="7"/>
  <c r="J52" i="6"/>
  <c r="J52" i="4"/>
  <c r="K54" i="7"/>
  <c r="K54" i="6"/>
  <c r="K54" i="4"/>
  <c r="L56" i="7"/>
  <c r="L56" i="6"/>
  <c r="L56" i="4"/>
  <c r="J60" i="7"/>
  <c r="J60" i="6"/>
  <c r="J60" i="4"/>
  <c r="K62" i="7"/>
  <c r="K62" i="6"/>
  <c r="K62" i="4"/>
  <c r="L64" i="7"/>
  <c r="L64" i="6"/>
  <c r="L64" i="4"/>
  <c r="J68" i="7"/>
  <c r="J68" i="6"/>
  <c r="J68" i="4"/>
  <c r="K70" i="7"/>
  <c r="K70" i="6"/>
  <c r="K70" i="4"/>
  <c r="L72" i="7"/>
  <c r="L72" i="6"/>
  <c r="L72" i="4"/>
  <c r="J76" i="7"/>
  <c r="J76" i="6"/>
  <c r="J76" i="4"/>
  <c r="K78" i="7"/>
  <c r="K78" i="6"/>
  <c r="K78" i="4"/>
  <c r="L80" i="7"/>
  <c r="L80" i="6"/>
  <c r="L80" i="4"/>
  <c r="J84" i="7"/>
  <c r="J84" i="6"/>
  <c r="J84" i="4"/>
  <c r="K86" i="7"/>
  <c r="K86" i="6"/>
  <c r="K86" i="4"/>
  <c r="L88" i="7"/>
  <c r="L88" i="6"/>
  <c r="L88" i="4"/>
  <c r="J92" i="7"/>
  <c r="J92" i="6"/>
  <c r="J92" i="4"/>
  <c r="K94" i="7"/>
  <c r="K94" i="6"/>
  <c r="K94" i="4"/>
  <c r="L96" i="7"/>
  <c r="L96" i="6"/>
  <c r="L96" i="4"/>
  <c r="J100" i="7"/>
  <c r="J100" i="6"/>
  <c r="J100" i="4"/>
  <c r="K102" i="7"/>
  <c r="K102" i="6"/>
  <c r="K102" i="4"/>
  <c r="L104" i="7"/>
  <c r="L104" i="6"/>
  <c r="L104" i="4"/>
  <c r="J108" i="7"/>
  <c r="J108" i="6"/>
  <c r="J108" i="4"/>
  <c r="K110" i="7"/>
  <c r="K110" i="6"/>
  <c r="K110" i="4"/>
  <c r="L112" i="7"/>
  <c r="L112" i="6"/>
  <c r="L112" i="4"/>
  <c r="J116" i="7"/>
  <c r="J116" i="6"/>
  <c r="J116" i="4"/>
  <c r="K118" i="7"/>
  <c r="K118" i="6"/>
  <c r="K118" i="4"/>
  <c r="L120" i="7"/>
  <c r="L120" i="6"/>
  <c r="L120" i="4"/>
  <c r="J124" i="7"/>
  <c r="J124" i="6"/>
  <c r="J124" i="4"/>
  <c r="K126" i="7"/>
  <c r="K126" i="6"/>
  <c r="K126" i="4"/>
  <c r="L128" i="7"/>
  <c r="L128" i="6"/>
  <c r="L128" i="4"/>
  <c r="J132" i="7"/>
  <c r="J132" i="6"/>
  <c r="J132" i="4"/>
  <c r="K134" i="7"/>
  <c r="K134" i="6"/>
  <c r="K134" i="4"/>
  <c r="L136" i="7"/>
  <c r="L136" i="6"/>
  <c r="L136" i="4"/>
  <c r="J140" i="7"/>
  <c r="J140" i="6"/>
  <c r="J140" i="4"/>
  <c r="K142" i="7"/>
  <c r="K142" i="6"/>
  <c r="K142" i="4"/>
  <c r="L144" i="7"/>
  <c r="L144" i="6"/>
  <c r="L144" i="4"/>
  <c r="J148" i="7"/>
  <c r="J148" i="6"/>
  <c r="J148" i="4"/>
  <c r="K150" i="7"/>
  <c r="K150" i="6"/>
  <c r="K150" i="4"/>
  <c r="L152" i="7"/>
  <c r="L152" i="6"/>
  <c r="L152" i="4"/>
  <c r="J156" i="7"/>
  <c r="J156" i="6"/>
  <c r="J156" i="4"/>
  <c r="K158" i="7"/>
  <c r="K158" i="6"/>
  <c r="K158" i="4"/>
  <c r="L160" i="7"/>
  <c r="L160" i="6"/>
  <c r="L160" i="4"/>
  <c r="J4" i="3"/>
  <c r="K6" i="3"/>
  <c r="L8" i="3"/>
  <c r="J12" i="3"/>
  <c r="K14" i="3"/>
  <c r="L16" i="3"/>
  <c r="J20" i="3"/>
  <c r="K22" i="3"/>
  <c r="L24" i="3"/>
  <c r="J28" i="3"/>
  <c r="K30" i="3"/>
  <c r="L32" i="3"/>
  <c r="J36" i="3"/>
  <c r="K38" i="3"/>
  <c r="L40" i="3"/>
  <c r="J44" i="3"/>
  <c r="K46" i="3"/>
  <c r="L48" i="3"/>
  <c r="J52" i="3"/>
  <c r="K54" i="3"/>
  <c r="L56" i="3"/>
  <c r="J60" i="3"/>
  <c r="K62" i="3"/>
  <c r="L64" i="3"/>
  <c r="J68" i="3"/>
  <c r="K70" i="3"/>
  <c r="L72" i="3"/>
  <c r="J76" i="3"/>
  <c r="K78" i="3"/>
  <c r="L80" i="3"/>
  <c r="J84" i="3"/>
  <c r="K86" i="3"/>
  <c r="L88" i="3"/>
  <c r="J92" i="3"/>
  <c r="K94" i="3"/>
  <c r="L96" i="3"/>
  <c r="J100" i="3"/>
  <c r="K102" i="3"/>
  <c r="L104" i="3"/>
  <c r="J108" i="3"/>
  <c r="K110" i="3"/>
  <c r="L112" i="3"/>
  <c r="J116" i="3"/>
  <c r="K118" i="3"/>
  <c r="L120" i="3"/>
  <c r="J124" i="3"/>
  <c r="K126" i="3"/>
  <c r="L128" i="3"/>
  <c r="J132" i="3"/>
  <c r="K134" i="3"/>
  <c r="L136" i="3"/>
  <c r="J140" i="3"/>
  <c r="K142" i="3"/>
  <c r="L144" i="3"/>
  <c r="J148" i="3"/>
  <c r="K150" i="3"/>
  <c r="L152" i="3"/>
  <c r="J156" i="3"/>
  <c r="K158" i="3"/>
  <c r="L160" i="3"/>
  <c r="J4" i="4"/>
  <c r="K6" i="4"/>
  <c r="L8" i="4"/>
  <c r="J12" i="4"/>
  <c r="K14" i="4"/>
  <c r="L16" i="4"/>
  <c r="J20" i="4"/>
  <c r="K22" i="4"/>
  <c r="L24" i="4"/>
  <c r="J30" i="4"/>
  <c r="K40" i="4"/>
  <c r="L50" i="4"/>
  <c r="J62" i="4"/>
  <c r="K72" i="4"/>
  <c r="L82" i="4"/>
  <c r="J94" i="4"/>
  <c r="K104" i="4"/>
  <c r="L114" i="4"/>
  <c r="J37" i="7"/>
  <c r="K37" i="7"/>
  <c r="L37" i="7"/>
  <c r="J39" i="7"/>
  <c r="K39" i="7"/>
  <c r="L39" i="7"/>
  <c r="J41" i="7"/>
  <c r="K41" i="7"/>
  <c r="L41" i="7"/>
  <c r="K205" i="4" l="1"/>
  <c r="AI14" i="4"/>
  <c r="L301" i="3"/>
  <c r="AM38" i="3"/>
  <c r="J249" i="3"/>
  <c r="AC26" i="3"/>
  <c r="K195" i="3"/>
  <c r="AH12" i="3"/>
  <c r="K323" i="7"/>
  <c r="AH44" i="7"/>
  <c r="J305" i="6"/>
  <c r="AC40" i="6"/>
  <c r="L285" i="4"/>
  <c r="AM34" i="4"/>
  <c r="L269" i="7"/>
  <c r="AM30" i="7"/>
  <c r="K251" i="6"/>
  <c r="AH26" i="6"/>
  <c r="J233" i="4"/>
  <c r="AC22" i="4"/>
  <c r="J217" i="7"/>
  <c r="AC18" i="7"/>
  <c r="L197" i="6"/>
  <c r="AM12" i="6"/>
  <c r="L173" i="6"/>
  <c r="AM6" i="6"/>
  <c r="J179" i="4"/>
  <c r="AC333" i="4" s="1"/>
  <c r="AD8" i="4"/>
  <c r="K285" i="3"/>
  <c r="AI34" i="3"/>
  <c r="J211" i="3"/>
  <c r="AD16" i="3"/>
  <c r="K325" i="6"/>
  <c r="AI44" i="6"/>
  <c r="J307" i="4"/>
  <c r="AC337" i="4" s="1"/>
  <c r="AD337" i="4" s="1"/>
  <c r="AD40" i="4"/>
  <c r="J291" i="7"/>
  <c r="AD36" i="7"/>
  <c r="K253" i="7"/>
  <c r="AI26" i="7"/>
  <c r="J211" i="7"/>
  <c r="AD16" i="7"/>
  <c r="J179" i="7"/>
  <c r="AC333" i="7" s="1"/>
  <c r="AD8" i="7"/>
  <c r="J317" i="3"/>
  <c r="AE42" i="3"/>
  <c r="K263" i="3"/>
  <c r="AJ28" i="3"/>
  <c r="L209" i="3"/>
  <c r="AK16" i="3"/>
  <c r="J325" i="6"/>
  <c r="AE44" i="6"/>
  <c r="L305" i="4"/>
  <c r="AK40" i="4"/>
  <c r="L281" i="6"/>
  <c r="AK34" i="6"/>
  <c r="L257" i="7"/>
  <c r="AK28" i="7"/>
  <c r="L225" i="7"/>
  <c r="AK20" i="7"/>
  <c r="K183" i="7"/>
  <c r="AJ8" i="7"/>
  <c r="K305" i="7"/>
  <c r="AG40" i="7"/>
  <c r="K273" i="7"/>
  <c r="AG32" i="7"/>
  <c r="K249" i="7"/>
  <c r="AG26" i="7"/>
  <c r="L227" i="7"/>
  <c r="AL20" i="7"/>
  <c r="K209" i="7"/>
  <c r="AG16" i="7"/>
  <c r="L195" i="7"/>
  <c r="AL12" i="7"/>
  <c r="L187" i="7"/>
  <c r="AL10" i="7"/>
  <c r="K177" i="6"/>
  <c r="AG8" i="6"/>
  <c r="J175" i="7"/>
  <c r="AF6" i="7"/>
  <c r="K169" i="4"/>
  <c r="AG6" i="4"/>
  <c r="J323" i="9"/>
  <c r="AD44" i="9"/>
  <c r="J307" i="9"/>
  <c r="AC337" i="9" s="1"/>
  <c r="AD337" i="9" s="1"/>
  <c r="AD40" i="9"/>
  <c r="J291" i="9"/>
  <c r="AD36" i="9"/>
  <c r="J283" i="4"/>
  <c r="AD34" i="4"/>
  <c r="L271" i="9"/>
  <c r="AN30" i="9"/>
  <c r="L263" i="9"/>
  <c r="AN28" i="9"/>
  <c r="K253" i="9"/>
  <c r="AI26" i="9"/>
  <c r="K245" i="9"/>
  <c r="AI24" i="9"/>
  <c r="L239" i="4"/>
  <c r="AN22" i="4"/>
  <c r="K229" i="9"/>
  <c r="AI20" i="9"/>
  <c r="J219" i="9"/>
  <c r="AD18" i="9"/>
  <c r="J211" i="4"/>
  <c r="AD16" i="4"/>
  <c r="L199" i="9"/>
  <c r="AN12" i="9"/>
  <c r="K189" i="9"/>
  <c r="AI10" i="9"/>
  <c r="J325" i="9"/>
  <c r="AE44" i="9"/>
  <c r="K303" i="9"/>
  <c r="AJ38" i="9"/>
  <c r="K287" i="9"/>
  <c r="AJ34" i="9"/>
  <c r="K271" i="9"/>
  <c r="AJ30" i="9"/>
  <c r="K247" i="9"/>
  <c r="AJ24" i="9"/>
  <c r="J319" i="9"/>
  <c r="AF42" i="9"/>
  <c r="J303" i="9"/>
  <c r="AF38" i="9"/>
  <c r="J287" i="9"/>
  <c r="AF34" i="9"/>
  <c r="K265" i="9"/>
  <c r="AG30" i="9"/>
  <c r="K249" i="9"/>
  <c r="AG26" i="9"/>
  <c r="K233" i="9"/>
  <c r="AG22" i="9"/>
  <c r="K217" i="9"/>
  <c r="AG18" i="9"/>
  <c r="K201" i="9"/>
  <c r="AG14" i="9"/>
  <c r="K185" i="9"/>
  <c r="AG10" i="9"/>
  <c r="K169" i="9"/>
  <c r="AG6" i="9"/>
  <c r="J313" i="9"/>
  <c r="AC42" i="9"/>
  <c r="J297" i="9"/>
  <c r="AC38" i="9"/>
  <c r="J281" i="9"/>
  <c r="AC34" i="9"/>
  <c r="J265" i="9"/>
  <c r="AC30" i="9"/>
  <c r="K235" i="9"/>
  <c r="AH22" i="9"/>
  <c r="K203" i="9"/>
  <c r="AH14" i="9"/>
  <c r="K171" i="9"/>
  <c r="AH6" i="9"/>
  <c r="L301" i="9"/>
  <c r="AM38" i="9"/>
  <c r="L293" i="9"/>
  <c r="AM36" i="9"/>
  <c r="L277" i="9"/>
  <c r="AM32" i="9"/>
  <c r="L261" i="9"/>
  <c r="AM28" i="9"/>
  <c r="L253" i="9"/>
  <c r="AM26" i="9"/>
  <c r="L245" i="9"/>
  <c r="AM24" i="9"/>
  <c r="L237" i="9"/>
  <c r="AM22" i="9"/>
  <c r="J233" i="9"/>
  <c r="AC22" i="9"/>
  <c r="J225" i="9"/>
  <c r="AC20" i="9"/>
  <c r="J217" i="9"/>
  <c r="AC18" i="9"/>
  <c r="J195" i="9"/>
  <c r="AD12" i="9"/>
  <c r="J187" i="9"/>
  <c r="AD10" i="9"/>
  <c r="J179" i="9"/>
  <c r="AC333" i="9" s="1"/>
  <c r="AD8" i="9"/>
  <c r="L283" i="9"/>
  <c r="AL34" i="9"/>
  <c r="J271" i="9"/>
  <c r="AF30" i="9"/>
  <c r="L243" i="9"/>
  <c r="AC366" i="9" s="1"/>
  <c r="AD366" i="9" s="1"/>
  <c r="AL24" i="9"/>
  <c r="L187" i="9"/>
  <c r="AL10" i="9"/>
  <c r="L321" i="9"/>
  <c r="AK44" i="9"/>
  <c r="L313" i="9"/>
  <c r="AK42" i="9"/>
  <c r="L289" i="9"/>
  <c r="AK36" i="9"/>
  <c r="L265" i="9"/>
  <c r="AK30" i="9"/>
  <c r="L257" i="9"/>
  <c r="AK28" i="9"/>
  <c r="L249" i="9"/>
  <c r="AK26" i="9"/>
  <c r="L241" i="9"/>
  <c r="AK24" i="9"/>
  <c r="L233" i="9"/>
  <c r="AK22" i="9"/>
  <c r="L225" i="9"/>
  <c r="AK20" i="9"/>
  <c r="L217" i="9"/>
  <c r="AK18" i="9"/>
  <c r="L209" i="9"/>
  <c r="AK16" i="9"/>
  <c r="L201" i="9"/>
  <c r="AK14" i="9"/>
  <c r="L193" i="9"/>
  <c r="AK12" i="9"/>
  <c r="L185" i="9"/>
  <c r="AK10" i="9"/>
  <c r="L177" i="9"/>
  <c r="AK8" i="9"/>
  <c r="L169" i="9"/>
  <c r="AK6" i="9"/>
  <c r="L307" i="9"/>
  <c r="AC368" i="9" s="1"/>
  <c r="AD368" i="9" s="1"/>
  <c r="AL40" i="9"/>
  <c r="L259" i="9"/>
  <c r="AL28" i="9"/>
  <c r="L279" i="4"/>
  <c r="AN32" i="4"/>
  <c r="K237" i="4"/>
  <c r="AI22" i="4"/>
  <c r="J195" i="4"/>
  <c r="AD12" i="4"/>
  <c r="L181" i="4"/>
  <c r="AM8" i="4"/>
  <c r="K171" i="4"/>
  <c r="AH6" i="4"/>
  <c r="J321" i="3"/>
  <c r="AC44" i="3"/>
  <c r="L309" i="3"/>
  <c r="AM40" i="3"/>
  <c r="K299" i="3"/>
  <c r="AH38" i="3"/>
  <c r="J289" i="3"/>
  <c r="AC36" i="3"/>
  <c r="L277" i="3"/>
  <c r="AM32" i="3"/>
  <c r="K267" i="3"/>
  <c r="AH30" i="3"/>
  <c r="J257" i="3"/>
  <c r="AC28" i="3"/>
  <c r="L245" i="3"/>
  <c r="AM24" i="3"/>
  <c r="K235" i="3"/>
  <c r="AH22" i="3"/>
  <c r="J225" i="3"/>
  <c r="AC20" i="3"/>
  <c r="L213" i="3"/>
  <c r="AM16" i="3"/>
  <c r="K203" i="3"/>
  <c r="AH14" i="3"/>
  <c r="J193" i="3"/>
  <c r="AC12" i="3"/>
  <c r="L181" i="3"/>
  <c r="AM8" i="3"/>
  <c r="K171" i="3"/>
  <c r="AH6" i="3"/>
  <c r="L325" i="7"/>
  <c r="AM44" i="7"/>
  <c r="J321" i="4"/>
  <c r="AC44" i="4"/>
  <c r="L317" i="6"/>
  <c r="AM42" i="6"/>
  <c r="K315" i="7"/>
  <c r="AH42" i="7"/>
  <c r="L309" i="4"/>
  <c r="AM40" i="4"/>
  <c r="K307" i="6"/>
  <c r="AC353" i="6" s="1"/>
  <c r="AD353" i="6" s="1"/>
  <c r="AH40" i="6"/>
  <c r="J305" i="7"/>
  <c r="AC40" i="7"/>
  <c r="K299" i="4"/>
  <c r="AH38" i="4"/>
  <c r="J297" i="6"/>
  <c r="AC38" i="6"/>
  <c r="L293" i="7"/>
  <c r="AM36" i="7"/>
  <c r="J289" i="4"/>
  <c r="AC36" i="4"/>
  <c r="L285" i="6"/>
  <c r="AM34" i="6"/>
  <c r="K283" i="7"/>
  <c r="AH34" i="7"/>
  <c r="L277" i="4"/>
  <c r="AM32" i="4"/>
  <c r="K275" i="6"/>
  <c r="AC352" i="6" s="1"/>
  <c r="AD352" i="6" s="1"/>
  <c r="AH32" i="6"/>
  <c r="J273" i="7"/>
  <c r="AC32" i="7"/>
  <c r="K267" i="4"/>
  <c r="AH30" i="4"/>
  <c r="J265" i="6"/>
  <c r="AC30" i="6"/>
  <c r="L261" i="7"/>
  <c r="AM28" i="7"/>
  <c r="J257" i="4"/>
  <c r="AC28" i="4"/>
  <c r="L253" i="6"/>
  <c r="AM26" i="6"/>
  <c r="K251" i="7"/>
  <c r="AH26" i="7"/>
  <c r="L245" i="4"/>
  <c r="AM24" i="4"/>
  <c r="K243" i="6"/>
  <c r="AC351" i="6" s="1"/>
  <c r="AD351" i="6" s="1"/>
  <c r="AH24" i="6"/>
  <c r="J241" i="7"/>
  <c r="AC24" i="7"/>
  <c r="K235" i="4"/>
  <c r="AH22" i="4"/>
  <c r="J233" i="6"/>
  <c r="AC22" i="6"/>
  <c r="L229" i="7"/>
  <c r="AM20" i="7"/>
  <c r="J225" i="4"/>
  <c r="AC20" i="4"/>
  <c r="L221" i="6"/>
  <c r="AM18" i="6"/>
  <c r="K219" i="7"/>
  <c r="AH18" i="7"/>
  <c r="L213" i="4"/>
  <c r="AM16" i="4"/>
  <c r="K211" i="6"/>
  <c r="AH16" i="6"/>
  <c r="J209" i="7"/>
  <c r="AC16" i="7"/>
  <c r="K203" i="4"/>
  <c r="AH14" i="4"/>
  <c r="J201" i="6"/>
  <c r="AC14" i="6"/>
  <c r="L197" i="7"/>
  <c r="AM12" i="7"/>
  <c r="J193" i="4"/>
  <c r="AC12" i="4"/>
  <c r="L189" i="7"/>
  <c r="AM10" i="7"/>
  <c r="J185" i="7"/>
  <c r="AC10" i="7"/>
  <c r="K179" i="7"/>
  <c r="AC349" i="7" s="1"/>
  <c r="AH8" i="7"/>
  <c r="L173" i="7"/>
  <c r="AM6" i="7"/>
  <c r="J169" i="7"/>
  <c r="AC6" i="7"/>
  <c r="L255" i="4"/>
  <c r="AN26" i="4"/>
  <c r="K213" i="4"/>
  <c r="AI16" i="4"/>
  <c r="J187" i="4"/>
  <c r="AD10" i="4"/>
  <c r="L175" i="4"/>
  <c r="AN6" i="4"/>
  <c r="K325" i="3"/>
  <c r="AI44" i="3"/>
  <c r="J315" i="3"/>
  <c r="AD42" i="3"/>
  <c r="L303" i="3"/>
  <c r="AN38" i="3"/>
  <c r="K293" i="3"/>
  <c r="AI36" i="3"/>
  <c r="J283" i="3"/>
  <c r="AD34" i="3"/>
  <c r="L271" i="3"/>
  <c r="AN30" i="3"/>
  <c r="K261" i="3"/>
  <c r="AI28" i="3"/>
  <c r="J251" i="3"/>
  <c r="AD26" i="3"/>
  <c r="L239" i="3"/>
  <c r="AN22" i="3"/>
  <c r="K229" i="3"/>
  <c r="AI20" i="3"/>
  <c r="J219" i="3"/>
  <c r="AD18" i="3"/>
  <c r="L207" i="3"/>
  <c r="AN14" i="3"/>
  <c r="K197" i="3"/>
  <c r="AI12" i="3"/>
  <c r="J187" i="3"/>
  <c r="AD10" i="3"/>
  <c r="L175" i="3"/>
  <c r="AN6" i="3"/>
  <c r="L327" i="6"/>
  <c r="AN44" i="6"/>
  <c r="K325" i="7"/>
  <c r="AI44" i="7"/>
  <c r="L319" i="4"/>
  <c r="AN42" i="4"/>
  <c r="K317" i="6"/>
  <c r="AI42" i="6"/>
  <c r="J315" i="7"/>
  <c r="AD42" i="7"/>
  <c r="K309" i="4"/>
  <c r="AI40" i="4"/>
  <c r="J307" i="6"/>
  <c r="AC337" i="6" s="1"/>
  <c r="AD337" i="6" s="1"/>
  <c r="AD40" i="6"/>
  <c r="L303" i="7"/>
  <c r="AN38" i="7"/>
  <c r="J299" i="4"/>
  <c r="AD38" i="4"/>
  <c r="L295" i="6"/>
  <c r="AN36" i="6"/>
  <c r="K293" i="7"/>
  <c r="AI36" i="7"/>
  <c r="L287" i="6"/>
  <c r="AN34" i="6"/>
  <c r="J283" i="6"/>
  <c r="AD34" i="6"/>
  <c r="K277" i="6"/>
  <c r="AI32" i="6"/>
  <c r="L271" i="6"/>
  <c r="AN30" i="6"/>
  <c r="J267" i="6"/>
  <c r="AD30" i="6"/>
  <c r="K261" i="6"/>
  <c r="AI28" i="6"/>
  <c r="L255" i="6"/>
  <c r="AN26" i="6"/>
  <c r="J251" i="6"/>
  <c r="AD26" i="6"/>
  <c r="K245" i="6"/>
  <c r="AI24" i="6"/>
  <c r="L239" i="6"/>
  <c r="AN22" i="6"/>
  <c r="J235" i="6"/>
  <c r="AD22" i="6"/>
  <c r="K229" i="6"/>
  <c r="AI20" i="6"/>
  <c r="L223" i="6"/>
  <c r="AN18" i="6"/>
  <c r="J219" i="6"/>
  <c r="AD18" i="6"/>
  <c r="K213" i="6"/>
  <c r="AI16" i="6"/>
  <c r="L207" i="6"/>
  <c r="AN14" i="6"/>
  <c r="J203" i="6"/>
  <c r="AD14" i="6"/>
  <c r="K197" i="6"/>
  <c r="AI12" i="6"/>
  <c r="L191" i="6"/>
  <c r="AN10" i="6"/>
  <c r="J187" i="6"/>
  <c r="AD10" i="6"/>
  <c r="K181" i="6"/>
  <c r="AI8" i="6"/>
  <c r="L175" i="6"/>
  <c r="AN6" i="6"/>
  <c r="J171" i="6"/>
  <c r="AD6" i="6"/>
  <c r="L185" i="4"/>
  <c r="AK10" i="4"/>
  <c r="K175" i="4"/>
  <c r="AJ6" i="4"/>
  <c r="J325" i="3"/>
  <c r="AE44" i="3"/>
  <c r="L313" i="3"/>
  <c r="AK42" i="3"/>
  <c r="K303" i="3"/>
  <c r="AJ38" i="3"/>
  <c r="J293" i="3"/>
  <c r="AE36" i="3"/>
  <c r="L281" i="3"/>
  <c r="AK34" i="3"/>
  <c r="K271" i="3"/>
  <c r="AJ30" i="3"/>
  <c r="J261" i="3"/>
  <c r="AE28" i="3"/>
  <c r="L249" i="3"/>
  <c r="AK26" i="3"/>
  <c r="K239" i="3"/>
  <c r="AJ22" i="3"/>
  <c r="J229" i="3"/>
  <c r="AE20" i="3"/>
  <c r="L217" i="3"/>
  <c r="AK18" i="3"/>
  <c r="K207" i="3"/>
  <c r="AJ14" i="3"/>
  <c r="J197" i="3"/>
  <c r="AE12" i="3"/>
  <c r="L185" i="3"/>
  <c r="AK10" i="3"/>
  <c r="K175" i="3"/>
  <c r="AJ6" i="3"/>
  <c r="K327" i="6"/>
  <c r="AJ44" i="6"/>
  <c r="J325" i="7"/>
  <c r="AE44" i="7"/>
  <c r="K319" i="4"/>
  <c r="AJ42" i="4"/>
  <c r="J317" i="6"/>
  <c r="AE42" i="6"/>
  <c r="L313" i="7"/>
  <c r="AK42" i="7"/>
  <c r="J309" i="4"/>
  <c r="AE40" i="4"/>
  <c r="L305" i="6"/>
  <c r="AK40" i="6"/>
  <c r="K303" i="7"/>
  <c r="AJ38" i="7"/>
  <c r="L297" i="4"/>
  <c r="AK38" i="4"/>
  <c r="K295" i="6"/>
  <c r="AJ36" i="6"/>
  <c r="J293" i="7"/>
  <c r="AE36" i="7"/>
  <c r="K287" i="4"/>
  <c r="AJ34" i="4"/>
  <c r="J285" i="6"/>
  <c r="AE34" i="6"/>
  <c r="L281" i="7"/>
  <c r="AK34" i="7"/>
  <c r="J277" i="4"/>
  <c r="AE32" i="4"/>
  <c r="L273" i="6"/>
  <c r="AK32" i="6"/>
  <c r="K271" i="7"/>
  <c r="AJ30" i="7"/>
  <c r="L265" i="4"/>
  <c r="AK30" i="4"/>
  <c r="K263" i="6"/>
  <c r="AJ28" i="6"/>
  <c r="J261" i="7"/>
  <c r="AE28" i="7"/>
  <c r="K255" i="4"/>
  <c r="AJ26" i="4"/>
  <c r="J253" i="6"/>
  <c r="AE26" i="6"/>
  <c r="L249" i="7"/>
  <c r="AK26" i="7"/>
  <c r="J245" i="4"/>
  <c r="AE24" i="4"/>
  <c r="L241" i="6"/>
  <c r="AK24" i="6"/>
  <c r="K239" i="7"/>
  <c r="AJ22" i="7"/>
  <c r="L233" i="4"/>
  <c r="AK22" i="4"/>
  <c r="K231" i="6"/>
  <c r="AJ20" i="6"/>
  <c r="J229" i="7"/>
  <c r="AE20" i="7"/>
  <c r="K223" i="4"/>
  <c r="AJ18" i="4"/>
  <c r="J221" i="6"/>
  <c r="AE18" i="6"/>
  <c r="L217" i="7"/>
  <c r="AK18" i="7"/>
  <c r="J213" i="4"/>
  <c r="AE16" i="4"/>
  <c r="L209" i="6"/>
  <c r="AK16" i="6"/>
  <c r="K207" i="7"/>
  <c r="AJ14" i="7"/>
  <c r="L201" i="4"/>
  <c r="AK14" i="4"/>
  <c r="K199" i="6"/>
  <c r="AJ12" i="6"/>
  <c r="J197" i="7"/>
  <c r="AE12" i="7"/>
  <c r="K191" i="6"/>
  <c r="AJ10" i="6"/>
  <c r="L185" i="6"/>
  <c r="AK10" i="6"/>
  <c r="J181" i="6"/>
  <c r="AE8" i="6"/>
  <c r="K175" i="6"/>
  <c r="AJ6" i="6"/>
  <c r="L169" i="6"/>
  <c r="AK6" i="6"/>
  <c r="K177" i="3"/>
  <c r="AG8" i="3"/>
  <c r="J327" i="3"/>
  <c r="AF44" i="3"/>
  <c r="L323" i="3"/>
  <c r="AL44" i="3"/>
  <c r="K321" i="3"/>
  <c r="AG44" i="3"/>
  <c r="J319" i="3"/>
  <c r="AF42" i="3"/>
  <c r="L315" i="3"/>
  <c r="AL42" i="3"/>
  <c r="K313" i="3"/>
  <c r="AG42" i="3"/>
  <c r="J311" i="3"/>
  <c r="AF40" i="3"/>
  <c r="L307" i="3"/>
  <c r="AC368" i="3" s="1"/>
  <c r="AD368" i="3" s="1"/>
  <c r="AL40" i="3"/>
  <c r="K305" i="3"/>
  <c r="AG40" i="3"/>
  <c r="J303" i="3"/>
  <c r="AF38" i="3"/>
  <c r="L299" i="3"/>
  <c r="AL38" i="3"/>
  <c r="K297" i="3"/>
  <c r="AG38" i="3"/>
  <c r="J295" i="3"/>
  <c r="AF36" i="3"/>
  <c r="L291" i="3"/>
  <c r="AL36" i="3"/>
  <c r="K289" i="3"/>
  <c r="AG36" i="3"/>
  <c r="J287" i="3"/>
  <c r="AF34" i="3"/>
  <c r="L283" i="3"/>
  <c r="AL34" i="3"/>
  <c r="K281" i="3"/>
  <c r="AG34" i="3"/>
  <c r="J279" i="3"/>
  <c r="AF32" i="3"/>
  <c r="L275" i="3"/>
  <c r="AC367" i="3" s="1"/>
  <c r="AD367" i="3" s="1"/>
  <c r="AL32" i="3"/>
  <c r="K273" i="3"/>
  <c r="AG32" i="3"/>
  <c r="J271" i="3"/>
  <c r="AF30" i="3"/>
  <c r="L267" i="3"/>
  <c r="AL30" i="3"/>
  <c r="K265" i="3"/>
  <c r="AG30" i="3"/>
  <c r="J263" i="3"/>
  <c r="AF28" i="3"/>
  <c r="L259" i="3"/>
  <c r="AL28" i="3"/>
  <c r="K257" i="3"/>
  <c r="AG28" i="3"/>
  <c r="J255" i="3"/>
  <c r="AF26" i="3"/>
  <c r="L251" i="3"/>
  <c r="AL26" i="3"/>
  <c r="K249" i="3"/>
  <c r="AG26" i="3"/>
  <c r="J247" i="3"/>
  <c r="AF24" i="3"/>
  <c r="L243" i="3"/>
  <c r="AC366" i="3" s="1"/>
  <c r="AD366" i="3" s="1"/>
  <c r="AL24" i="3"/>
  <c r="K241" i="3"/>
  <c r="AG24" i="3"/>
  <c r="J239" i="3"/>
  <c r="AF22" i="3"/>
  <c r="L235" i="3"/>
  <c r="AL22" i="3"/>
  <c r="K233" i="3"/>
  <c r="AG22" i="3"/>
  <c r="J231" i="3"/>
  <c r="AF20" i="3"/>
  <c r="L227" i="3"/>
  <c r="AL20" i="3"/>
  <c r="K225" i="3"/>
  <c r="AG20" i="3"/>
  <c r="J223" i="3"/>
  <c r="AF18" i="3"/>
  <c r="L219" i="3"/>
  <c r="AL18" i="3"/>
  <c r="K217" i="3"/>
  <c r="AG18" i="3"/>
  <c r="J215" i="3"/>
  <c r="AF16" i="3"/>
  <c r="L211" i="3"/>
  <c r="AL16" i="3"/>
  <c r="K209" i="3"/>
  <c r="AG16" i="3"/>
  <c r="J207" i="3"/>
  <c r="AF14" i="3"/>
  <c r="L203" i="3"/>
  <c r="AL14" i="3"/>
  <c r="K201" i="3"/>
  <c r="AG14" i="3"/>
  <c r="J199" i="3"/>
  <c r="AF12" i="3"/>
  <c r="L195" i="3"/>
  <c r="AL12" i="3"/>
  <c r="K193" i="3"/>
  <c r="AG12" i="3"/>
  <c r="J191" i="3"/>
  <c r="AF10" i="3"/>
  <c r="L187" i="3"/>
  <c r="AL10" i="3"/>
  <c r="K185" i="3"/>
  <c r="AG10" i="3"/>
  <c r="J183" i="4"/>
  <c r="AF8" i="4"/>
  <c r="L179" i="6"/>
  <c r="AC364" i="6" s="1"/>
  <c r="AL8" i="6"/>
  <c r="K177" i="7"/>
  <c r="AG8" i="7"/>
  <c r="L171" i="4"/>
  <c r="AL6" i="4"/>
  <c r="K169" i="6"/>
  <c r="AG6" i="6"/>
  <c r="K317" i="9"/>
  <c r="AI42" i="9"/>
  <c r="K301" i="9"/>
  <c r="AI38" i="9"/>
  <c r="K285" i="9"/>
  <c r="AI34" i="9"/>
  <c r="K277" i="9"/>
  <c r="AI32" i="9"/>
  <c r="L271" i="4"/>
  <c r="AN30" i="4"/>
  <c r="L263" i="4"/>
  <c r="AN28" i="4"/>
  <c r="K253" i="4"/>
  <c r="AI26" i="4"/>
  <c r="J243" i="9"/>
  <c r="AC335" i="9" s="1"/>
  <c r="AD335" i="9" s="1"/>
  <c r="AD24" i="9"/>
  <c r="K237" i="9"/>
  <c r="AI22" i="9"/>
  <c r="K229" i="4"/>
  <c r="AI20" i="4"/>
  <c r="J219" i="4"/>
  <c r="AD18" i="4"/>
  <c r="L207" i="9"/>
  <c r="AN14" i="9"/>
  <c r="L199" i="4"/>
  <c r="AN12" i="4"/>
  <c r="K181" i="9"/>
  <c r="AI8" i="9"/>
  <c r="K319" i="9"/>
  <c r="AJ42" i="9"/>
  <c r="J301" i="9"/>
  <c r="AE38" i="9"/>
  <c r="J285" i="9"/>
  <c r="AE34" i="9"/>
  <c r="J269" i="9"/>
  <c r="AE30" i="9"/>
  <c r="K239" i="9"/>
  <c r="AJ22" i="9"/>
  <c r="K207" i="9"/>
  <c r="AJ14" i="9"/>
  <c r="K175" i="9"/>
  <c r="AJ6" i="9"/>
  <c r="K313" i="9"/>
  <c r="AG42" i="9"/>
  <c r="K297" i="9"/>
  <c r="AG38" i="9"/>
  <c r="K281" i="9"/>
  <c r="AG34" i="9"/>
  <c r="J263" i="9"/>
  <c r="AF28" i="9"/>
  <c r="J247" i="9"/>
  <c r="AF24" i="9"/>
  <c r="J231" i="9"/>
  <c r="AF20" i="9"/>
  <c r="J215" i="9"/>
  <c r="AF16" i="9"/>
  <c r="J199" i="9"/>
  <c r="AF12" i="9"/>
  <c r="J183" i="9"/>
  <c r="AF8" i="9"/>
  <c r="K323" i="9"/>
  <c r="AH44" i="9"/>
  <c r="K307" i="9"/>
  <c r="AC353" i="9" s="1"/>
  <c r="AD353" i="9" s="1"/>
  <c r="AH40" i="9"/>
  <c r="K291" i="9"/>
  <c r="AH36" i="9"/>
  <c r="K275" i="9"/>
  <c r="AC352" i="9" s="1"/>
  <c r="AD352" i="9" s="1"/>
  <c r="AH32" i="9"/>
  <c r="K259" i="9"/>
  <c r="AH28" i="9"/>
  <c r="K227" i="9"/>
  <c r="AH20" i="9"/>
  <c r="K195" i="9"/>
  <c r="AH12" i="9"/>
  <c r="L325" i="9"/>
  <c r="AM44" i="9"/>
  <c r="L205" i="9"/>
  <c r="AM14" i="9"/>
  <c r="J201" i="9"/>
  <c r="AC14" i="9"/>
  <c r="J193" i="9"/>
  <c r="AC12" i="9"/>
  <c r="J185" i="9"/>
  <c r="AC10" i="9"/>
  <c r="L173" i="9"/>
  <c r="AM6" i="9"/>
  <c r="J169" i="9"/>
  <c r="AC6" i="9"/>
  <c r="L291" i="9"/>
  <c r="AL36" i="9"/>
  <c r="L227" i="9"/>
  <c r="AL20" i="9"/>
  <c r="L203" i="9"/>
  <c r="AL14" i="9"/>
  <c r="L171" i="9"/>
  <c r="AL6" i="9"/>
  <c r="L319" i="9"/>
  <c r="AN42" i="9"/>
  <c r="L303" i="9"/>
  <c r="AN38" i="9"/>
  <c r="L287" i="9"/>
  <c r="AN34" i="9"/>
  <c r="J259" i="9"/>
  <c r="AD28" i="9"/>
  <c r="L247" i="9"/>
  <c r="AN24" i="9"/>
  <c r="J227" i="9"/>
  <c r="AD20" i="9"/>
  <c r="L215" i="9"/>
  <c r="AN16" i="9"/>
  <c r="L173" i="4"/>
  <c r="AM6" i="4"/>
  <c r="J313" i="3"/>
  <c r="AC42" i="3"/>
  <c r="J281" i="3"/>
  <c r="AC34" i="3"/>
  <c r="K259" i="3"/>
  <c r="AH28" i="3"/>
  <c r="K227" i="3"/>
  <c r="AH20" i="3"/>
  <c r="L205" i="3"/>
  <c r="AM14" i="3"/>
  <c r="L173" i="3"/>
  <c r="AM6" i="3"/>
  <c r="L317" i="4"/>
  <c r="AM42" i="4"/>
  <c r="J313" i="7"/>
  <c r="AC42" i="7"/>
  <c r="L301" i="7"/>
  <c r="AM38" i="7"/>
  <c r="L293" i="6"/>
  <c r="AM36" i="6"/>
  <c r="K283" i="6"/>
  <c r="AH34" i="6"/>
  <c r="K275" i="4"/>
  <c r="AC352" i="4" s="1"/>
  <c r="AD352" i="4" s="1"/>
  <c r="AH32" i="4"/>
  <c r="J265" i="4"/>
  <c r="AC30" i="4"/>
  <c r="K259" i="7"/>
  <c r="AH28" i="7"/>
  <c r="J249" i="7"/>
  <c r="AC26" i="7"/>
  <c r="J241" i="6"/>
  <c r="AC24" i="6"/>
  <c r="L229" i="6"/>
  <c r="AM20" i="6"/>
  <c r="L221" i="4"/>
  <c r="AM18" i="4"/>
  <c r="K211" i="4"/>
  <c r="AH16" i="4"/>
  <c r="L205" i="7"/>
  <c r="AM14" i="7"/>
  <c r="J201" i="4"/>
  <c r="AC14" i="4"/>
  <c r="L189" i="6"/>
  <c r="AM10" i="6"/>
  <c r="K179" i="6"/>
  <c r="AC349" i="6" s="1"/>
  <c r="AH8" i="6"/>
  <c r="J267" i="4"/>
  <c r="AD30" i="4"/>
  <c r="K189" i="4"/>
  <c r="AI10" i="4"/>
  <c r="K317" i="3"/>
  <c r="AI42" i="3"/>
  <c r="L295" i="3"/>
  <c r="AN36" i="3"/>
  <c r="L263" i="3"/>
  <c r="AN28" i="3"/>
  <c r="J243" i="3"/>
  <c r="AC335" i="3" s="1"/>
  <c r="AD335" i="3" s="1"/>
  <c r="AD24" i="3"/>
  <c r="K221" i="3"/>
  <c r="AI18" i="3"/>
  <c r="K189" i="3"/>
  <c r="AI10" i="3"/>
  <c r="J179" i="3"/>
  <c r="AC333" i="3" s="1"/>
  <c r="AD8" i="3"/>
  <c r="J323" i="7"/>
  <c r="AD44" i="7"/>
  <c r="L311" i="7"/>
  <c r="AN40" i="7"/>
  <c r="K301" i="7"/>
  <c r="AI38" i="7"/>
  <c r="K293" i="6"/>
  <c r="AI36" i="6"/>
  <c r="L279" i="7"/>
  <c r="AN32" i="7"/>
  <c r="K269" i="7"/>
  <c r="AI30" i="7"/>
  <c r="J259" i="7"/>
  <c r="AD28" i="7"/>
  <c r="J243" i="7"/>
  <c r="AC335" i="7" s="1"/>
  <c r="AD335" i="7" s="1"/>
  <c r="AD24" i="7"/>
  <c r="L231" i="7"/>
  <c r="AN20" i="7"/>
  <c r="K221" i="7"/>
  <c r="AI18" i="7"/>
  <c r="K205" i="7"/>
  <c r="AI14" i="7"/>
  <c r="J195" i="7"/>
  <c r="AD12" i="7"/>
  <c r="K189" i="7"/>
  <c r="AI10" i="7"/>
  <c r="K173" i="7"/>
  <c r="AI6" i="7"/>
  <c r="L177" i="4"/>
  <c r="AK8" i="4"/>
  <c r="L305" i="3"/>
  <c r="AK40" i="3"/>
  <c r="J285" i="3"/>
  <c r="Q339" i="3" s="1"/>
  <c r="R339" i="3" s="1"/>
  <c r="AE34" i="3"/>
  <c r="J253" i="3"/>
  <c r="AE26" i="3"/>
  <c r="K231" i="3"/>
  <c r="AJ20" i="3"/>
  <c r="K199" i="3"/>
  <c r="AJ12" i="3"/>
  <c r="L177" i="3"/>
  <c r="AK8" i="3"/>
  <c r="L321" i="7"/>
  <c r="AK44" i="7"/>
  <c r="L313" i="6"/>
  <c r="AK42" i="6"/>
  <c r="K303" i="6"/>
  <c r="AJ38" i="6"/>
  <c r="K295" i="4"/>
  <c r="AJ36" i="4"/>
  <c r="L289" i="7"/>
  <c r="AK36" i="7"/>
  <c r="L273" i="4"/>
  <c r="AK32" i="4"/>
  <c r="K271" i="6"/>
  <c r="AJ30" i="6"/>
  <c r="K263" i="4"/>
  <c r="AJ28" i="4"/>
  <c r="J253" i="4"/>
  <c r="AE26" i="4"/>
  <c r="K247" i="7"/>
  <c r="AJ24" i="7"/>
  <c r="K239" i="6"/>
  <c r="AJ22" i="6"/>
  <c r="K231" i="4"/>
  <c r="AJ20" i="4"/>
  <c r="L217" i="6"/>
  <c r="AK18" i="6"/>
  <c r="K215" i="7"/>
  <c r="AJ16" i="7"/>
  <c r="J205" i="7"/>
  <c r="AE14" i="7"/>
  <c r="J197" i="6"/>
  <c r="AE12" i="6"/>
  <c r="J189" i="7"/>
  <c r="AE10" i="7"/>
  <c r="J173" i="7"/>
  <c r="AE6" i="7"/>
  <c r="L171" i="3"/>
  <c r="AL6" i="3"/>
  <c r="L323" i="7"/>
  <c r="AL44" i="7"/>
  <c r="J319" i="7"/>
  <c r="AF42" i="7"/>
  <c r="K313" i="7"/>
  <c r="AG42" i="7"/>
  <c r="L307" i="7"/>
  <c r="AC368" i="7" s="1"/>
  <c r="AD368" i="7" s="1"/>
  <c r="AL40" i="7"/>
  <c r="L299" i="7"/>
  <c r="AL38" i="7"/>
  <c r="J295" i="7"/>
  <c r="AF36" i="7"/>
  <c r="K289" i="7"/>
  <c r="AG36" i="7"/>
  <c r="L283" i="7"/>
  <c r="AL34" i="7"/>
  <c r="J279" i="7"/>
  <c r="AF32" i="7"/>
  <c r="J271" i="7"/>
  <c r="AF30" i="7"/>
  <c r="K265" i="7"/>
  <c r="AG30" i="7"/>
  <c r="L259" i="7"/>
  <c r="AL28" i="7"/>
  <c r="J255" i="7"/>
  <c r="AF26" i="7"/>
  <c r="J247" i="7"/>
  <c r="AF24" i="7"/>
  <c r="K241" i="7"/>
  <c r="AG24" i="7"/>
  <c r="L235" i="7"/>
  <c r="AL22" i="7"/>
  <c r="J231" i="7"/>
  <c r="AF20" i="7"/>
  <c r="J223" i="7"/>
  <c r="AF18" i="7"/>
  <c r="K217" i="7"/>
  <c r="AG18" i="7"/>
  <c r="J207" i="7"/>
  <c r="AF14" i="7"/>
  <c r="K201" i="7"/>
  <c r="AG14" i="7"/>
  <c r="K193" i="7"/>
  <c r="AG12" i="7"/>
  <c r="L179" i="4"/>
  <c r="AC364" i="4" s="1"/>
  <c r="AL8" i="4"/>
  <c r="K215" i="9"/>
  <c r="AJ16" i="9"/>
  <c r="K269" i="4"/>
  <c r="AI30" i="4"/>
  <c r="L189" i="4"/>
  <c r="AM10" i="4"/>
  <c r="J169" i="4"/>
  <c r="AC6" i="4"/>
  <c r="K307" i="3"/>
  <c r="AC353" i="3" s="1"/>
  <c r="AD353" i="3" s="1"/>
  <c r="AH40" i="3"/>
  <c r="L285" i="3"/>
  <c r="AM34" i="3"/>
  <c r="J265" i="3"/>
  <c r="AC30" i="3"/>
  <c r="J233" i="3"/>
  <c r="AC22" i="3"/>
  <c r="L221" i="3"/>
  <c r="AM18" i="3"/>
  <c r="J201" i="3"/>
  <c r="AC14" i="3"/>
  <c r="J169" i="3"/>
  <c r="AC6" i="3"/>
  <c r="J321" i="6"/>
  <c r="AC44" i="6"/>
  <c r="J313" i="4"/>
  <c r="AC42" i="4"/>
  <c r="K307" i="7"/>
  <c r="AC353" i="7" s="1"/>
  <c r="AD353" i="7" s="1"/>
  <c r="AH40" i="7"/>
  <c r="K299" i="6"/>
  <c r="AH38" i="6"/>
  <c r="K291" i="4"/>
  <c r="AH36" i="4"/>
  <c r="L285" i="7"/>
  <c r="AM34" i="7"/>
  <c r="L277" i="6"/>
  <c r="AM32" i="6"/>
  <c r="L269" i="4"/>
  <c r="AM30" i="4"/>
  <c r="J265" i="7"/>
  <c r="AC30" i="7"/>
  <c r="J257" i="6"/>
  <c r="AC28" i="6"/>
  <c r="J249" i="4"/>
  <c r="AC26" i="4"/>
  <c r="K243" i="7"/>
  <c r="AC351" i="7" s="1"/>
  <c r="AD351" i="7" s="1"/>
  <c r="AH24" i="7"/>
  <c r="K235" i="6"/>
  <c r="AH22" i="6"/>
  <c r="K227" i="4"/>
  <c r="AH20" i="4"/>
  <c r="L221" i="7"/>
  <c r="AM18" i="7"/>
  <c r="L213" i="6"/>
  <c r="AM16" i="6"/>
  <c r="L205" i="4"/>
  <c r="AM14" i="4"/>
  <c r="J201" i="7"/>
  <c r="AC14" i="7"/>
  <c r="K187" i="6"/>
  <c r="AH10" i="6"/>
  <c r="J177" i="6"/>
  <c r="AC8" i="6"/>
  <c r="L287" i="4"/>
  <c r="AN34" i="4"/>
  <c r="J203" i="4"/>
  <c r="AD14" i="4"/>
  <c r="K173" i="4"/>
  <c r="AI6" i="4"/>
  <c r="L311" i="3"/>
  <c r="AN40" i="3"/>
  <c r="K301" i="3"/>
  <c r="AI38" i="3"/>
  <c r="L279" i="3"/>
  <c r="AN32" i="3"/>
  <c r="J259" i="3"/>
  <c r="AD28" i="3"/>
  <c r="K237" i="3"/>
  <c r="AI22" i="3"/>
  <c r="L215" i="3"/>
  <c r="AN16" i="3"/>
  <c r="J195" i="3"/>
  <c r="AD12" i="3"/>
  <c r="L327" i="7"/>
  <c r="AN44" i="7"/>
  <c r="L319" i="6"/>
  <c r="AN42" i="6"/>
  <c r="L311" i="4"/>
  <c r="AN40" i="4"/>
  <c r="K309" i="6"/>
  <c r="AI40" i="6"/>
  <c r="J299" i="6"/>
  <c r="AD38" i="6"/>
  <c r="J291" i="4"/>
  <c r="AD36" i="4"/>
  <c r="J283" i="7"/>
  <c r="AD34" i="7"/>
  <c r="L271" i="7"/>
  <c r="AN30" i="7"/>
  <c r="J267" i="7"/>
  <c r="AD30" i="7"/>
  <c r="L255" i="7"/>
  <c r="AN26" i="7"/>
  <c r="K245" i="7"/>
  <c r="AI24" i="7"/>
  <c r="J235" i="7"/>
  <c r="AD22" i="7"/>
  <c r="L223" i="7"/>
  <c r="AN18" i="7"/>
  <c r="K213" i="7"/>
  <c r="AI16" i="7"/>
  <c r="J203" i="7"/>
  <c r="AD14" i="7"/>
  <c r="L191" i="7"/>
  <c r="AN10" i="7"/>
  <c r="K181" i="7"/>
  <c r="AI8" i="7"/>
  <c r="J171" i="7"/>
  <c r="AD6" i="7"/>
  <c r="J173" i="4"/>
  <c r="AE6" i="4"/>
  <c r="K311" i="3"/>
  <c r="AJ40" i="3"/>
  <c r="L289" i="3"/>
  <c r="AK36" i="3"/>
  <c r="J269" i="3"/>
  <c r="AE30" i="3"/>
  <c r="K247" i="3"/>
  <c r="AJ24" i="3"/>
  <c r="L225" i="3"/>
  <c r="AK20" i="3"/>
  <c r="J205" i="3"/>
  <c r="AE14" i="3"/>
  <c r="K183" i="3"/>
  <c r="AJ8" i="3"/>
  <c r="K327" i="7"/>
  <c r="AJ44" i="7"/>
  <c r="K319" i="6"/>
  <c r="AJ42" i="6"/>
  <c r="K311" i="4"/>
  <c r="AJ40" i="4"/>
  <c r="L305" i="7"/>
  <c r="AK40" i="7"/>
  <c r="L297" i="6"/>
  <c r="AK38" i="6"/>
  <c r="L289" i="4"/>
  <c r="AK36" i="4"/>
  <c r="J285" i="7"/>
  <c r="AE34" i="7"/>
  <c r="J277" i="6"/>
  <c r="AE32" i="6"/>
  <c r="J269" i="4"/>
  <c r="AE30" i="4"/>
  <c r="K263" i="7"/>
  <c r="AJ28" i="7"/>
  <c r="J253" i="7"/>
  <c r="AE26" i="7"/>
  <c r="J245" i="6"/>
  <c r="AE24" i="6"/>
  <c r="J237" i="4"/>
  <c r="AE22" i="4"/>
  <c r="K231" i="7"/>
  <c r="AJ20" i="7"/>
  <c r="K223" i="6"/>
  <c r="AJ18" i="6"/>
  <c r="J213" i="6"/>
  <c r="AE16" i="6"/>
  <c r="J205" i="4"/>
  <c r="AE14" i="4"/>
  <c r="K199" i="7"/>
  <c r="AJ12" i="7"/>
  <c r="K191" i="7"/>
  <c r="AJ10" i="7"/>
  <c r="J181" i="7"/>
  <c r="AE8" i="7"/>
  <c r="L169" i="7"/>
  <c r="AK6" i="7"/>
  <c r="J175" i="3"/>
  <c r="AF6" i="3"/>
  <c r="L323" i="4"/>
  <c r="AL44" i="4"/>
  <c r="K321" i="4"/>
  <c r="AG44" i="4"/>
  <c r="J319" i="4"/>
  <c r="AF42" i="4"/>
  <c r="L315" i="4"/>
  <c r="AL42" i="4"/>
  <c r="K313" i="4"/>
  <c r="AG42" i="4"/>
  <c r="J311" i="4"/>
  <c r="AF40" i="4"/>
  <c r="L307" i="4"/>
  <c r="AC368" i="4" s="1"/>
  <c r="AD368" i="4" s="1"/>
  <c r="AL40" i="4"/>
  <c r="K305" i="4"/>
  <c r="AG40" i="4"/>
  <c r="J303" i="4"/>
  <c r="AF38" i="4"/>
  <c r="L299" i="4"/>
  <c r="AL38" i="4"/>
  <c r="K297" i="4"/>
  <c r="AG38" i="4"/>
  <c r="J295" i="4"/>
  <c r="AF36" i="4"/>
  <c r="L291" i="4"/>
  <c r="AL36" i="4"/>
  <c r="K289" i="4"/>
  <c r="AG36" i="4"/>
  <c r="J287" i="4"/>
  <c r="AF34" i="4"/>
  <c r="L283" i="4"/>
  <c r="AL34" i="4"/>
  <c r="K281" i="4"/>
  <c r="AG34" i="4"/>
  <c r="J279" i="4"/>
  <c r="AF32" i="4"/>
  <c r="L275" i="4"/>
  <c r="AC367" i="4" s="1"/>
  <c r="AD367" i="4" s="1"/>
  <c r="AL32" i="4"/>
  <c r="K273" i="4"/>
  <c r="AG32" i="4"/>
  <c r="L267" i="6"/>
  <c r="AL30" i="6"/>
  <c r="K265" i="4"/>
  <c r="AG30" i="4"/>
  <c r="J263" i="4"/>
  <c r="AF28" i="4"/>
  <c r="L259" i="6"/>
  <c r="AL28" i="6"/>
  <c r="K257" i="6"/>
  <c r="AG28" i="6"/>
  <c r="J255" i="4"/>
  <c r="AF26" i="4"/>
  <c r="L251" i="4"/>
  <c r="AL26" i="4"/>
  <c r="K249" i="4"/>
  <c r="AG26" i="4"/>
  <c r="J247" i="4"/>
  <c r="AF24" i="4"/>
  <c r="L243" i="4"/>
  <c r="AC366" i="4" s="1"/>
  <c r="AD366" i="4" s="1"/>
  <c r="AL24" i="4"/>
  <c r="K241" i="4"/>
  <c r="AG24" i="4"/>
  <c r="J239" i="4"/>
  <c r="AF22" i="4"/>
  <c r="L235" i="4"/>
  <c r="AL22" i="4"/>
  <c r="K233" i="4"/>
  <c r="AG22" i="4"/>
  <c r="J231" i="4"/>
  <c r="AF20" i="4"/>
  <c r="L227" i="4"/>
  <c r="AL20" i="4"/>
  <c r="K225" i="4"/>
  <c r="AG20" i="4"/>
  <c r="J223" i="4"/>
  <c r="AF18" i="4"/>
  <c r="L219" i="4"/>
  <c r="AL18" i="4"/>
  <c r="K217" i="4"/>
  <c r="AG18" i="4"/>
  <c r="J215" i="4"/>
  <c r="AF16" i="4"/>
  <c r="L211" i="4"/>
  <c r="AL16" i="4"/>
  <c r="K209" i="4"/>
  <c r="AG16" i="4"/>
  <c r="J207" i="4"/>
  <c r="AF14" i="4"/>
  <c r="L203" i="4"/>
  <c r="AL14" i="4"/>
  <c r="K201" i="4"/>
  <c r="AG14" i="4"/>
  <c r="J199" i="4"/>
  <c r="AF12" i="4"/>
  <c r="L195" i="4"/>
  <c r="AL12" i="4"/>
  <c r="K193" i="4"/>
  <c r="AG12" i="4"/>
  <c r="J191" i="4"/>
  <c r="AF10" i="4"/>
  <c r="L187" i="4"/>
  <c r="W363" i="4" s="1"/>
  <c r="AL10" i="4"/>
  <c r="K185" i="4"/>
  <c r="AG10" i="4"/>
  <c r="J183" i="6"/>
  <c r="AF8" i="6"/>
  <c r="L179" i="7"/>
  <c r="AC364" i="7" s="1"/>
  <c r="AL8" i="7"/>
  <c r="J175" i="4"/>
  <c r="AF6" i="4"/>
  <c r="L171" i="6"/>
  <c r="AL6" i="6"/>
  <c r="K169" i="7"/>
  <c r="AG6" i="7"/>
  <c r="J315" i="9"/>
  <c r="AD42" i="9"/>
  <c r="J299" i="9"/>
  <c r="AD38" i="9"/>
  <c r="K285" i="4"/>
  <c r="AI34" i="4"/>
  <c r="J275" i="9"/>
  <c r="AC336" i="9" s="1"/>
  <c r="AD336" i="9" s="1"/>
  <c r="AD32" i="9"/>
  <c r="K269" i="9"/>
  <c r="AI30" i="9"/>
  <c r="K261" i="9"/>
  <c r="AI28" i="9"/>
  <c r="J251" i="9"/>
  <c r="AD26" i="9"/>
  <c r="J243" i="4"/>
  <c r="AC335" i="4" s="1"/>
  <c r="AD335" i="4" s="1"/>
  <c r="AD24" i="4"/>
  <c r="L231" i="9"/>
  <c r="AN20" i="9"/>
  <c r="K221" i="9"/>
  <c r="AI18" i="9"/>
  <c r="K213" i="9"/>
  <c r="AI16" i="9"/>
  <c r="L207" i="4"/>
  <c r="K366" i="4" s="1"/>
  <c r="L366" i="4" s="1"/>
  <c r="AN14" i="4"/>
  <c r="K197" i="9"/>
  <c r="AI12" i="9"/>
  <c r="K173" i="9"/>
  <c r="AI6" i="9"/>
  <c r="K311" i="9"/>
  <c r="AJ40" i="9"/>
  <c r="K295" i="9"/>
  <c r="AJ36" i="9"/>
  <c r="K279" i="9"/>
  <c r="AJ32" i="9"/>
  <c r="K263" i="9"/>
  <c r="AJ28" i="9"/>
  <c r="K231" i="9"/>
  <c r="AJ20" i="9"/>
  <c r="K199" i="9"/>
  <c r="AJ12" i="9"/>
  <c r="J327" i="9"/>
  <c r="AF44" i="9"/>
  <c r="J311" i="9"/>
  <c r="AF40" i="9"/>
  <c r="J295" i="9"/>
  <c r="AF36" i="9"/>
  <c r="J279" i="9"/>
  <c r="AF32" i="9"/>
  <c r="K257" i="9"/>
  <c r="AG28" i="9"/>
  <c r="K241" i="9"/>
  <c r="AG24" i="9"/>
  <c r="K225" i="9"/>
  <c r="AG20" i="9"/>
  <c r="K209" i="9"/>
  <c r="AG16" i="9"/>
  <c r="K193" i="9"/>
  <c r="AG12" i="9"/>
  <c r="K177" i="9"/>
  <c r="AG8" i="9"/>
  <c r="J321" i="9"/>
  <c r="AC44" i="9"/>
  <c r="J305" i="9"/>
  <c r="AC40" i="9"/>
  <c r="J289" i="9"/>
  <c r="AC36" i="9"/>
  <c r="J273" i="9"/>
  <c r="AC32" i="9"/>
  <c r="K251" i="9"/>
  <c r="AH26" i="9"/>
  <c r="K219" i="9"/>
  <c r="AH18" i="9"/>
  <c r="K187" i="9"/>
  <c r="AH10" i="9"/>
  <c r="L309" i="9"/>
  <c r="AM40" i="9"/>
  <c r="L285" i="9"/>
  <c r="AM34" i="9"/>
  <c r="L269" i="9"/>
  <c r="AM30" i="9"/>
  <c r="J257" i="9"/>
  <c r="AC28" i="9"/>
  <c r="J249" i="9"/>
  <c r="AC26" i="9"/>
  <c r="J241" i="9"/>
  <c r="AC24" i="9"/>
  <c r="L229" i="9"/>
  <c r="AM20" i="9"/>
  <c r="L221" i="9"/>
  <c r="AM18" i="9"/>
  <c r="L213" i="9"/>
  <c r="AM16" i="9"/>
  <c r="J203" i="9"/>
  <c r="AD14" i="9"/>
  <c r="L191" i="9"/>
  <c r="AN10" i="9"/>
  <c r="L183" i="9"/>
  <c r="AN8" i="9"/>
  <c r="L175" i="9"/>
  <c r="AN6" i="9"/>
  <c r="J171" i="9"/>
  <c r="AD6" i="9"/>
  <c r="L275" i="9"/>
  <c r="AC367" i="9" s="1"/>
  <c r="AD367" i="9" s="1"/>
  <c r="AL32" i="9"/>
  <c r="L235" i="9"/>
  <c r="AL22" i="9"/>
  <c r="L195" i="9"/>
  <c r="AL12" i="9"/>
  <c r="L179" i="9"/>
  <c r="AC364" i="9" s="1"/>
  <c r="AL8" i="9"/>
  <c r="J317" i="9"/>
  <c r="AE42" i="9"/>
  <c r="L305" i="9"/>
  <c r="AK40" i="9"/>
  <c r="L297" i="9"/>
  <c r="AK38" i="9"/>
  <c r="L281" i="9"/>
  <c r="AK34" i="9"/>
  <c r="L273" i="9"/>
  <c r="AK32" i="9"/>
  <c r="J261" i="9"/>
  <c r="AE28" i="9"/>
  <c r="J253" i="9"/>
  <c r="AE26" i="9"/>
  <c r="J245" i="9"/>
  <c r="AE24" i="9"/>
  <c r="J237" i="9"/>
  <c r="AE22" i="9"/>
  <c r="J229" i="9"/>
  <c r="AE20" i="9"/>
  <c r="J221" i="9"/>
  <c r="AE18" i="9"/>
  <c r="J213" i="9"/>
  <c r="AE16" i="9"/>
  <c r="J205" i="9"/>
  <c r="AE14" i="9"/>
  <c r="J197" i="9"/>
  <c r="AE12" i="9"/>
  <c r="J189" i="9"/>
  <c r="AE10" i="9"/>
  <c r="J181" i="9"/>
  <c r="AE8" i="9"/>
  <c r="J173" i="9"/>
  <c r="AE6" i="9"/>
  <c r="L315" i="9"/>
  <c r="AL42" i="9"/>
  <c r="L299" i="9"/>
  <c r="AL38" i="9"/>
  <c r="L267" i="9"/>
  <c r="AL30" i="9"/>
  <c r="L219" i="9"/>
  <c r="AL18" i="9"/>
  <c r="L247" i="4"/>
  <c r="AN24" i="4"/>
  <c r="J185" i="4"/>
  <c r="AC10" i="4"/>
  <c r="K323" i="3"/>
  <c r="AH44" i="3"/>
  <c r="K291" i="3"/>
  <c r="AH36" i="3"/>
  <c r="L269" i="3"/>
  <c r="AM30" i="3"/>
  <c r="L237" i="3"/>
  <c r="AM22" i="3"/>
  <c r="J217" i="3"/>
  <c r="AC18" i="3"/>
  <c r="J185" i="3"/>
  <c r="AC10" i="3"/>
  <c r="L325" i="6"/>
  <c r="AM44" i="6"/>
  <c r="K315" i="6"/>
  <c r="AH42" i="6"/>
  <c r="K307" i="4"/>
  <c r="AC353" i="4" s="1"/>
  <c r="AD353" i="4" s="1"/>
  <c r="AH40" i="4"/>
  <c r="J297" i="4"/>
  <c r="AC38" i="4"/>
  <c r="K291" i="7"/>
  <c r="AH36" i="7"/>
  <c r="J281" i="7"/>
  <c r="AC34" i="7"/>
  <c r="J273" i="6"/>
  <c r="AC32" i="6"/>
  <c r="L261" i="6"/>
  <c r="AM28" i="6"/>
  <c r="L253" i="4"/>
  <c r="AM26" i="4"/>
  <c r="K243" i="4"/>
  <c r="AC351" i="4" s="1"/>
  <c r="AD351" i="4" s="1"/>
  <c r="AH24" i="4"/>
  <c r="L237" i="7"/>
  <c r="AM22" i="7"/>
  <c r="K227" i="7"/>
  <c r="AH20" i="7"/>
  <c r="K219" i="6"/>
  <c r="AH18" i="6"/>
  <c r="J209" i="6"/>
  <c r="AC16" i="6"/>
  <c r="K195" i="7"/>
  <c r="AH12" i="7"/>
  <c r="J185" i="6"/>
  <c r="AC10" i="6"/>
  <c r="J169" i="6"/>
  <c r="AC6" i="6"/>
  <c r="L223" i="4"/>
  <c r="AN18" i="4"/>
  <c r="L327" i="3"/>
  <c r="AN44" i="3"/>
  <c r="J307" i="3"/>
  <c r="AC337" i="3" s="1"/>
  <c r="AD337" i="3" s="1"/>
  <c r="AD40" i="3"/>
  <c r="J275" i="3"/>
  <c r="AC336" i="3" s="1"/>
  <c r="AD336" i="3" s="1"/>
  <c r="AD32" i="3"/>
  <c r="K253" i="3"/>
  <c r="E352" i="3" s="1"/>
  <c r="F352" i="3" s="1"/>
  <c r="AI26" i="3"/>
  <c r="L231" i="3"/>
  <c r="AN20" i="3"/>
  <c r="L199" i="3"/>
  <c r="AN12" i="3"/>
  <c r="L327" i="4"/>
  <c r="AN44" i="4"/>
  <c r="K317" i="4"/>
  <c r="Q356" i="4" s="1"/>
  <c r="R356" i="4" s="1"/>
  <c r="AI42" i="4"/>
  <c r="J315" i="6"/>
  <c r="AD42" i="6"/>
  <c r="L303" i="6"/>
  <c r="AN38" i="6"/>
  <c r="L295" i="4"/>
  <c r="AN36" i="4"/>
  <c r="K285" i="7"/>
  <c r="AI34" i="7"/>
  <c r="J275" i="7"/>
  <c r="AC336" i="7" s="1"/>
  <c r="AD336" i="7" s="1"/>
  <c r="AD32" i="7"/>
  <c r="L263" i="7"/>
  <c r="AN28" i="7"/>
  <c r="L247" i="7"/>
  <c r="AN24" i="7"/>
  <c r="K237" i="7"/>
  <c r="AI22" i="7"/>
  <c r="J227" i="7"/>
  <c r="AD20" i="7"/>
  <c r="L215" i="7"/>
  <c r="AN16" i="7"/>
  <c r="L199" i="7"/>
  <c r="AN12" i="7"/>
  <c r="L183" i="7"/>
  <c r="AN8" i="7"/>
  <c r="J189" i="4"/>
  <c r="AE10" i="4"/>
  <c r="K327" i="3"/>
  <c r="AJ44" i="3"/>
  <c r="K295" i="3"/>
  <c r="AJ36" i="3"/>
  <c r="L273" i="3"/>
  <c r="AK32" i="3"/>
  <c r="L241" i="3"/>
  <c r="AK24" i="3"/>
  <c r="J221" i="3"/>
  <c r="AE18" i="3"/>
  <c r="J189" i="3"/>
  <c r="AE10" i="3"/>
  <c r="K327" i="4"/>
  <c r="AJ44" i="4"/>
  <c r="J317" i="4"/>
  <c r="AE42" i="4"/>
  <c r="K311" i="7"/>
  <c r="AJ40" i="7"/>
  <c r="J301" i="7"/>
  <c r="AE38" i="7"/>
  <c r="J293" i="6"/>
  <c r="AE36" i="6"/>
  <c r="J285" i="4"/>
  <c r="AE34" i="4"/>
  <c r="K279" i="7"/>
  <c r="AJ32" i="7"/>
  <c r="J269" i="7"/>
  <c r="AE30" i="7"/>
  <c r="J261" i="6"/>
  <c r="AE28" i="6"/>
  <c r="L249" i="6"/>
  <c r="AK26" i="6"/>
  <c r="L241" i="4"/>
  <c r="AK24" i="4"/>
  <c r="J237" i="7"/>
  <c r="AE22" i="7"/>
  <c r="J229" i="6"/>
  <c r="AE20" i="6"/>
  <c r="J221" i="4"/>
  <c r="AE18" i="4"/>
  <c r="L209" i="4"/>
  <c r="AK16" i="4"/>
  <c r="K207" i="6"/>
  <c r="AJ14" i="6"/>
  <c r="K199" i="4"/>
  <c r="AJ12" i="4"/>
  <c r="L193" i="7"/>
  <c r="AK12" i="7"/>
  <c r="L177" i="7"/>
  <c r="AK8" i="7"/>
  <c r="K169" i="3"/>
  <c r="AG6" i="3"/>
  <c r="J327" i="7"/>
  <c r="AF44" i="7"/>
  <c r="K321" i="7"/>
  <c r="AG44" i="7"/>
  <c r="L315" i="7"/>
  <c r="AL42" i="7"/>
  <c r="J311" i="7"/>
  <c r="AF40" i="7"/>
  <c r="J303" i="7"/>
  <c r="AF38" i="7"/>
  <c r="K297" i="7"/>
  <c r="AG38" i="7"/>
  <c r="L291" i="7"/>
  <c r="AL36" i="7"/>
  <c r="J287" i="7"/>
  <c r="AF34" i="7"/>
  <c r="K281" i="7"/>
  <c r="AG34" i="7"/>
  <c r="L275" i="7"/>
  <c r="AC367" i="7" s="1"/>
  <c r="AD367" i="7" s="1"/>
  <c r="AL32" i="7"/>
  <c r="L267" i="7"/>
  <c r="AL30" i="7"/>
  <c r="J263" i="7"/>
  <c r="AF28" i="7"/>
  <c r="K257" i="7"/>
  <c r="AG28" i="7"/>
  <c r="L251" i="7"/>
  <c r="AL26" i="7"/>
  <c r="L243" i="7"/>
  <c r="AC366" i="7" s="1"/>
  <c r="AD366" i="7" s="1"/>
  <c r="AL24" i="7"/>
  <c r="J239" i="7"/>
  <c r="AF22" i="7"/>
  <c r="K233" i="7"/>
  <c r="AG22" i="7"/>
  <c r="K225" i="7"/>
  <c r="AG20" i="7"/>
  <c r="L219" i="7"/>
  <c r="AL18" i="7"/>
  <c r="J215" i="7"/>
  <c r="AF16" i="7"/>
  <c r="L211" i="7"/>
  <c r="AL16" i="7"/>
  <c r="L203" i="7"/>
  <c r="AL14" i="7"/>
  <c r="J199" i="7"/>
  <c r="AF12" i="7"/>
  <c r="J191" i="7"/>
  <c r="E333" i="7" s="1"/>
  <c r="AF10" i="7"/>
  <c r="K185" i="7"/>
  <c r="AG10" i="7"/>
  <c r="K183" i="9"/>
  <c r="AJ8" i="9"/>
  <c r="J227" i="4"/>
  <c r="W336" i="4" s="1"/>
  <c r="X336" i="4" s="1"/>
  <c r="AD20" i="4"/>
  <c r="K179" i="4"/>
  <c r="AC349" i="4" s="1"/>
  <c r="AH8" i="4"/>
  <c r="L317" i="3"/>
  <c r="Q371" i="3" s="1"/>
  <c r="R371" i="3" s="1"/>
  <c r="AM42" i="3"/>
  <c r="J297" i="3"/>
  <c r="AC38" i="3"/>
  <c r="K275" i="3"/>
  <c r="AC352" i="3" s="1"/>
  <c r="AD352" i="3" s="1"/>
  <c r="AH32" i="3"/>
  <c r="L253" i="3"/>
  <c r="AM26" i="3"/>
  <c r="K243" i="3"/>
  <c r="AC351" i="3" s="1"/>
  <c r="AD351" i="3" s="1"/>
  <c r="AH24" i="3"/>
  <c r="K211" i="3"/>
  <c r="AH16" i="3"/>
  <c r="L189" i="3"/>
  <c r="AM10" i="3"/>
  <c r="K179" i="3"/>
  <c r="AC349" i="3" s="1"/>
  <c r="AH8" i="3"/>
  <c r="K323" i="4"/>
  <c r="AH44" i="4"/>
  <c r="L317" i="7"/>
  <c r="AM42" i="7"/>
  <c r="L309" i="6"/>
  <c r="AM40" i="6"/>
  <c r="L301" i="4"/>
  <c r="AM38" i="4"/>
  <c r="J297" i="7"/>
  <c r="AC38" i="7"/>
  <c r="J289" i="6"/>
  <c r="AC36" i="6"/>
  <c r="J281" i="4"/>
  <c r="AC34" i="4"/>
  <c r="K275" i="7"/>
  <c r="AC352" i="7" s="1"/>
  <c r="AD352" i="7" s="1"/>
  <c r="AH32" i="7"/>
  <c r="K267" i="6"/>
  <c r="W355" i="6" s="1"/>
  <c r="X355" i="6" s="1"/>
  <c r="AH30" i="6"/>
  <c r="K259" i="4"/>
  <c r="AH28" i="4"/>
  <c r="L253" i="7"/>
  <c r="AM26" i="7"/>
  <c r="L245" i="6"/>
  <c r="Q367" i="6" s="1"/>
  <c r="R367" i="6" s="1"/>
  <c r="AM24" i="6"/>
  <c r="L237" i="4"/>
  <c r="AM22" i="4"/>
  <c r="J233" i="7"/>
  <c r="AC22" i="7"/>
  <c r="J225" i="6"/>
  <c r="AC20" i="6"/>
  <c r="J217" i="4"/>
  <c r="AC18" i="4"/>
  <c r="K211" i="7"/>
  <c r="AC350" i="7" s="1"/>
  <c r="AH16" i="7"/>
  <c r="K203" i="6"/>
  <c r="AH14" i="6"/>
  <c r="K195" i="4"/>
  <c r="AH12" i="4"/>
  <c r="J193" i="6"/>
  <c r="AC12" i="6"/>
  <c r="L181" i="6"/>
  <c r="AM8" i="6"/>
  <c r="K171" i="6"/>
  <c r="AH6" i="6"/>
  <c r="K245" i="4"/>
  <c r="AI24" i="4"/>
  <c r="L183" i="4"/>
  <c r="AN8" i="4"/>
  <c r="J323" i="3"/>
  <c r="AD44" i="3"/>
  <c r="J291" i="3"/>
  <c r="AD36" i="3"/>
  <c r="K269" i="3"/>
  <c r="K354" i="3" s="1"/>
  <c r="L354" i="3" s="1"/>
  <c r="AI30" i="3"/>
  <c r="L247" i="3"/>
  <c r="AN24" i="3"/>
  <c r="J227" i="3"/>
  <c r="W335" i="3" s="1"/>
  <c r="X335" i="3" s="1"/>
  <c r="AD20" i="3"/>
  <c r="K205" i="3"/>
  <c r="AI14" i="3"/>
  <c r="L183" i="3"/>
  <c r="AN8" i="3"/>
  <c r="K173" i="3"/>
  <c r="AI6" i="3"/>
  <c r="J323" i="4"/>
  <c r="AD44" i="4"/>
  <c r="K317" i="7"/>
  <c r="AI42" i="7"/>
  <c r="J307" i="7"/>
  <c r="AC337" i="7" s="1"/>
  <c r="AD337" i="7" s="1"/>
  <c r="AD40" i="7"/>
  <c r="K301" i="4"/>
  <c r="AI38" i="4"/>
  <c r="L295" i="7"/>
  <c r="AN36" i="7"/>
  <c r="L287" i="7"/>
  <c r="AN34" i="7"/>
  <c r="K277" i="7"/>
  <c r="AI32" i="7"/>
  <c r="K261" i="7"/>
  <c r="AI28" i="7"/>
  <c r="J251" i="7"/>
  <c r="W338" i="7" s="1"/>
  <c r="X338" i="7" s="1"/>
  <c r="AD26" i="7"/>
  <c r="L239" i="7"/>
  <c r="AN22" i="7"/>
  <c r="K229" i="7"/>
  <c r="AI20" i="7"/>
  <c r="J219" i="7"/>
  <c r="AD18" i="7"/>
  <c r="L207" i="7"/>
  <c r="AN14" i="7"/>
  <c r="K197" i="7"/>
  <c r="AI12" i="7"/>
  <c r="J187" i="7"/>
  <c r="W334" i="7" s="1"/>
  <c r="X334" i="7" s="1"/>
  <c r="AD10" i="7"/>
  <c r="L175" i="7"/>
  <c r="AN6" i="7"/>
  <c r="K183" i="4"/>
  <c r="AJ8" i="4"/>
  <c r="L321" i="3"/>
  <c r="AK44" i="3"/>
  <c r="J301" i="3"/>
  <c r="K341" i="3" s="1"/>
  <c r="L341" i="3" s="1"/>
  <c r="AE38" i="3"/>
  <c r="K279" i="3"/>
  <c r="AJ32" i="3"/>
  <c r="L257" i="3"/>
  <c r="AK28" i="3"/>
  <c r="J237" i="3"/>
  <c r="AE22" i="3"/>
  <c r="K215" i="3"/>
  <c r="AJ16" i="3"/>
  <c r="L193" i="3"/>
  <c r="AK12" i="3"/>
  <c r="J173" i="3"/>
  <c r="AE6" i="3"/>
  <c r="L321" i="4"/>
  <c r="AK44" i="4"/>
  <c r="J317" i="7"/>
  <c r="E341" i="7" s="1"/>
  <c r="F341" i="7" s="1"/>
  <c r="AE42" i="7"/>
  <c r="J309" i="6"/>
  <c r="AE40" i="6"/>
  <c r="J301" i="4"/>
  <c r="AE38" i="4"/>
  <c r="K295" i="7"/>
  <c r="AJ36" i="7"/>
  <c r="K287" i="6"/>
  <c r="AJ34" i="6"/>
  <c r="K279" i="4"/>
  <c r="AJ32" i="4"/>
  <c r="L273" i="7"/>
  <c r="AK32" i="7"/>
  <c r="L265" i="6"/>
  <c r="AK30" i="6"/>
  <c r="L257" i="4"/>
  <c r="AK28" i="4"/>
  <c r="K255" i="6"/>
  <c r="AJ26" i="6"/>
  <c r="K247" i="4"/>
  <c r="AJ24" i="4"/>
  <c r="L241" i="7"/>
  <c r="AK24" i="7"/>
  <c r="L233" i="6"/>
  <c r="E368" i="6" s="1"/>
  <c r="F368" i="6" s="1"/>
  <c r="AK22" i="6"/>
  <c r="L225" i="4"/>
  <c r="AK20" i="4"/>
  <c r="J221" i="7"/>
  <c r="E335" i="7" s="1"/>
  <c r="F335" i="7" s="1"/>
  <c r="AE18" i="7"/>
  <c r="K215" i="4"/>
  <c r="AJ16" i="4"/>
  <c r="L209" i="7"/>
  <c r="AK16" i="7"/>
  <c r="L201" i="6"/>
  <c r="AK14" i="6"/>
  <c r="L193" i="4"/>
  <c r="AK12" i="4"/>
  <c r="L185" i="7"/>
  <c r="AK10" i="7"/>
  <c r="K175" i="7"/>
  <c r="AJ6" i="7"/>
  <c r="J327" i="4"/>
  <c r="AF44" i="4"/>
  <c r="J271" i="6"/>
  <c r="AF30" i="6"/>
  <c r="J259" i="4"/>
  <c r="AD28" i="4"/>
  <c r="L215" i="4"/>
  <c r="Q365" i="4" s="1"/>
  <c r="R365" i="4" s="1"/>
  <c r="AN16" i="4"/>
  <c r="K187" i="4"/>
  <c r="W348" i="4" s="1"/>
  <c r="AH10" i="4"/>
  <c r="J177" i="4"/>
  <c r="Q334" i="4" s="1"/>
  <c r="R334" i="4" s="1"/>
  <c r="AC8" i="4"/>
  <c r="L325" i="3"/>
  <c r="AM44" i="3"/>
  <c r="K315" i="3"/>
  <c r="W356" i="3" s="1"/>
  <c r="X356" i="3" s="1"/>
  <c r="AH42" i="3"/>
  <c r="J305" i="3"/>
  <c r="AC40" i="3"/>
  <c r="L293" i="3"/>
  <c r="AM36" i="3"/>
  <c r="K283" i="3"/>
  <c r="AH34" i="3"/>
  <c r="J273" i="3"/>
  <c r="AC32" i="3"/>
  <c r="L261" i="3"/>
  <c r="AM28" i="3"/>
  <c r="K251" i="3"/>
  <c r="Q352" i="3" s="1"/>
  <c r="R352" i="3" s="1"/>
  <c r="AH26" i="3"/>
  <c r="J241" i="3"/>
  <c r="AC24" i="3"/>
  <c r="L229" i="3"/>
  <c r="AM20" i="3"/>
  <c r="K219" i="3"/>
  <c r="W350" i="3" s="1"/>
  <c r="X350" i="3" s="1"/>
  <c r="AH18" i="3"/>
  <c r="J209" i="3"/>
  <c r="AC16" i="3"/>
  <c r="L197" i="3"/>
  <c r="AM12" i="3"/>
  <c r="K187" i="3"/>
  <c r="W349" i="3" s="1"/>
  <c r="X349" i="3" s="1"/>
  <c r="AH10" i="3"/>
  <c r="J177" i="3"/>
  <c r="AC8" i="3"/>
  <c r="L325" i="4"/>
  <c r="AM44" i="4"/>
  <c r="K323" i="6"/>
  <c r="AH44" i="6"/>
  <c r="J321" i="7"/>
  <c r="AC44" i="7"/>
  <c r="K315" i="4"/>
  <c r="AH42" i="4"/>
  <c r="J313" i="6"/>
  <c r="Q341" i="6" s="1"/>
  <c r="R341" i="6" s="1"/>
  <c r="AC42" i="6"/>
  <c r="L309" i="7"/>
  <c r="AM40" i="7"/>
  <c r="J305" i="4"/>
  <c r="AC40" i="4"/>
  <c r="L301" i="6"/>
  <c r="AM38" i="6"/>
  <c r="K299" i="7"/>
  <c r="W356" i="7" s="1"/>
  <c r="X356" i="7" s="1"/>
  <c r="AH38" i="7"/>
  <c r="L293" i="4"/>
  <c r="AM36" i="4"/>
  <c r="K291" i="6"/>
  <c r="AH36" i="6"/>
  <c r="J289" i="7"/>
  <c r="AC36" i="7"/>
  <c r="K283" i="4"/>
  <c r="W354" i="4" s="1"/>
  <c r="X354" i="4" s="1"/>
  <c r="AH34" i="4"/>
  <c r="J281" i="6"/>
  <c r="AC34" i="6"/>
  <c r="L277" i="7"/>
  <c r="AM32" i="7"/>
  <c r="J273" i="4"/>
  <c r="AC32" i="4"/>
  <c r="L269" i="6"/>
  <c r="AM30" i="6"/>
  <c r="K267" i="7"/>
  <c r="AH30" i="7"/>
  <c r="L261" i="4"/>
  <c r="AM28" i="4"/>
  <c r="K259" i="6"/>
  <c r="W353" i="6" s="1"/>
  <c r="X353" i="6" s="1"/>
  <c r="AH28" i="6"/>
  <c r="J257" i="7"/>
  <c r="AC28" i="7"/>
  <c r="K251" i="4"/>
  <c r="AH26" i="4"/>
  <c r="J249" i="6"/>
  <c r="Q337" i="6" s="1"/>
  <c r="R337" i="6" s="1"/>
  <c r="AC26" i="6"/>
  <c r="L245" i="7"/>
  <c r="AM24" i="7"/>
  <c r="J241" i="4"/>
  <c r="AC24" i="4"/>
  <c r="L237" i="6"/>
  <c r="AM22" i="6"/>
  <c r="K235" i="7"/>
  <c r="AH22" i="7"/>
  <c r="L229" i="4"/>
  <c r="AM20" i="4"/>
  <c r="K227" i="6"/>
  <c r="AH20" i="6"/>
  <c r="J225" i="7"/>
  <c r="AC20" i="7"/>
  <c r="K219" i="4"/>
  <c r="AH18" i="4"/>
  <c r="J217" i="6"/>
  <c r="AC18" i="6"/>
  <c r="L213" i="7"/>
  <c r="AM16" i="7"/>
  <c r="J209" i="4"/>
  <c r="AC16" i="4"/>
  <c r="L205" i="6"/>
  <c r="K365" i="6" s="1"/>
  <c r="L365" i="6" s="1"/>
  <c r="AM14" i="6"/>
  <c r="K203" i="7"/>
  <c r="AH14" i="7"/>
  <c r="L197" i="4"/>
  <c r="AM12" i="4"/>
  <c r="K195" i="6"/>
  <c r="W349" i="6" s="1"/>
  <c r="X349" i="6" s="1"/>
  <c r="AH12" i="6"/>
  <c r="J193" i="7"/>
  <c r="AC12" i="7"/>
  <c r="K187" i="7"/>
  <c r="AH10" i="7"/>
  <c r="L181" i="7"/>
  <c r="AM8" i="7"/>
  <c r="J177" i="7"/>
  <c r="AC8" i="7"/>
  <c r="K171" i="7"/>
  <c r="AH6" i="7"/>
  <c r="K277" i="4"/>
  <c r="AI32" i="4"/>
  <c r="J235" i="4"/>
  <c r="W338" i="4" s="1"/>
  <c r="X338" i="4" s="1"/>
  <c r="AD22" i="4"/>
  <c r="L191" i="4"/>
  <c r="AN10" i="4"/>
  <c r="K181" i="4"/>
  <c r="Q349" i="4" s="1"/>
  <c r="R349" i="4" s="1"/>
  <c r="AI8" i="4"/>
  <c r="J171" i="4"/>
  <c r="AD6" i="4"/>
  <c r="L319" i="3"/>
  <c r="E372" i="3" s="1"/>
  <c r="F372" i="3" s="1"/>
  <c r="AN42" i="3"/>
  <c r="K309" i="3"/>
  <c r="AI40" i="3"/>
  <c r="J299" i="3"/>
  <c r="W341" i="3" s="1"/>
  <c r="X341" i="3" s="1"/>
  <c r="AD38" i="3"/>
  <c r="L287" i="3"/>
  <c r="AN34" i="3"/>
  <c r="K277" i="3"/>
  <c r="AI32" i="3"/>
  <c r="J267" i="3"/>
  <c r="AD30" i="3"/>
  <c r="L255" i="3"/>
  <c r="AN26" i="3"/>
  <c r="K245" i="3"/>
  <c r="AI24" i="3"/>
  <c r="J235" i="3"/>
  <c r="AD22" i="3"/>
  <c r="L223" i="3"/>
  <c r="AN18" i="3"/>
  <c r="K213" i="3"/>
  <c r="AI16" i="3"/>
  <c r="J203" i="3"/>
  <c r="AD14" i="3"/>
  <c r="L191" i="3"/>
  <c r="AN10" i="3"/>
  <c r="K181" i="3"/>
  <c r="AI8" i="3"/>
  <c r="J171" i="3"/>
  <c r="AD6" i="3"/>
  <c r="K325" i="4"/>
  <c r="AI44" i="4"/>
  <c r="J323" i="6"/>
  <c r="AD44" i="6"/>
  <c r="L319" i="7"/>
  <c r="AN42" i="7"/>
  <c r="J315" i="4"/>
  <c r="AD42" i="4"/>
  <c r="L311" i="6"/>
  <c r="AN40" i="6"/>
  <c r="K309" i="7"/>
  <c r="AI40" i="7"/>
  <c r="L303" i="4"/>
  <c r="K372" i="4" s="1"/>
  <c r="L372" i="4" s="1"/>
  <c r="AN38" i="4"/>
  <c r="K301" i="6"/>
  <c r="K356" i="6" s="1"/>
  <c r="L356" i="6" s="1"/>
  <c r="AI38" i="6"/>
  <c r="J299" i="7"/>
  <c r="AD38" i="7"/>
  <c r="K293" i="4"/>
  <c r="AI36" i="4"/>
  <c r="J291" i="6"/>
  <c r="AD36" i="6"/>
  <c r="K285" i="6"/>
  <c r="E354" i="6" s="1"/>
  <c r="F354" i="6" s="1"/>
  <c r="AI34" i="6"/>
  <c r="L279" i="6"/>
  <c r="AN32" i="6"/>
  <c r="J275" i="6"/>
  <c r="AC336" i="6" s="1"/>
  <c r="AD336" i="6" s="1"/>
  <c r="AD32" i="6"/>
  <c r="K269" i="6"/>
  <c r="AI30" i="6"/>
  <c r="L263" i="6"/>
  <c r="AN28" i="6"/>
  <c r="J259" i="6"/>
  <c r="AD28" i="6"/>
  <c r="K253" i="6"/>
  <c r="E353" i="6" s="1"/>
  <c r="F353" i="6" s="1"/>
  <c r="AI26" i="6"/>
  <c r="L247" i="6"/>
  <c r="AN24" i="6"/>
  <c r="J243" i="6"/>
  <c r="AC335" i="6" s="1"/>
  <c r="AD335" i="6" s="1"/>
  <c r="AD24" i="6"/>
  <c r="K237" i="6"/>
  <c r="AI22" i="6"/>
  <c r="L231" i="6"/>
  <c r="E366" i="6" s="1"/>
  <c r="F366" i="6" s="1"/>
  <c r="AN20" i="6"/>
  <c r="J227" i="6"/>
  <c r="AD20" i="6"/>
  <c r="K221" i="6"/>
  <c r="AI18" i="6"/>
  <c r="L215" i="6"/>
  <c r="AN16" i="6"/>
  <c r="J211" i="6"/>
  <c r="AD16" i="6"/>
  <c r="K205" i="6"/>
  <c r="AI14" i="6"/>
  <c r="L199" i="6"/>
  <c r="E363" i="6" s="1"/>
  <c r="AN12" i="6"/>
  <c r="J195" i="6"/>
  <c r="AD12" i="6"/>
  <c r="K189" i="6"/>
  <c r="E349" i="6" s="1"/>
  <c r="F349" i="6" s="1"/>
  <c r="AI10" i="6"/>
  <c r="L183" i="6"/>
  <c r="AN8" i="6"/>
  <c r="J179" i="6"/>
  <c r="AC333" i="6" s="1"/>
  <c r="AD8" i="6"/>
  <c r="K173" i="6"/>
  <c r="AI6" i="6"/>
  <c r="K191" i="4"/>
  <c r="AJ10" i="4"/>
  <c r="J181" i="4"/>
  <c r="AE8" i="4"/>
  <c r="L169" i="4"/>
  <c r="AK6" i="4"/>
  <c r="K319" i="3"/>
  <c r="AJ42" i="3"/>
  <c r="J309" i="3"/>
  <c r="AE40" i="3"/>
  <c r="L297" i="3"/>
  <c r="AK38" i="3"/>
  <c r="K287" i="3"/>
  <c r="E354" i="3" s="1"/>
  <c r="F354" i="3" s="1"/>
  <c r="AJ34" i="3"/>
  <c r="J277" i="3"/>
  <c r="AE32" i="3"/>
  <c r="L265" i="3"/>
  <c r="AK30" i="3"/>
  <c r="K255" i="3"/>
  <c r="AJ26" i="3"/>
  <c r="J245" i="3"/>
  <c r="Q337" i="3" s="1"/>
  <c r="R337" i="3" s="1"/>
  <c r="AE24" i="3"/>
  <c r="L233" i="3"/>
  <c r="AK22" i="3"/>
  <c r="K223" i="3"/>
  <c r="AJ18" i="3"/>
  <c r="J213" i="3"/>
  <c r="AE16" i="3"/>
  <c r="L201" i="3"/>
  <c r="E366" i="3" s="1"/>
  <c r="F366" i="3" s="1"/>
  <c r="AK14" i="3"/>
  <c r="K191" i="3"/>
  <c r="AJ10" i="3"/>
  <c r="J181" i="3"/>
  <c r="AE8" i="3"/>
  <c r="L169" i="3"/>
  <c r="AK6" i="3"/>
  <c r="J325" i="4"/>
  <c r="AE44" i="4"/>
  <c r="L321" i="6"/>
  <c r="AK44" i="6"/>
  <c r="K319" i="7"/>
  <c r="AJ42" i="7"/>
  <c r="L313" i="4"/>
  <c r="AK42" i="4"/>
  <c r="K311" i="6"/>
  <c r="AJ40" i="6"/>
  <c r="J309" i="7"/>
  <c r="AE40" i="7"/>
  <c r="K303" i="4"/>
  <c r="K356" i="4" s="1"/>
  <c r="L356" i="4" s="1"/>
  <c r="AJ38" i="4"/>
  <c r="J301" i="6"/>
  <c r="AE38" i="6"/>
  <c r="L297" i="7"/>
  <c r="E372" i="7" s="1"/>
  <c r="F372" i="7" s="1"/>
  <c r="AK38" i="7"/>
  <c r="J293" i="4"/>
  <c r="AE36" i="4"/>
  <c r="L289" i="6"/>
  <c r="AK36" i="6"/>
  <c r="K287" i="7"/>
  <c r="AJ34" i="7"/>
  <c r="L281" i="4"/>
  <c r="AK34" i="4"/>
  <c r="K279" i="6"/>
  <c r="AJ32" i="6"/>
  <c r="J277" i="7"/>
  <c r="AE32" i="7"/>
  <c r="K271" i="4"/>
  <c r="AJ30" i="4"/>
  <c r="J269" i="6"/>
  <c r="K340" i="6" s="1"/>
  <c r="L340" i="6" s="1"/>
  <c r="AE30" i="6"/>
  <c r="L265" i="7"/>
  <c r="AK30" i="7"/>
  <c r="J261" i="4"/>
  <c r="AE28" i="4"/>
  <c r="L257" i="6"/>
  <c r="AK28" i="6"/>
  <c r="K255" i="7"/>
  <c r="AJ26" i="7"/>
  <c r="L249" i="4"/>
  <c r="AK26" i="4"/>
  <c r="K247" i="6"/>
  <c r="AJ24" i="6"/>
  <c r="J245" i="7"/>
  <c r="AE24" i="7"/>
  <c r="K239" i="4"/>
  <c r="AJ22" i="4"/>
  <c r="J237" i="6"/>
  <c r="AE22" i="6"/>
  <c r="L233" i="7"/>
  <c r="E368" i="7" s="1"/>
  <c r="F368" i="7" s="1"/>
  <c r="AK22" i="7"/>
  <c r="J229" i="4"/>
  <c r="AE20" i="4"/>
  <c r="L225" i="6"/>
  <c r="AK20" i="6"/>
  <c r="K223" i="7"/>
  <c r="AJ18" i="7"/>
  <c r="L217" i="4"/>
  <c r="AK18" i="4"/>
  <c r="K215" i="6"/>
  <c r="AJ16" i="6"/>
  <c r="J213" i="7"/>
  <c r="AE16" i="7"/>
  <c r="K207" i="4"/>
  <c r="AJ14" i="4"/>
  <c r="J205" i="6"/>
  <c r="AE14" i="6"/>
  <c r="L201" i="7"/>
  <c r="AK14" i="7"/>
  <c r="J197" i="4"/>
  <c r="E333" i="4" s="1"/>
  <c r="AE12" i="4"/>
  <c r="L193" i="6"/>
  <c r="AK12" i="6"/>
  <c r="J189" i="6"/>
  <c r="AE10" i="6"/>
  <c r="K183" i="6"/>
  <c r="AJ8" i="6"/>
  <c r="L177" i="6"/>
  <c r="AK8" i="6"/>
  <c r="J173" i="6"/>
  <c r="AE6" i="6"/>
  <c r="L179" i="3"/>
  <c r="AC364" i="3" s="1"/>
  <c r="AC369" i="3" s="1"/>
  <c r="AD369" i="3" s="1"/>
  <c r="AL8" i="3"/>
  <c r="J183" i="3"/>
  <c r="AF8" i="3"/>
  <c r="J327" i="6"/>
  <c r="AF44" i="6"/>
  <c r="L323" i="6"/>
  <c r="AL44" i="6"/>
  <c r="K321" i="6"/>
  <c r="AG44" i="6"/>
  <c r="J319" i="6"/>
  <c r="E342" i="6" s="1"/>
  <c r="F342" i="6" s="1"/>
  <c r="AF42" i="6"/>
  <c r="L315" i="6"/>
  <c r="AL42" i="6"/>
  <c r="K313" i="6"/>
  <c r="AG42" i="6"/>
  <c r="J311" i="6"/>
  <c r="AF40" i="6"/>
  <c r="L307" i="6"/>
  <c r="AC368" i="6" s="1"/>
  <c r="AD368" i="6" s="1"/>
  <c r="AL40" i="6"/>
  <c r="K305" i="6"/>
  <c r="AG40" i="6"/>
  <c r="J303" i="6"/>
  <c r="AF38" i="6"/>
  <c r="L299" i="6"/>
  <c r="W371" i="6" s="1"/>
  <c r="X371" i="6" s="1"/>
  <c r="AL38" i="6"/>
  <c r="K297" i="6"/>
  <c r="AG38" i="6"/>
  <c r="J295" i="6"/>
  <c r="E339" i="6" s="1"/>
  <c r="F339" i="6" s="1"/>
  <c r="AF36" i="6"/>
  <c r="L291" i="6"/>
  <c r="AL36" i="6"/>
  <c r="K289" i="6"/>
  <c r="AG36" i="6"/>
  <c r="J287" i="6"/>
  <c r="AF34" i="6"/>
  <c r="L283" i="6"/>
  <c r="W369" i="6" s="1"/>
  <c r="X369" i="6" s="1"/>
  <c r="AL34" i="6"/>
  <c r="K281" i="6"/>
  <c r="AG34" i="6"/>
  <c r="J279" i="6"/>
  <c r="Q340" i="6" s="1"/>
  <c r="R340" i="6" s="1"/>
  <c r="AF32" i="6"/>
  <c r="L275" i="6"/>
  <c r="AC367" i="6" s="1"/>
  <c r="AD367" i="6" s="1"/>
  <c r="AL32" i="6"/>
  <c r="K273" i="6"/>
  <c r="AG32" i="6"/>
  <c r="J271" i="4"/>
  <c r="K339" i="4" s="1"/>
  <c r="L339" i="4" s="1"/>
  <c r="AF30" i="4"/>
  <c r="L267" i="4"/>
  <c r="AL30" i="4"/>
  <c r="K265" i="6"/>
  <c r="AG30" i="6"/>
  <c r="J263" i="6"/>
  <c r="AF28" i="6"/>
  <c r="L259" i="4"/>
  <c r="W368" i="4" s="1"/>
  <c r="X368" i="4" s="1"/>
  <c r="AL28" i="4"/>
  <c r="K257" i="4"/>
  <c r="AG28" i="4"/>
  <c r="J255" i="6"/>
  <c r="AF26" i="6"/>
  <c r="L251" i="6"/>
  <c r="AL26" i="6"/>
  <c r="K249" i="6"/>
  <c r="Q352" i="6" s="1"/>
  <c r="R352" i="6" s="1"/>
  <c r="AG26" i="6"/>
  <c r="J247" i="6"/>
  <c r="AF24" i="6"/>
  <c r="L243" i="6"/>
  <c r="AC366" i="6" s="1"/>
  <c r="AD366" i="6" s="1"/>
  <c r="AL24" i="6"/>
  <c r="K241" i="6"/>
  <c r="AG24" i="6"/>
  <c r="J239" i="6"/>
  <c r="AF22" i="6"/>
  <c r="L235" i="6"/>
  <c r="AL22" i="6"/>
  <c r="K233" i="6"/>
  <c r="AG22" i="6"/>
  <c r="J231" i="6"/>
  <c r="AF20" i="6"/>
  <c r="L227" i="6"/>
  <c r="AL20" i="6"/>
  <c r="K225" i="6"/>
  <c r="AG20" i="6"/>
  <c r="J223" i="6"/>
  <c r="E336" i="6" s="1"/>
  <c r="F336" i="6" s="1"/>
  <c r="AF18" i="6"/>
  <c r="L219" i="6"/>
  <c r="AL18" i="6"/>
  <c r="K217" i="6"/>
  <c r="K350" i="6" s="1"/>
  <c r="L350" i="6" s="1"/>
  <c r="AG18" i="6"/>
  <c r="J215" i="6"/>
  <c r="AF16" i="6"/>
  <c r="L211" i="6"/>
  <c r="AL16" i="6"/>
  <c r="K209" i="6"/>
  <c r="AG16" i="6"/>
  <c r="J207" i="6"/>
  <c r="AF14" i="6"/>
  <c r="L203" i="6"/>
  <c r="W366" i="6" s="1"/>
  <c r="X366" i="6" s="1"/>
  <c r="AL14" i="6"/>
  <c r="K201" i="6"/>
  <c r="AG14" i="6"/>
  <c r="J199" i="6"/>
  <c r="AF12" i="6"/>
  <c r="L195" i="6"/>
  <c r="AL12" i="6"/>
  <c r="K193" i="6"/>
  <c r="AG12" i="6"/>
  <c r="J191" i="6"/>
  <c r="AF10" i="6"/>
  <c r="L187" i="6"/>
  <c r="W363" i="6" s="1"/>
  <c r="AL10" i="6"/>
  <c r="K185" i="6"/>
  <c r="K349" i="6" s="1"/>
  <c r="L349" i="6" s="1"/>
  <c r="AG10" i="6"/>
  <c r="J183" i="7"/>
  <c r="Q334" i="7" s="1"/>
  <c r="R334" i="7" s="1"/>
  <c r="AF8" i="7"/>
  <c r="K177" i="4"/>
  <c r="AG8" i="4"/>
  <c r="J175" i="6"/>
  <c r="K334" i="6" s="1"/>
  <c r="L334" i="6" s="1"/>
  <c r="AF6" i="6"/>
  <c r="L171" i="7"/>
  <c r="AL6" i="7"/>
  <c r="K325" i="9"/>
  <c r="E357" i="9" s="1"/>
  <c r="F357" i="9" s="1"/>
  <c r="AI44" i="9"/>
  <c r="K309" i="9"/>
  <c r="AI40" i="9"/>
  <c r="K293" i="9"/>
  <c r="AI36" i="9"/>
  <c r="J283" i="9"/>
  <c r="Q339" i="9" s="1"/>
  <c r="R339" i="9" s="1"/>
  <c r="AD34" i="9"/>
  <c r="J275" i="4"/>
  <c r="AC336" i="4" s="1"/>
  <c r="AD336" i="4" s="1"/>
  <c r="AD32" i="4"/>
  <c r="J267" i="9"/>
  <c r="AD30" i="9"/>
  <c r="K261" i="4"/>
  <c r="AI28" i="4"/>
  <c r="J251" i="4"/>
  <c r="AD26" i="4"/>
  <c r="L239" i="9"/>
  <c r="K368" i="9" s="1"/>
  <c r="L368" i="9" s="1"/>
  <c r="AN22" i="9"/>
  <c r="L231" i="4"/>
  <c r="AN20" i="4"/>
  <c r="K221" i="4"/>
  <c r="E351" i="4" s="1"/>
  <c r="F351" i="4" s="1"/>
  <c r="AI18" i="4"/>
  <c r="J211" i="9"/>
  <c r="AD16" i="9"/>
  <c r="K205" i="9"/>
  <c r="AI14" i="9"/>
  <c r="K197" i="4"/>
  <c r="AI12" i="4"/>
  <c r="K327" i="9"/>
  <c r="AJ44" i="9"/>
  <c r="J309" i="9"/>
  <c r="AE40" i="9"/>
  <c r="J293" i="9"/>
  <c r="AE36" i="9"/>
  <c r="J277" i="9"/>
  <c r="AE32" i="9"/>
  <c r="K255" i="9"/>
  <c r="AJ26" i="9"/>
  <c r="K223" i="9"/>
  <c r="AJ18" i="9"/>
  <c r="K191" i="9"/>
  <c r="AJ10" i="9"/>
  <c r="K321" i="9"/>
  <c r="K356" i="9" s="1"/>
  <c r="L356" i="9" s="1"/>
  <c r="AG44" i="9"/>
  <c r="K305" i="9"/>
  <c r="AG40" i="9"/>
  <c r="K289" i="9"/>
  <c r="AG36" i="9"/>
  <c r="K273" i="9"/>
  <c r="AG32" i="9"/>
  <c r="J255" i="9"/>
  <c r="AF26" i="9"/>
  <c r="J239" i="9"/>
  <c r="AF22" i="9"/>
  <c r="J223" i="9"/>
  <c r="E336" i="9" s="1"/>
  <c r="F336" i="9" s="1"/>
  <c r="AF18" i="9"/>
  <c r="J207" i="9"/>
  <c r="AF14" i="9"/>
  <c r="J191" i="9"/>
  <c r="AF10" i="9"/>
  <c r="J175" i="9"/>
  <c r="AF6" i="9"/>
  <c r="K315" i="9"/>
  <c r="AH42" i="9"/>
  <c r="K299" i="9"/>
  <c r="W356" i="9" s="1"/>
  <c r="X356" i="9" s="1"/>
  <c r="AH38" i="9"/>
  <c r="K283" i="9"/>
  <c r="AH34" i="9"/>
  <c r="K267" i="9"/>
  <c r="AH30" i="9"/>
  <c r="K243" i="9"/>
  <c r="AC351" i="9" s="1"/>
  <c r="AD351" i="9" s="1"/>
  <c r="AH24" i="9"/>
  <c r="K211" i="9"/>
  <c r="Q350" i="9" s="1"/>
  <c r="R350" i="9" s="1"/>
  <c r="AH16" i="9"/>
  <c r="K179" i="9"/>
  <c r="AC349" i="9" s="1"/>
  <c r="AH8" i="9"/>
  <c r="L317" i="9"/>
  <c r="E371" i="9" s="1"/>
  <c r="F371" i="9" s="1"/>
  <c r="AM42" i="9"/>
  <c r="J209" i="9"/>
  <c r="AC16" i="9"/>
  <c r="L197" i="9"/>
  <c r="AM12" i="9"/>
  <c r="L189" i="9"/>
  <c r="AM10" i="9"/>
  <c r="L181" i="9"/>
  <c r="Q363" i="9" s="1"/>
  <c r="AM8" i="9"/>
  <c r="J177" i="9"/>
  <c r="Q333" i="9" s="1"/>
  <c r="AC8" i="9"/>
  <c r="L323" i="9"/>
  <c r="AL44" i="9"/>
  <c r="L251" i="9"/>
  <c r="AL26" i="9"/>
  <c r="L211" i="9"/>
  <c r="Q366" i="9" s="1"/>
  <c r="R366" i="9" s="1"/>
  <c r="AL16" i="9"/>
  <c r="L327" i="9"/>
  <c r="AN44" i="9"/>
  <c r="L311" i="9"/>
  <c r="AN40" i="9"/>
  <c r="L295" i="9"/>
  <c r="AN36" i="9"/>
  <c r="L279" i="9"/>
  <c r="Q370" i="9" s="1"/>
  <c r="R370" i="9" s="1"/>
  <c r="AN32" i="9"/>
  <c r="L255" i="9"/>
  <c r="E367" i="9" s="1"/>
  <c r="F367" i="9" s="1"/>
  <c r="AN26" i="9"/>
  <c r="J235" i="9"/>
  <c r="AD22" i="9"/>
  <c r="L223" i="9"/>
  <c r="AN18" i="9"/>
  <c r="AB355" i="8"/>
  <c r="D359" i="8"/>
  <c r="D358" i="8"/>
  <c r="V359" i="8"/>
  <c r="V358" i="8"/>
  <c r="P359" i="8"/>
  <c r="P358" i="8"/>
  <c r="Q335" i="8"/>
  <c r="R335" i="8" s="1"/>
  <c r="J358" i="8"/>
  <c r="J359" i="8"/>
  <c r="Q370" i="4"/>
  <c r="R370" i="4" s="1"/>
  <c r="Q369" i="4"/>
  <c r="R369" i="4" s="1"/>
  <c r="W349" i="4"/>
  <c r="X349" i="4" s="1"/>
  <c r="Q368" i="3"/>
  <c r="R368" i="3" s="1"/>
  <c r="Q367" i="3"/>
  <c r="R367" i="3" s="1"/>
  <c r="W351" i="3"/>
  <c r="X351" i="3" s="1"/>
  <c r="E340" i="6"/>
  <c r="F340" i="6" s="1"/>
  <c r="E335" i="6"/>
  <c r="F335" i="6" s="1"/>
  <c r="W334" i="6"/>
  <c r="X334" i="6" s="1"/>
  <c r="W333" i="6"/>
  <c r="Q372" i="3"/>
  <c r="R372" i="3" s="1"/>
  <c r="Q337" i="4"/>
  <c r="R337" i="4" s="1"/>
  <c r="Q338" i="4"/>
  <c r="R338" i="4" s="1"/>
  <c r="E364" i="6"/>
  <c r="F364" i="6" s="1"/>
  <c r="Q348" i="3"/>
  <c r="Q349" i="3"/>
  <c r="R349" i="3" s="1"/>
  <c r="W372" i="3"/>
  <c r="X372" i="3" s="1"/>
  <c r="W371" i="3"/>
  <c r="X371" i="3" s="1"/>
  <c r="E357" i="3"/>
  <c r="F357" i="3" s="1"/>
  <c r="E356" i="3"/>
  <c r="F356" i="3" s="1"/>
  <c r="Q340" i="3"/>
  <c r="R340" i="3" s="1"/>
  <c r="W369" i="3"/>
  <c r="X369" i="3" s="1"/>
  <c r="W370" i="3"/>
  <c r="X370" i="3" s="1"/>
  <c r="E355" i="3"/>
  <c r="F355" i="3" s="1"/>
  <c r="W367" i="3"/>
  <c r="X367" i="3" s="1"/>
  <c r="W368" i="3"/>
  <c r="X368" i="3" s="1"/>
  <c r="E353" i="3"/>
  <c r="F353" i="3" s="1"/>
  <c r="Q366" i="3"/>
  <c r="R366" i="3" s="1"/>
  <c r="Q365" i="3"/>
  <c r="R365" i="3" s="1"/>
  <c r="AC365" i="3"/>
  <c r="AD365" i="3" s="1"/>
  <c r="W365" i="3"/>
  <c r="X365" i="3" s="1"/>
  <c r="W366" i="3"/>
  <c r="X366" i="3" s="1"/>
  <c r="E350" i="3"/>
  <c r="F350" i="3" s="1"/>
  <c r="E351" i="3"/>
  <c r="F351" i="3" s="1"/>
  <c r="AD364" i="6"/>
  <c r="Q349" i="7"/>
  <c r="R349" i="7" s="1"/>
  <c r="Q348" i="7"/>
  <c r="W364" i="4"/>
  <c r="X364" i="4" s="1"/>
  <c r="E348" i="6"/>
  <c r="K357" i="9"/>
  <c r="L357" i="9" s="1"/>
  <c r="K353" i="9"/>
  <c r="L353" i="9" s="1"/>
  <c r="K352" i="9"/>
  <c r="L352" i="9" s="1"/>
  <c r="K342" i="9"/>
  <c r="L342" i="9" s="1"/>
  <c r="K341" i="9"/>
  <c r="L341" i="9" s="1"/>
  <c r="K339" i="9"/>
  <c r="L339" i="9" s="1"/>
  <c r="K340" i="9"/>
  <c r="L340" i="9" s="1"/>
  <c r="Q357" i="9"/>
  <c r="R357" i="9" s="1"/>
  <c r="Q356" i="9"/>
  <c r="R356" i="9" s="1"/>
  <c r="E356" i="9"/>
  <c r="F356" i="9" s="1"/>
  <c r="K371" i="9"/>
  <c r="L371" i="9" s="1"/>
  <c r="K372" i="9"/>
  <c r="L372" i="9" s="1"/>
  <c r="Q368" i="9"/>
  <c r="R368" i="9" s="1"/>
  <c r="Q367" i="9"/>
  <c r="R367" i="9" s="1"/>
  <c r="K367" i="9"/>
  <c r="L367" i="9" s="1"/>
  <c r="E337" i="9"/>
  <c r="F337" i="9" s="1"/>
  <c r="E338" i="9"/>
  <c r="F338" i="9" s="1"/>
  <c r="K366" i="8"/>
  <c r="L366" i="8" s="1"/>
  <c r="K365" i="8"/>
  <c r="L365" i="8" s="1"/>
  <c r="E336" i="8"/>
  <c r="F336" i="8" s="1"/>
  <c r="E335" i="8"/>
  <c r="F335" i="8" s="1"/>
  <c r="Q334" i="9"/>
  <c r="R334" i="9" s="1"/>
  <c r="AC365" i="9"/>
  <c r="AD365" i="9" s="1"/>
  <c r="Q365" i="9"/>
  <c r="R365" i="9" s="1"/>
  <c r="W338" i="9"/>
  <c r="X338" i="9" s="1"/>
  <c r="W337" i="9"/>
  <c r="X337" i="9" s="1"/>
  <c r="W336" i="8"/>
  <c r="X336" i="8" s="1"/>
  <c r="W335" i="8"/>
  <c r="X335" i="8" s="1"/>
  <c r="W334" i="8"/>
  <c r="X334" i="8" s="1"/>
  <c r="W333" i="8"/>
  <c r="W368" i="8"/>
  <c r="X368" i="8" s="1"/>
  <c r="W367" i="8"/>
  <c r="X367" i="8" s="1"/>
  <c r="AD364" i="8"/>
  <c r="F348" i="8"/>
  <c r="E359" i="8"/>
  <c r="F359" i="8" s="1"/>
  <c r="E358" i="8"/>
  <c r="F358" i="8" s="1"/>
  <c r="E342" i="8"/>
  <c r="F342" i="8" s="1"/>
  <c r="E341" i="8"/>
  <c r="F341" i="8" s="1"/>
  <c r="E372" i="8"/>
  <c r="F372" i="8" s="1"/>
  <c r="E371" i="8"/>
  <c r="F371" i="8" s="1"/>
  <c r="E370" i="8"/>
  <c r="F370" i="8" s="1"/>
  <c r="E369" i="8"/>
  <c r="F369" i="8" s="1"/>
  <c r="E367" i="8"/>
  <c r="F367" i="8" s="1"/>
  <c r="E368" i="8"/>
  <c r="F368" i="8" s="1"/>
  <c r="E366" i="8"/>
  <c r="F366" i="8" s="1"/>
  <c r="E365" i="8"/>
  <c r="F365" i="8" s="1"/>
  <c r="Q364" i="8"/>
  <c r="R364" i="8" s="1"/>
  <c r="Q363" i="8"/>
  <c r="E364" i="8"/>
  <c r="F364" i="8" s="1"/>
  <c r="E363" i="8"/>
  <c r="W348" i="3"/>
  <c r="W353" i="4"/>
  <c r="X353" i="4" s="1"/>
  <c r="W352" i="4"/>
  <c r="X352" i="4" s="1"/>
  <c r="E334" i="7"/>
  <c r="F334" i="7" s="1"/>
  <c r="W340" i="6"/>
  <c r="X340" i="6" s="1"/>
  <c r="W339" i="6"/>
  <c r="X339" i="6" s="1"/>
  <c r="Q353" i="6"/>
  <c r="R353" i="6" s="1"/>
  <c r="W335" i="6"/>
  <c r="X335" i="6" s="1"/>
  <c r="W336" i="6"/>
  <c r="X336" i="6" s="1"/>
  <c r="E341" i="6"/>
  <c r="F341" i="6" s="1"/>
  <c r="E368" i="4"/>
  <c r="F368" i="4" s="1"/>
  <c r="E367" i="4"/>
  <c r="F367" i="4" s="1"/>
  <c r="E334" i="4"/>
  <c r="F334" i="4" s="1"/>
  <c r="E335" i="3"/>
  <c r="F335" i="3" s="1"/>
  <c r="E336" i="3"/>
  <c r="F336" i="3" s="1"/>
  <c r="E333" i="3"/>
  <c r="E334" i="3"/>
  <c r="F334" i="3" s="1"/>
  <c r="Q342" i="4"/>
  <c r="R342" i="4" s="1"/>
  <c r="Q341" i="4"/>
  <c r="R341" i="4" s="1"/>
  <c r="K371" i="4"/>
  <c r="L371" i="4" s="1"/>
  <c r="K369" i="4"/>
  <c r="L369" i="4" s="1"/>
  <c r="K370" i="4"/>
  <c r="L370" i="4" s="1"/>
  <c r="W354" i="6"/>
  <c r="X354" i="6" s="1"/>
  <c r="E340" i="7"/>
  <c r="F340" i="7" s="1"/>
  <c r="E339" i="7"/>
  <c r="F339" i="7" s="1"/>
  <c r="Q368" i="6"/>
  <c r="R368" i="6" s="1"/>
  <c r="K367" i="4"/>
  <c r="L367" i="4" s="1"/>
  <c r="K368" i="4"/>
  <c r="L368" i="4" s="1"/>
  <c r="W352" i="6"/>
  <c r="X352" i="6" s="1"/>
  <c r="E338" i="7"/>
  <c r="F338" i="7" s="1"/>
  <c r="E337" i="7"/>
  <c r="F337" i="7" s="1"/>
  <c r="Q350" i="7"/>
  <c r="R350" i="7" s="1"/>
  <c r="Q351" i="7"/>
  <c r="R351" i="7" s="1"/>
  <c r="K365" i="4"/>
  <c r="L365" i="4" s="1"/>
  <c r="W350" i="6"/>
  <c r="X350" i="6" s="1"/>
  <c r="W351" i="6"/>
  <c r="X351" i="6" s="1"/>
  <c r="E336" i="7"/>
  <c r="F336" i="7" s="1"/>
  <c r="Q333" i="6"/>
  <c r="Q334" i="6"/>
  <c r="R334" i="6" s="1"/>
  <c r="W348" i="6"/>
  <c r="Q352" i="4"/>
  <c r="R352" i="4" s="1"/>
  <c r="Q353" i="4"/>
  <c r="R353" i="4" s="1"/>
  <c r="W335" i="4"/>
  <c r="X335" i="4" s="1"/>
  <c r="K348" i="4"/>
  <c r="K349" i="4"/>
  <c r="L349" i="4" s="1"/>
  <c r="K357" i="3"/>
  <c r="L357" i="3" s="1"/>
  <c r="K356" i="3"/>
  <c r="L356" i="3" s="1"/>
  <c r="Q370" i="3"/>
  <c r="R370" i="3" s="1"/>
  <c r="Q369" i="3"/>
  <c r="R369" i="3" s="1"/>
  <c r="K355" i="3"/>
  <c r="L355" i="3" s="1"/>
  <c r="K352" i="3"/>
  <c r="L352" i="3" s="1"/>
  <c r="K353" i="3"/>
  <c r="L353" i="3" s="1"/>
  <c r="K351" i="3"/>
  <c r="L351" i="3" s="1"/>
  <c r="K350" i="3"/>
  <c r="L350" i="3" s="1"/>
  <c r="K349" i="3"/>
  <c r="L349" i="3" s="1"/>
  <c r="K348" i="3"/>
  <c r="K357" i="4"/>
  <c r="L357" i="4" s="1"/>
  <c r="W342" i="6"/>
  <c r="X342" i="6" s="1"/>
  <c r="W341" i="6"/>
  <c r="X341" i="6" s="1"/>
  <c r="W340" i="7"/>
  <c r="X340" i="7" s="1"/>
  <c r="W339" i="7"/>
  <c r="X339" i="7" s="1"/>
  <c r="Q353" i="7"/>
  <c r="R353" i="7" s="1"/>
  <c r="Q352" i="7"/>
  <c r="R352" i="7" s="1"/>
  <c r="W337" i="7"/>
  <c r="X337" i="7" s="1"/>
  <c r="W335" i="7"/>
  <c r="X335" i="7" s="1"/>
  <c r="W336" i="7"/>
  <c r="X336" i="7" s="1"/>
  <c r="W333" i="7"/>
  <c r="K333" i="4"/>
  <c r="K334" i="4"/>
  <c r="L334" i="4" s="1"/>
  <c r="K342" i="3"/>
  <c r="L342" i="3" s="1"/>
  <c r="Q355" i="3"/>
  <c r="R355" i="3" s="1"/>
  <c r="Q354" i="3"/>
  <c r="R354" i="3" s="1"/>
  <c r="K340" i="3"/>
  <c r="L340" i="3" s="1"/>
  <c r="K339" i="3"/>
  <c r="L339" i="3" s="1"/>
  <c r="K337" i="3"/>
  <c r="L337" i="3" s="1"/>
  <c r="K338" i="3"/>
  <c r="L338" i="3" s="1"/>
  <c r="K336" i="3"/>
  <c r="L336" i="3" s="1"/>
  <c r="K335" i="3"/>
  <c r="L335" i="3" s="1"/>
  <c r="K334" i="3"/>
  <c r="L334" i="3" s="1"/>
  <c r="K333" i="3"/>
  <c r="E342" i="7"/>
  <c r="F342" i="7" s="1"/>
  <c r="K341" i="4"/>
  <c r="L341" i="4" s="1"/>
  <c r="K342" i="4"/>
  <c r="L342" i="4" s="1"/>
  <c r="E372" i="6"/>
  <c r="F372" i="6" s="1"/>
  <c r="E371" i="6"/>
  <c r="F371" i="6" s="1"/>
  <c r="Q354" i="4"/>
  <c r="R354" i="4" s="1"/>
  <c r="Q355" i="4"/>
  <c r="R355" i="4" s="1"/>
  <c r="K340" i="4"/>
  <c r="L340" i="4" s="1"/>
  <c r="E370" i="6"/>
  <c r="F370" i="6" s="1"/>
  <c r="E369" i="6"/>
  <c r="F369" i="6" s="1"/>
  <c r="Q338" i="6"/>
  <c r="R338" i="6" s="1"/>
  <c r="K337" i="4"/>
  <c r="L337" i="4" s="1"/>
  <c r="K338" i="4"/>
  <c r="L338" i="4" s="1"/>
  <c r="E367" i="6"/>
  <c r="F367" i="6" s="1"/>
  <c r="K335" i="4"/>
  <c r="L335" i="4" s="1"/>
  <c r="K336" i="4"/>
  <c r="L336" i="4" s="1"/>
  <c r="E365" i="6"/>
  <c r="F365" i="6" s="1"/>
  <c r="E364" i="7"/>
  <c r="F364" i="7" s="1"/>
  <c r="E363" i="7"/>
  <c r="Q357" i="4"/>
  <c r="R357" i="4" s="1"/>
  <c r="W372" i="4"/>
  <c r="X372" i="4" s="1"/>
  <c r="W371" i="4"/>
  <c r="X371" i="4" s="1"/>
  <c r="E357" i="4"/>
  <c r="F357" i="4" s="1"/>
  <c r="Q339" i="4"/>
  <c r="R339" i="4" s="1"/>
  <c r="Q340" i="4"/>
  <c r="R340" i="4" s="1"/>
  <c r="W370" i="6"/>
  <c r="X370" i="6" s="1"/>
  <c r="E354" i="4"/>
  <c r="F354" i="4" s="1"/>
  <c r="E355" i="4"/>
  <c r="F355" i="4" s="1"/>
  <c r="W367" i="4"/>
  <c r="X367" i="4" s="1"/>
  <c r="E352" i="4"/>
  <c r="F352" i="4" s="1"/>
  <c r="E353" i="4"/>
  <c r="F353" i="4" s="1"/>
  <c r="Q366" i="4"/>
  <c r="R366" i="4" s="1"/>
  <c r="AC365" i="4"/>
  <c r="AD365" i="4" s="1"/>
  <c r="W365" i="4"/>
  <c r="X365" i="4" s="1"/>
  <c r="W366" i="4"/>
  <c r="X366" i="4" s="1"/>
  <c r="E350" i="4"/>
  <c r="F350" i="4" s="1"/>
  <c r="AD364" i="7"/>
  <c r="W364" i="6"/>
  <c r="X364" i="6" s="1"/>
  <c r="E349" i="7"/>
  <c r="F349" i="7" s="1"/>
  <c r="E348" i="7"/>
  <c r="W341" i="9"/>
  <c r="X341" i="9" s="1"/>
  <c r="W342" i="9"/>
  <c r="X342" i="9" s="1"/>
  <c r="K355" i="9"/>
  <c r="L355" i="9" s="1"/>
  <c r="K354" i="9"/>
  <c r="L354" i="9" s="1"/>
  <c r="K349" i="9"/>
  <c r="L349" i="9" s="1"/>
  <c r="K348" i="9"/>
  <c r="Q354" i="9"/>
  <c r="R354" i="9" s="1"/>
  <c r="Q355" i="9"/>
  <c r="R355" i="9" s="1"/>
  <c r="Q340" i="9"/>
  <c r="R340" i="9" s="1"/>
  <c r="Q349" i="9"/>
  <c r="R349" i="9" s="1"/>
  <c r="Q348" i="9"/>
  <c r="K370" i="8"/>
  <c r="L370" i="8" s="1"/>
  <c r="K369" i="8"/>
  <c r="L369" i="8" s="1"/>
  <c r="K365" i="9"/>
  <c r="L365" i="9" s="1"/>
  <c r="K366" i="9"/>
  <c r="L366" i="9" s="1"/>
  <c r="E335" i="9"/>
  <c r="F335" i="9" s="1"/>
  <c r="AC355" i="8"/>
  <c r="AD355" i="8" s="1"/>
  <c r="K363" i="8"/>
  <c r="K364" i="8"/>
  <c r="L364" i="8" s="1"/>
  <c r="E333" i="8"/>
  <c r="E334" i="8"/>
  <c r="F334" i="8" s="1"/>
  <c r="W366" i="8"/>
  <c r="X366" i="8" s="1"/>
  <c r="W365" i="8"/>
  <c r="X365" i="8" s="1"/>
  <c r="W364" i="8"/>
  <c r="X364" i="8" s="1"/>
  <c r="W363" i="8"/>
  <c r="W336" i="9"/>
  <c r="X336" i="9" s="1"/>
  <c r="W335" i="9"/>
  <c r="X335" i="9" s="1"/>
  <c r="W333" i="9"/>
  <c r="W334" i="9"/>
  <c r="X334" i="9" s="1"/>
  <c r="W367" i="9"/>
  <c r="X367" i="9" s="1"/>
  <c r="W368" i="9"/>
  <c r="X368" i="9" s="1"/>
  <c r="AD364" i="9"/>
  <c r="E342" i="9"/>
  <c r="F342" i="9" s="1"/>
  <c r="E341" i="9"/>
  <c r="F341" i="9" s="1"/>
  <c r="E372" i="9"/>
  <c r="F372" i="9" s="1"/>
  <c r="E370" i="9"/>
  <c r="F370" i="9" s="1"/>
  <c r="E369" i="9"/>
  <c r="F369" i="9" s="1"/>
  <c r="E368" i="9"/>
  <c r="F368" i="9" s="1"/>
  <c r="E366" i="9"/>
  <c r="F366" i="9" s="1"/>
  <c r="E365" i="9"/>
  <c r="F365" i="9" s="1"/>
  <c r="Q364" i="9"/>
  <c r="R364" i="9" s="1"/>
  <c r="E364" i="9"/>
  <c r="F364" i="9" s="1"/>
  <c r="E363" i="9"/>
  <c r="W357" i="3"/>
  <c r="X357" i="3" s="1"/>
  <c r="W355" i="3"/>
  <c r="X355" i="3" s="1"/>
  <c r="W354" i="3"/>
  <c r="X354" i="3" s="1"/>
  <c r="W355" i="4"/>
  <c r="X355" i="4" s="1"/>
  <c r="Q351" i="6"/>
  <c r="R351" i="6" s="1"/>
  <c r="AC350" i="6"/>
  <c r="AD350" i="6" s="1"/>
  <c r="Q350" i="6"/>
  <c r="R350" i="6" s="1"/>
  <c r="K364" i="7"/>
  <c r="L364" i="7" s="1"/>
  <c r="K363" i="7"/>
  <c r="W337" i="6"/>
  <c r="X337" i="6" s="1"/>
  <c r="W338" i="6"/>
  <c r="X338" i="6" s="1"/>
  <c r="Q372" i="7"/>
  <c r="R372" i="7" s="1"/>
  <c r="Q371" i="7"/>
  <c r="R371" i="7" s="1"/>
  <c r="E372" i="4"/>
  <c r="F372" i="4" s="1"/>
  <c r="E371" i="4"/>
  <c r="F371" i="4" s="1"/>
  <c r="E340" i="3"/>
  <c r="F340" i="3" s="1"/>
  <c r="E339" i="3"/>
  <c r="F339" i="3" s="1"/>
  <c r="E337" i="3"/>
  <c r="F337" i="3" s="1"/>
  <c r="E338" i="3"/>
  <c r="F338" i="3" s="1"/>
  <c r="AC350" i="3"/>
  <c r="AD350" i="3" s="1"/>
  <c r="Q350" i="3"/>
  <c r="R350" i="3" s="1"/>
  <c r="Q351" i="3"/>
  <c r="R351" i="3" s="1"/>
  <c r="AD349" i="3"/>
  <c r="W357" i="6"/>
  <c r="X357" i="6" s="1"/>
  <c r="W356" i="6"/>
  <c r="X356" i="6" s="1"/>
  <c r="Q333" i="4"/>
  <c r="Q333" i="3"/>
  <c r="Q334" i="3"/>
  <c r="R334" i="3" s="1"/>
  <c r="Q342" i="6"/>
  <c r="R342" i="6" s="1"/>
  <c r="K372" i="6"/>
  <c r="L372" i="6" s="1"/>
  <c r="K371" i="6"/>
  <c r="L371" i="6" s="1"/>
  <c r="W357" i="7"/>
  <c r="X357" i="7" s="1"/>
  <c r="K370" i="6"/>
  <c r="L370" i="6" s="1"/>
  <c r="K369" i="6"/>
  <c r="L369" i="6" s="1"/>
  <c r="W355" i="7"/>
  <c r="X355" i="7" s="1"/>
  <c r="W354" i="7"/>
  <c r="X354" i="7" s="1"/>
  <c r="Q368" i="7"/>
  <c r="R368" i="7" s="1"/>
  <c r="Q367" i="7"/>
  <c r="R367" i="7" s="1"/>
  <c r="K368" i="6"/>
  <c r="L368" i="6" s="1"/>
  <c r="K367" i="6"/>
  <c r="L367" i="6" s="1"/>
  <c r="W352" i="7"/>
  <c r="X352" i="7" s="1"/>
  <c r="W353" i="7"/>
  <c r="X353" i="7" s="1"/>
  <c r="K366" i="6"/>
  <c r="L366" i="6" s="1"/>
  <c r="W351" i="7"/>
  <c r="X351" i="7" s="1"/>
  <c r="W350" i="7"/>
  <c r="X350" i="7" s="1"/>
  <c r="Q333" i="7"/>
  <c r="W349" i="7"/>
  <c r="X349" i="7" s="1"/>
  <c r="W348" i="7"/>
  <c r="W337" i="4"/>
  <c r="X337" i="4" s="1"/>
  <c r="W333" i="4"/>
  <c r="W334" i="4"/>
  <c r="X334" i="4" s="1"/>
  <c r="W342" i="3"/>
  <c r="X342" i="3" s="1"/>
  <c r="W340" i="3"/>
  <c r="X340" i="3" s="1"/>
  <c r="W339" i="3"/>
  <c r="X339" i="3" s="1"/>
  <c r="Q353" i="3"/>
  <c r="R353" i="3" s="1"/>
  <c r="W337" i="3"/>
  <c r="X337" i="3" s="1"/>
  <c r="W338" i="3"/>
  <c r="X338" i="3" s="1"/>
  <c r="W336" i="3"/>
  <c r="X336" i="3" s="1"/>
  <c r="W334" i="3"/>
  <c r="X334" i="3" s="1"/>
  <c r="W333" i="3"/>
  <c r="K357" i="6"/>
  <c r="L357" i="6" s="1"/>
  <c r="W342" i="7"/>
  <c r="X342" i="7" s="1"/>
  <c r="W341" i="7"/>
  <c r="X341" i="7" s="1"/>
  <c r="Q370" i="6"/>
  <c r="R370" i="6" s="1"/>
  <c r="K355" i="6"/>
  <c r="L355" i="6" s="1"/>
  <c r="K354" i="6"/>
  <c r="L354" i="6" s="1"/>
  <c r="K353" i="6"/>
  <c r="L353" i="6" s="1"/>
  <c r="Q335" i="6"/>
  <c r="R335" i="6" s="1"/>
  <c r="Q336" i="6"/>
  <c r="R336" i="6" s="1"/>
  <c r="AC334" i="6"/>
  <c r="AD334" i="6" s="1"/>
  <c r="K351" i="6"/>
  <c r="L351" i="6" s="1"/>
  <c r="AC339" i="6"/>
  <c r="AD333" i="6"/>
  <c r="K348" i="6"/>
  <c r="E364" i="4"/>
  <c r="F364" i="4" s="1"/>
  <c r="E363" i="4"/>
  <c r="E371" i="3"/>
  <c r="F371" i="3" s="1"/>
  <c r="E370" i="3"/>
  <c r="F370" i="3" s="1"/>
  <c r="E369" i="3"/>
  <c r="F369" i="3" s="1"/>
  <c r="Q338" i="3"/>
  <c r="R338" i="3" s="1"/>
  <c r="E368" i="3"/>
  <c r="F368" i="3" s="1"/>
  <c r="E367" i="3"/>
  <c r="F367" i="3" s="1"/>
  <c r="E365" i="3"/>
  <c r="F365" i="3" s="1"/>
  <c r="E364" i="3"/>
  <c r="F364" i="3" s="1"/>
  <c r="E363" i="3"/>
  <c r="Q372" i="4"/>
  <c r="R372" i="4" s="1"/>
  <c r="Q371" i="4"/>
  <c r="R371" i="4" s="1"/>
  <c r="K342" i="6"/>
  <c r="L342" i="6" s="1"/>
  <c r="K341" i="6"/>
  <c r="L341" i="6" s="1"/>
  <c r="E371" i="7"/>
  <c r="F371" i="7" s="1"/>
  <c r="Q355" i="6"/>
  <c r="R355" i="6" s="1"/>
  <c r="Q354" i="6"/>
  <c r="R354" i="6" s="1"/>
  <c r="K339" i="6"/>
  <c r="L339" i="6" s="1"/>
  <c r="E370" i="7"/>
  <c r="F370" i="7" s="1"/>
  <c r="E369" i="7"/>
  <c r="F369" i="7" s="1"/>
  <c r="Q338" i="7"/>
  <c r="R338" i="7" s="1"/>
  <c r="Q337" i="7"/>
  <c r="R337" i="7" s="1"/>
  <c r="K337" i="6"/>
  <c r="L337" i="6" s="1"/>
  <c r="K338" i="6"/>
  <c r="L338" i="6" s="1"/>
  <c r="E367" i="7"/>
  <c r="F367" i="7" s="1"/>
  <c r="K336" i="6"/>
  <c r="L336" i="6" s="1"/>
  <c r="K335" i="6"/>
  <c r="L335" i="6" s="1"/>
  <c r="E365" i="7"/>
  <c r="F365" i="7" s="1"/>
  <c r="E366" i="7"/>
  <c r="F366" i="7" s="1"/>
  <c r="Q364" i="6"/>
  <c r="R364" i="6" s="1"/>
  <c r="Q363" i="6"/>
  <c r="K333" i="6"/>
  <c r="AD364" i="3"/>
  <c r="AC370" i="3"/>
  <c r="AD370" i="3" s="1"/>
  <c r="Q357" i="6"/>
  <c r="R357" i="6" s="1"/>
  <c r="Q356" i="6"/>
  <c r="R356" i="6" s="1"/>
  <c r="W372" i="6"/>
  <c r="X372" i="6" s="1"/>
  <c r="E357" i="6"/>
  <c r="F357" i="6" s="1"/>
  <c r="E356" i="6"/>
  <c r="F356" i="6" s="1"/>
  <c r="Q339" i="6"/>
  <c r="R339" i="6" s="1"/>
  <c r="W369" i="4"/>
  <c r="X369" i="4" s="1"/>
  <c r="W370" i="4"/>
  <c r="X370" i="4" s="1"/>
  <c r="E355" i="6"/>
  <c r="F355" i="6" s="1"/>
  <c r="W368" i="6"/>
  <c r="X368" i="6" s="1"/>
  <c r="W367" i="6"/>
  <c r="X367" i="6" s="1"/>
  <c r="E352" i="6"/>
  <c r="F352" i="6" s="1"/>
  <c r="AC365" i="6"/>
  <c r="AD365" i="6" s="1"/>
  <c r="Q365" i="6"/>
  <c r="R365" i="6" s="1"/>
  <c r="Q366" i="6"/>
  <c r="R366" i="6" s="1"/>
  <c r="W365" i="6"/>
  <c r="X365" i="6" s="1"/>
  <c r="E351" i="6"/>
  <c r="F351" i="6" s="1"/>
  <c r="E350" i="6"/>
  <c r="F350" i="6" s="1"/>
  <c r="Q348" i="4"/>
  <c r="W364" i="7"/>
  <c r="X364" i="7" s="1"/>
  <c r="W363" i="7"/>
  <c r="W339" i="9"/>
  <c r="X339" i="9" s="1"/>
  <c r="W340" i="9"/>
  <c r="X340" i="9" s="1"/>
  <c r="Q335" i="9"/>
  <c r="R335" i="9" s="1"/>
  <c r="Q336" i="9"/>
  <c r="R336" i="9" s="1"/>
  <c r="AC334" i="9"/>
  <c r="AD334" i="9" s="1"/>
  <c r="K351" i="9"/>
  <c r="L351" i="9" s="1"/>
  <c r="K350" i="9"/>
  <c r="L350" i="9" s="1"/>
  <c r="W357" i="9"/>
  <c r="X357" i="9" s="1"/>
  <c r="W355" i="9"/>
  <c r="X355" i="9" s="1"/>
  <c r="W354" i="9"/>
  <c r="X354" i="9" s="1"/>
  <c r="AC350" i="9"/>
  <c r="AD350" i="9" s="1"/>
  <c r="Q351" i="9"/>
  <c r="R351" i="9" s="1"/>
  <c r="AD349" i="9"/>
  <c r="AC354" i="9"/>
  <c r="AD354" i="9" s="1"/>
  <c r="K369" i="9"/>
  <c r="L369" i="9" s="1"/>
  <c r="K370" i="9"/>
  <c r="L370" i="9" s="1"/>
  <c r="K364" i="9"/>
  <c r="L364" i="9" s="1"/>
  <c r="K363" i="9"/>
  <c r="E334" i="9"/>
  <c r="F334" i="9" s="1"/>
  <c r="E333" i="9"/>
  <c r="W365" i="9"/>
  <c r="X365" i="9" s="1"/>
  <c r="W366" i="9"/>
  <c r="X366" i="9" s="1"/>
  <c r="W364" i="9"/>
  <c r="X364" i="9" s="1"/>
  <c r="W363" i="9"/>
  <c r="AC338" i="8"/>
  <c r="AD333" i="8"/>
  <c r="AC339" i="8"/>
  <c r="L348" i="8"/>
  <c r="K358" i="8"/>
  <c r="L358" i="8" s="1"/>
  <c r="K359" i="8"/>
  <c r="L359" i="8" s="1"/>
  <c r="R348" i="8"/>
  <c r="Q358" i="8"/>
  <c r="R358" i="8" s="1"/>
  <c r="Q359" i="8"/>
  <c r="R359" i="8" s="1"/>
  <c r="Q372" i="8"/>
  <c r="R372" i="8" s="1"/>
  <c r="Q371" i="8"/>
  <c r="R371" i="8" s="1"/>
  <c r="K340" i="8"/>
  <c r="L340" i="8" s="1"/>
  <c r="Q338" i="8"/>
  <c r="R338" i="8" s="1"/>
  <c r="Q337" i="8"/>
  <c r="R337" i="8" s="1"/>
  <c r="K338" i="8"/>
  <c r="L338" i="8" s="1"/>
  <c r="K337" i="8"/>
  <c r="L337" i="8" s="1"/>
  <c r="K335" i="8"/>
  <c r="L335" i="8" s="1"/>
  <c r="K336" i="8"/>
  <c r="L336" i="8" s="1"/>
  <c r="K334" i="8"/>
  <c r="L334" i="8" s="1"/>
  <c r="K333" i="8"/>
  <c r="W372" i="8"/>
  <c r="X372" i="8" s="1"/>
  <c r="W371" i="8"/>
  <c r="X371" i="8" s="1"/>
  <c r="W370" i="8"/>
  <c r="X370" i="8" s="1"/>
  <c r="W369" i="8"/>
  <c r="X369" i="8" s="1"/>
  <c r="K353" i="4"/>
  <c r="L353" i="4" s="1"/>
  <c r="K352" i="4"/>
  <c r="L352" i="4" s="1"/>
  <c r="W352" i="3"/>
  <c r="X352" i="3" s="1"/>
  <c r="W353" i="3"/>
  <c r="X353" i="3" s="1"/>
  <c r="W357" i="4"/>
  <c r="X357" i="4" s="1"/>
  <c r="W356" i="4"/>
  <c r="X356" i="4" s="1"/>
  <c r="Q368" i="4"/>
  <c r="R368" i="4" s="1"/>
  <c r="Q367" i="4"/>
  <c r="R367" i="4" s="1"/>
  <c r="E338" i="6"/>
  <c r="F338" i="6" s="1"/>
  <c r="E337" i="6"/>
  <c r="F337" i="6" s="1"/>
  <c r="W350" i="4"/>
  <c r="X350" i="4" s="1"/>
  <c r="W351" i="4"/>
  <c r="X351" i="4" s="1"/>
  <c r="AD349" i="7"/>
  <c r="W341" i="4"/>
  <c r="X341" i="4" s="1"/>
  <c r="W342" i="4"/>
  <c r="X342" i="4" s="1"/>
  <c r="E370" i="4"/>
  <c r="F370" i="4" s="1"/>
  <c r="E369" i="4"/>
  <c r="F369" i="4" s="1"/>
  <c r="E366" i="4"/>
  <c r="F366" i="4" s="1"/>
  <c r="E365" i="4"/>
  <c r="F365" i="4" s="1"/>
  <c r="Q357" i="3"/>
  <c r="R357" i="3" s="1"/>
  <c r="Q356" i="3"/>
  <c r="R356" i="3" s="1"/>
  <c r="K355" i="4"/>
  <c r="L355" i="4" s="1"/>
  <c r="K354" i="4"/>
  <c r="L354" i="4" s="1"/>
  <c r="AD349" i="4"/>
  <c r="K350" i="4"/>
  <c r="L350" i="4" s="1"/>
  <c r="K351" i="4"/>
  <c r="L351" i="4" s="1"/>
  <c r="K363" i="4"/>
  <c r="K364" i="4"/>
  <c r="L364" i="4" s="1"/>
  <c r="Q342" i="3"/>
  <c r="R342" i="3" s="1"/>
  <c r="Q341" i="3"/>
  <c r="R341" i="3" s="1"/>
  <c r="K372" i="3"/>
  <c r="L372" i="3" s="1"/>
  <c r="K371" i="3"/>
  <c r="L371" i="3" s="1"/>
  <c r="K369" i="3"/>
  <c r="L369" i="3" s="1"/>
  <c r="K370" i="3"/>
  <c r="L370" i="3" s="1"/>
  <c r="K367" i="3"/>
  <c r="L367" i="3" s="1"/>
  <c r="K368" i="3"/>
  <c r="L368" i="3" s="1"/>
  <c r="K365" i="3"/>
  <c r="L365" i="3" s="1"/>
  <c r="K366" i="3"/>
  <c r="L366" i="3" s="1"/>
  <c r="K364" i="3"/>
  <c r="L364" i="3" s="1"/>
  <c r="K363" i="3"/>
  <c r="Q342" i="7"/>
  <c r="R342" i="7" s="1"/>
  <c r="Q341" i="7"/>
  <c r="R341" i="7" s="1"/>
  <c r="K372" i="7"/>
  <c r="L372" i="7" s="1"/>
  <c r="K371" i="7"/>
  <c r="L371" i="7" s="1"/>
  <c r="K370" i="7"/>
  <c r="L370" i="7" s="1"/>
  <c r="K369" i="7"/>
  <c r="L369" i="7" s="1"/>
  <c r="E339" i="4"/>
  <c r="F339" i="4" s="1"/>
  <c r="E340" i="4"/>
  <c r="F340" i="4" s="1"/>
  <c r="K367" i="7"/>
  <c r="L367" i="7" s="1"/>
  <c r="K368" i="7"/>
  <c r="L368" i="7" s="1"/>
  <c r="E338" i="4"/>
  <c r="F338" i="4" s="1"/>
  <c r="E337" i="4"/>
  <c r="F337" i="4" s="1"/>
  <c r="Q351" i="4"/>
  <c r="R351" i="4" s="1"/>
  <c r="AC350" i="4"/>
  <c r="AD350" i="4" s="1"/>
  <c r="Q350" i="4"/>
  <c r="R350" i="4" s="1"/>
  <c r="K365" i="7"/>
  <c r="L365" i="7" s="1"/>
  <c r="K366" i="7"/>
  <c r="L366" i="7" s="1"/>
  <c r="E336" i="4"/>
  <c r="F336" i="4" s="1"/>
  <c r="E335" i="4"/>
  <c r="F335" i="4" s="1"/>
  <c r="AD349" i="6"/>
  <c r="K364" i="6"/>
  <c r="L364" i="6" s="1"/>
  <c r="K363" i="6"/>
  <c r="E333" i="6"/>
  <c r="E334" i="6"/>
  <c r="F334" i="6" s="1"/>
  <c r="W340" i="4"/>
  <c r="X340" i="4" s="1"/>
  <c r="W339" i="4"/>
  <c r="X339" i="4" s="1"/>
  <c r="AD333" i="4"/>
  <c r="Q335" i="3"/>
  <c r="R335" i="3" s="1"/>
  <c r="Q336" i="3"/>
  <c r="R336" i="3" s="1"/>
  <c r="AC334" i="3"/>
  <c r="AD334" i="3" s="1"/>
  <c r="AD333" i="3"/>
  <c r="AC339" i="3"/>
  <c r="K357" i="7"/>
  <c r="L357" i="7" s="1"/>
  <c r="K356" i="7"/>
  <c r="L356" i="7" s="1"/>
  <c r="Q370" i="7"/>
  <c r="R370" i="7" s="1"/>
  <c r="Q369" i="7"/>
  <c r="R369" i="7" s="1"/>
  <c r="K355" i="7"/>
  <c r="L355" i="7" s="1"/>
  <c r="K354" i="7"/>
  <c r="L354" i="7" s="1"/>
  <c r="K352" i="7"/>
  <c r="L352" i="7" s="1"/>
  <c r="K353" i="7"/>
  <c r="L353" i="7" s="1"/>
  <c r="Q336" i="7"/>
  <c r="R336" i="7" s="1"/>
  <c r="AC334" i="7"/>
  <c r="AD334" i="7" s="1"/>
  <c r="Q335" i="7"/>
  <c r="R335" i="7" s="1"/>
  <c r="K351" i="7"/>
  <c r="L351" i="7" s="1"/>
  <c r="K350" i="7"/>
  <c r="L350" i="7" s="1"/>
  <c r="AD333" i="7"/>
  <c r="K349" i="7"/>
  <c r="L349" i="7" s="1"/>
  <c r="K348" i="7"/>
  <c r="Q364" i="4"/>
  <c r="R364" i="4" s="1"/>
  <c r="Q363" i="4"/>
  <c r="E342" i="3"/>
  <c r="F342" i="3" s="1"/>
  <c r="E341" i="3"/>
  <c r="F341" i="3" s="1"/>
  <c r="Q364" i="3"/>
  <c r="R364" i="3" s="1"/>
  <c r="Q363" i="3"/>
  <c r="E342" i="4"/>
  <c r="F342" i="4" s="1"/>
  <c r="E341" i="4"/>
  <c r="F341" i="4" s="1"/>
  <c r="Q372" i="6"/>
  <c r="R372" i="6" s="1"/>
  <c r="Q371" i="6"/>
  <c r="R371" i="6" s="1"/>
  <c r="K342" i="7"/>
  <c r="L342" i="7" s="1"/>
  <c r="K341" i="7"/>
  <c r="L341" i="7" s="1"/>
  <c r="Q355" i="7"/>
  <c r="R355" i="7" s="1"/>
  <c r="Q354" i="7"/>
  <c r="R354" i="7" s="1"/>
  <c r="K340" i="7"/>
  <c r="L340" i="7" s="1"/>
  <c r="K339" i="7"/>
  <c r="L339" i="7" s="1"/>
  <c r="K337" i="7"/>
  <c r="L337" i="7" s="1"/>
  <c r="K338" i="7"/>
  <c r="L338" i="7" s="1"/>
  <c r="K335" i="7"/>
  <c r="L335" i="7" s="1"/>
  <c r="K336" i="7"/>
  <c r="L336" i="7" s="1"/>
  <c r="Q364" i="7"/>
  <c r="R364" i="7" s="1"/>
  <c r="Q363" i="7"/>
  <c r="K333" i="7"/>
  <c r="K334" i="7"/>
  <c r="L334" i="7" s="1"/>
  <c r="E349" i="3"/>
  <c r="F349" i="3" s="1"/>
  <c r="E348" i="3"/>
  <c r="W364" i="3"/>
  <c r="X364" i="3" s="1"/>
  <c r="W363" i="3"/>
  <c r="Q357" i="7"/>
  <c r="R357" i="7" s="1"/>
  <c r="Q356" i="7"/>
  <c r="R356" i="7" s="1"/>
  <c r="W372" i="7"/>
  <c r="X372" i="7" s="1"/>
  <c r="W371" i="7"/>
  <c r="X371" i="7" s="1"/>
  <c r="E357" i="7"/>
  <c r="F357" i="7" s="1"/>
  <c r="E356" i="7"/>
  <c r="F356" i="7" s="1"/>
  <c r="Q339" i="7"/>
  <c r="R339" i="7" s="1"/>
  <c r="Q340" i="7"/>
  <c r="R340" i="7" s="1"/>
  <c r="W370" i="7"/>
  <c r="X370" i="7" s="1"/>
  <c r="W369" i="7"/>
  <c r="X369" i="7" s="1"/>
  <c r="E355" i="7"/>
  <c r="F355" i="7" s="1"/>
  <c r="E354" i="7"/>
  <c r="F354" i="7" s="1"/>
  <c r="W367" i="7"/>
  <c r="X367" i="7" s="1"/>
  <c r="W368" i="7"/>
  <c r="X368" i="7" s="1"/>
  <c r="E352" i="7"/>
  <c r="F352" i="7" s="1"/>
  <c r="E353" i="7"/>
  <c r="F353" i="7" s="1"/>
  <c r="Q366" i="7"/>
  <c r="R366" i="7" s="1"/>
  <c r="AC365" i="7"/>
  <c r="AD365" i="7" s="1"/>
  <c r="Q365" i="7"/>
  <c r="R365" i="7" s="1"/>
  <c r="W365" i="7"/>
  <c r="X365" i="7" s="1"/>
  <c r="W366" i="7"/>
  <c r="X366" i="7" s="1"/>
  <c r="E350" i="7"/>
  <c r="F350" i="7" s="1"/>
  <c r="E351" i="7"/>
  <c r="F351" i="7" s="1"/>
  <c r="AD364" i="4"/>
  <c r="Q349" i="6"/>
  <c r="R349" i="6" s="1"/>
  <c r="Q348" i="6"/>
  <c r="E349" i="4"/>
  <c r="F349" i="4" s="1"/>
  <c r="E348" i="4"/>
  <c r="Q352" i="9"/>
  <c r="R352" i="9" s="1"/>
  <c r="Q353" i="9"/>
  <c r="R353" i="9" s="1"/>
  <c r="Q336" i="4"/>
  <c r="R336" i="4" s="1"/>
  <c r="AC334" i="4"/>
  <c r="AD334" i="4" s="1"/>
  <c r="Q335" i="4"/>
  <c r="R335" i="4" s="1"/>
  <c r="E355" i="9"/>
  <c r="F355" i="9" s="1"/>
  <c r="E354" i="9"/>
  <c r="F354" i="9" s="1"/>
  <c r="E352" i="9"/>
  <c r="F352" i="9" s="1"/>
  <c r="E353" i="9"/>
  <c r="F353" i="9" s="1"/>
  <c r="E350" i="9"/>
  <c r="F350" i="9" s="1"/>
  <c r="E351" i="9"/>
  <c r="F351" i="9" s="1"/>
  <c r="E348" i="9"/>
  <c r="E349" i="9"/>
  <c r="F349" i="9" s="1"/>
  <c r="Q342" i="9"/>
  <c r="R342" i="9" s="1"/>
  <c r="Q341" i="9"/>
  <c r="R341" i="9" s="1"/>
  <c r="E340" i="9"/>
  <c r="F340" i="9" s="1"/>
  <c r="E339" i="9"/>
  <c r="F339" i="9" s="1"/>
  <c r="W353" i="9"/>
  <c r="X353" i="9" s="1"/>
  <c r="W352" i="9"/>
  <c r="X352" i="9" s="1"/>
  <c r="W351" i="9"/>
  <c r="X351" i="9" s="1"/>
  <c r="W350" i="9"/>
  <c r="X350" i="9" s="1"/>
  <c r="W349" i="9"/>
  <c r="X349" i="9" s="1"/>
  <c r="W348" i="9"/>
  <c r="Q341" i="8"/>
  <c r="R341" i="8" s="1"/>
  <c r="K372" i="8"/>
  <c r="L372" i="8" s="1"/>
  <c r="K371" i="8"/>
  <c r="L371" i="8" s="1"/>
  <c r="Q367" i="8"/>
  <c r="R367" i="8" s="1"/>
  <c r="Q368" i="8"/>
  <c r="R368" i="8" s="1"/>
  <c r="K368" i="8"/>
  <c r="L368" i="8" s="1"/>
  <c r="K367" i="8"/>
  <c r="L367" i="8" s="1"/>
  <c r="E338" i="8"/>
  <c r="F338" i="8" s="1"/>
  <c r="E337" i="8"/>
  <c r="F337" i="8" s="1"/>
  <c r="Q333" i="8"/>
  <c r="Q334" i="8"/>
  <c r="R334" i="8" s="1"/>
  <c r="X348" i="8"/>
  <c r="W358" i="8"/>
  <c r="X358" i="8" s="1"/>
  <c r="W359" i="8"/>
  <c r="X359" i="8" s="1"/>
  <c r="AC365" i="8"/>
  <c r="AD365" i="8" s="1"/>
  <c r="Q365" i="8"/>
  <c r="R365" i="8" s="1"/>
  <c r="Q366" i="8"/>
  <c r="R366" i="8" s="1"/>
  <c r="Q369" i="8"/>
  <c r="R369" i="8" s="1"/>
  <c r="Q370" i="8"/>
  <c r="R370" i="8" s="1"/>
  <c r="W338" i="8"/>
  <c r="X338" i="8" s="1"/>
  <c r="W337" i="8"/>
  <c r="X337" i="8" s="1"/>
  <c r="AD333" i="9"/>
  <c r="AD339" i="9" s="1"/>
  <c r="AC339" i="9"/>
  <c r="AC338" i="9"/>
  <c r="Q372" i="9"/>
  <c r="R372" i="9" s="1"/>
  <c r="Q371" i="9"/>
  <c r="R371" i="9" s="1"/>
  <c r="Q337" i="9"/>
  <c r="R337" i="9" s="1"/>
  <c r="Q338" i="9"/>
  <c r="R338" i="9" s="1"/>
  <c r="K338" i="9"/>
  <c r="L338" i="9" s="1"/>
  <c r="K337" i="9"/>
  <c r="L337" i="9" s="1"/>
  <c r="K336" i="9"/>
  <c r="L336" i="9" s="1"/>
  <c r="K335" i="9"/>
  <c r="L335" i="9" s="1"/>
  <c r="K333" i="9"/>
  <c r="K334" i="9"/>
  <c r="L334" i="9" s="1"/>
  <c r="W372" i="9"/>
  <c r="X372" i="9" s="1"/>
  <c r="W371" i="9"/>
  <c r="X371" i="9" s="1"/>
  <c r="W370" i="9"/>
  <c r="X370" i="9" s="1"/>
  <c r="W369" i="9"/>
  <c r="X369" i="9" s="1"/>
  <c r="K359" i="1"/>
  <c r="K358" i="1"/>
  <c r="AM368" i="5"/>
  <c r="AM367" i="5"/>
  <c r="AM366" i="5"/>
  <c r="AM365" i="5"/>
  <c r="AM364" i="5"/>
  <c r="AE372" i="5"/>
  <c r="AE371" i="5"/>
  <c r="AE370" i="5"/>
  <c r="AE369" i="5"/>
  <c r="AE368" i="5"/>
  <c r="AE367" i="5"/>
  <c r="AE366" i="5"/>
  <c r="AE365" i="5"/>
  <c r="AE364" i="5"/>
  <c r="AE363" i="5"/>
  <c r="W372" i="5"/>
  <c r="W371" i="5"/>
  <c r="W370" i="5"/>
  <c r="W369" i="5"/>
  <c r="W368" i="5"/>
  <c r="W367" i="5"/>
  <c r="W366" i="5"/>
  <c r="W365" i="5"/>
  <c r="W364" i="5"/>
  <c r="W363" i="5"/>
  <c r="O372" i="5"/>
  <c r="O371" i="5"/>
  <c r="O370" i="5"/>
  <c r="O369" i="5"/>
  <c r="O368" i="5"/>
  <c r="O367" i="5"/>
  <c r="O366" i="5"/>
  <c r="O365" i="5"/>
  <c r="O364" i="5"/>
  <c r="O363" i="5"/>
  <c r="G372" i="5"/>
  <c r="G371" i="5"/>
  <c r="G370" i="5"/>
  <c r="G369" i="5"/>
  <c r="G368" i="5"/>
  <c r="G367" i="5"/>
  <c r="G366" i="5"/>
  <c r="G365" i="5"/>
  <c r="G364" i="5"/>
  <c r="G363" i="5"/>
  <c r="AL368" i="5"/>
  <c r="AL367" i="5"/>
  <c r="AL366" i="5"/>
  <c r="AL365" i="5"/>
  <c r="AL364" i="5"/>
  <c r="AD372" i="5"/>
  <c r="AD371" i="5"/>
  <c r="AD370" i="5"/>
  <c r="AD369" i="5"/>
  <c r="AD368" i="5"/>
  <c r="AD367" i="5"/>
  <c r="AD366" i="5"/>
  <c r="AD365" i="5"/>
  <c r="AD364" i="5"/>
  <c r="AD363" i="5"/>
  <c r="V372" i="5"/>
  <c r="V371" i="5"/>
  <c r="V370" i="5"/>
  <c r="V369" i="5"/>
  <c r="V368" i="5"/>
  <c r="V367" i="5"/>
  <c r="V366" i="5"/>
  <c r="V365" i="5"/>
  <c r="V364" i="5"/>
  <c r="V363" i="5"/>
  <c r="N372" i="5"/>
  <c r="N371" i="5"/>
  <c r="N370" i="5"/>
  <c r="N369" i="5"/>
  <c r="N368" i="5"/>
  <c r="N367" i="5"/>
  <c r="N366" i="5"/>
  <c r="N365" i="5"/>
  <c r="N364" i="5"/>
  <c r="N363" i="5"/>
  <c r="F372" i="5"/>
  <c r="F371" i="5"/>
  <c r="F370" i="5"/>
  <c r="F369" i="5"/>
  <c r="F368" i="5"/>
  <c r="F367" i="5"/>
  <c r="F366" i="5"/>
  <c r="F365" i="5"/>
  <c r="F364" i="5"/>
  <c r="F363" i="5"/>
  <c r="L371" i="5"/>
  <c r="L367" i="5"/>
  <c r="D369" i="5"/>
  <c r="D365" i="5"/>
  <c r="F359" i="5"/>
  <c r="O359" i="5"/>
  <c r="V359" i="5"/>
  <c r="AE359" i="5"/>
  <c r="AE358" i="5"/>
  <c r="AM354" i="5"/>
  <c r="AL355" i="5"/>
  <c r="AM353" i="5"/>
  <c r="AM352" i="5"/>
  <c r="AM351" i="5"/>
  <c r="AM350" i="5"/>
  <c r="AM349" i="5"/>
  <c r="AM355" i="5" s="1"/>
  <c r="AE357" i="5"/>
  <c r="AE356" i="5"/>
  <c r="AE355" i="5"/>
  <c r="AE354" i="5"/>
  <c r="AE353" i="5"/>
  <c r="AE352" i="5"/>
  <c r="AE351" i="5"/>
  <c r="AE350" i="5"/>
  <c r="AE349" i="5"/>
  <c r="AE348" i="5"/>
  <c r="W357" i="5"/>
  <c r="W356" i="5"/>
  <c r="W355" i="5"/>
  <c r="W354" i="5"/>
  <c r="W353" i="5"/>
  <c r="W352" i="5"/>
  <c r="W351" i="5"/>
  <c r="W350" i="5"/>
  <c r="W349" i="5"/>
  <c r="W348" i="5"/>
  <c r="W358" i="5" s="1"/>
  <c r="O357" i="5"/>
  <c r="O356" i="5"/>
  <c r="O355" i="5"/>
  <c r="O354" i="5"/>
  <c r="O353" i="5"/>
  <c r="O352" i="5"/>
  <c r="O351" i="5"/>
  <c r="O350" i="5"/>
  <c r="O349" i="5"/>
  <c r="O348" i="5"/>
  <c r="O358" i="5" s="1"/>
  <c r="G357" i="5"/>
  <c r="G356" i="5"/>
  <c r="G355" i="5"/>
  <c r="G354" i="5"/>
  <c r="G353" i="5"/>
  <c r="G352" i="5"/>
  <c r="G351" i="5"/>
  <c r="G350" i="5"/>
  <c r="G349" i="5"/>
  <c r="G348" i="5"/>
  <c r="G358" i="5" s="1"/>
  <c r="AL353" i="5"/>
  <c r="AL352" i="5"/>
  <c r="AL351" i="5"/>
  <c r="AL350" i="5"/>
  <c r="AL349" i="5"/>
  <c r="AL354" i="5" s="1"/>
  <c r="AD357" i="5"/>
  <c r="AD356" i="5"/>
  <c r="AD355" i="5"/>
  <c r="AD354" i="5"/>
  <c r="AD353" i="5"/>
  <c r="AD352" i="5"/>
  <c r="AD351" i="5"/>
  <c r="AD350" i="5"/>
  <c r="AD349" i="5"/>
  <c r="AD348" i="5"/>
  <c r="AD358" i="5" s="1"/>
  <c r="V357" i="5"/>
  <c r="V356" i="5"/>
  <c r="V355" i="5"/>
  <c r="V354" i="5"/>
  <c r="V353" i="5"/>
  <c r="V352" i="5"/>
  <c r="V351" i="5"/>
  <c r="V350" i="5"/>
  <c r="V349" i="5"/>
  <c r="V348" i="5"/>
  <c r="V358" i="5" s="1"/>
  <c r="N357" i="5"/>
  <c r="N356" i="5"/>
  <c r="N355" i="5"/>
  <c r="N354" i="5"/>
  <c r="N353" i="5"/>
  <c r="N352" i="5"/>
  <c r="N351" i="5"/>
  <c r="N350" i="5"/>
  <c r="N349" i="5"/>
  <c r="N348" i="5"/>
  <c r="N358" i="5" s="1"/>
  <c r="F357" i="5"/>
  <c r="F356" i="5"/>
  <c r="F355" i="5"/>
  <c r="F354" i="5"/>
  <c r="F353" i="5"/>
  <c r="F352" i="5"/>
  <c r="F351" i="5"/>
  <c r="F350" i="5"/>
  <c r="F349" i="5"/>
  <c r="F348" i="5"/>
  <c r="F358" i="5" s="1"/>
  <c r="AJ352" i="5"/>
  <c r="AB357" i="5"/>
  <c r="AB353" i="5"/>
  <c r="AB349" i="5"/>
  <c r="T355" i="5"/>
  <c r="AL339" i="5"/>
  <c r="V344" i="5"/>
  <c r="AM337" i="5"/>
  <c r="AM336" i="5"/>
  <c r="AM335" i="5"/>
  <c r="AM334" i="5"/>
  <c r="AM333" i="5"/>
  <c r="AM339" i="5" s="1"/>
  <c r="AE342" i="5"/>
  <c r="AE341" i="5"/>
  <c r="AE340" i="5"/>
  <c r="AE339" i="5"/>
  <c r="AE338" i="5"/>
  <c r="AE337" i="5"/>
  <c r="AE336" i="5"/>
  <c r="AE335" i="5"/>
  <c r="AE334" i="5"/>
  <c r="AE333" i="5"/>
  <c r="AE343" i="5" s="1"/>
  <c r="W342" i="5"/>
  <c r="W341" i="5"/>
  <c r="W340" i="5"/>
  <c r="W339" i="5"/>
  <c r="W338" i="5"/>
  <c r="W337" i="5"/>
  <c r="W336" i="5"/>
  <c r="W335" i="5"/>
  <c r="W334" i="5"/>
  <c r="W333" i="5"/>
  <c r="W344" i="5" s="1"/>
  <c r="O342" i="5"/>
  <c r="O341" i="5"/>
  <c r="O340" i="5"/>
  <c r="O339" i="5"/>
  <c r="O338" i="5"/>
  <c r="O337" i="5"/>
  <c r="O336" i="5"/>
  <c r="O335" i="5"/>
  <c r="O334" i="5"/>
  <c r="O333" i="5"/>
  <c r="O343" i="5" s="1"/>
  <c r="AL337" i="5"/>
  <c r="AL336" i="5"/>
  <c r="AL335" i="5"/>
  <c r="AL334" i="5"/>
  <c r="AL333" i="5"/>
  <c r="AL338" i="5" s="1"/>
  <c r="AD342" i="5"/>
  <c r="AD341" i="5"/>
  <c r="AD340" i="5"/>
  <c r="AD339" i="5"/>
  <c r="AD338" i="5"/>
  <c r="AD337" i="5"/>
  <c r="AD336" i="5"/>
  <c r="AD335" i="5"/>
  <c r="AD334" i="5"/>
  <c r="AD333" i="5"/>
  <c r="AD344" i="5" s="1"/>
  <c r="V342" i="5"/>
  <c r="V341" i="5"/>
  <c r="V340" i="5"/>
  <c r="V339" i="5"/>
  <c r="V338" i="5"/>
  <c r="V337" i="5"/>
  <c r="V336" i="5"/>
  <c r="V335" i="5"/>
  <c r="V334" i="5"/>
  <c r="V333" i="5"/>
  <c r="V343" i="5" s="1"/>
  <c r="N342" i="5"/>
  <c r="N341" i="5"/>
  <c r="N340" i="5"/>
  <c r="N339" i="5"/>
  <c r="N338" i="5"/>
  <c r="N337" i="5"/>
  <c r="N336" i="5"/>
  <c r="N335" i="5"/>
  <c r="N334" i="5"/>
  <c r="N333" i="5"/>
  <c r="N344" i="5" s="1"/>
  <c r="AJ337" i="5"/>
  <c r="AJ336" i="5"/>
  <c r="AJ333" i="5"/>
  <c r="AB342" i="5"/>
  <c r="AB339" i="5"/>
  <c r="AB335" i="5"/>
  <c r="T337" i="5"/>
  <c r="G342" i="5"/>
  <c r="G341" i="5"/>
  <c r="G340" i="5"/>
  <c r="G339" i="5"/>
  <c r="G338" i="5"/>
  <c r="G337" i="5"/>
  <c r="G336" i="5"/>
  <c r="G335" i="5"/>
  <c r="G334" i="5"/>
  <c r="G333" i="5"/>
  <c r="G344" i="5" s="1"/>
  <c r="F342" i="5"/>
  <c r="F341" i="5"/>
  <c r="F340" i="5"/>
  <c r="F339" i="5"/>
  <c r="F338" i="5"/>
  <c r="F337" i="5"/>
  <c r="F336" i="5"/>
  <c r="F335" i="5"/>
  <c r="F334" i="5"/>
  <c r="F333" i="5"/>
  <c r="F344" i="5" s="1"/>
  <c r="F327" i="5"/>
  <c r="E327" i="5"/>
  <c r="D327" i="5"/>
  <c r="F325" i="5"/>
  <c r="E325" i="5"/>
  <c r="D325" i="5"/>
  <c r="F323" i="5"/>
  <c r="E323" i="5"/>
  <c r="D323" i="5"/>
  <c r="F321" i="5"/>
  <c r="E321" i="5"/>
  <c r="D321" i="5"/>
  <c r="F319" i="5"/>
  <c r="E319" i="5"/>
  <c r="D319" i="5"/>
  <c r="D341" i="5" s="1"/>
  <c r="F317" i="5"/>
  <c r="E317" i="5"/>
  <c r="D317" i="5"/>
  <c r="F315" i="5"/>
  <c r="E315" i="5"/>
  <c r="D315" i="5"/>
  <c r="F313" i="5"/>
  <c r="T372" i="5" s="1"/>
  <c r="E313" i="5"/>
  <c r="T357" i="5" s="1"/>
  <c r="D313" i="5"/>
  <c r="T342" i="5" s="1"/>
  <c r="F311" i="5"/>
  <c r="E311" i="5"/>
  <c r="D311" i="5"/>
  <c r="F309" i="5"/>
  <c r="E309" i="5"/>
  <c r="D309" i="5"/>
  <c r="F307" i="5"/>
  <c r="AJ368" i="5" s="1"/>
  <c r="E307" i="5"/>
  <c r="AJ353" i="5" s="1"/>
  <c r="D307" i="5"/>
  <c r="F305" i="5"/>
  <c r="E305" i="5"/>
  <c r="D305" i="5"/>
  <c r="F303" i="5"/>
  <c r="E303" i="5"/>
  <c r="D303" i="5"/>
  <c r="L342" i="5" s="1"/>
  <c r="F301" i="5"/>
  <c r="L372" i="5" s="1"/>
  <c r="E301" i="5"/>
  <c r="L356" i="5" s="1"/>
  <c r="D301" i="5"/>
  <c r="L341" i="5" s="1"/>
  <c r="F299" i="5"/>
  <c r="AB371" i="5" s="1"/>
  <c r="E299" i="5"/>
  <c r="AB356" i="5" s="1"/>
  <c r="D299" i="5"/>
  <c r="AB341" i="5" s="1"/>
  <c r="F297" i="5"/>
  <c r="D372" i="5" s="1"/>
  <c r="E297" i="5"/>
  <c r="D357" i="5" s="1"/>
  <c r="D297" i="5"/>
  <c r="F295" i="5"/>
  <c r="E295" i="5"/>
  <c r="D295" i="5"/>
  <c r="F293" i="5"/>
  <c r="E293" i="5"/>
  <c r="D293" i="5"/>
  <c r="F291" i="5"/>
  <c r="E291" i="5"/>
  <c r="D291" i="5"/>
  <c r="F289" i="5"/>
  <c r="E289" i="5"/>
  <c r="D289" i="5"/>
  <c r="F287" i="5"/>
  <c r="E287" i="5"/>
  <c r="D287" i="5"/>
  <c r="F285" i="5"/>
  <c r="E285" i="5"/>
  <c r="D285" i="5"/>
  <c r="F283" i="5"/>
  <c r="T369" i="5" s="1"/>
  <c r="E283" i="5"/>
  <c r="D283" i="5"/>
  <c r="F281" i="5"/>
  <c r="E281" i="5"/>
  <c r="D281" i="5"/>
  <c r="F279" i="5"/>
  <c r="T370" i="5" s="1"/>
  <c r="E279" i="5"/>
  <c r="T354" i="5" s="1"/>
  <c r="D279" i="5"/>
  <c r="T340" i="5" s="1"/>
  <c r="F277" i="5"/>
  <c r="E277" i="5"/>
  <c r="D277" i="5"/>
  <c r="F275" i="5"/>
  <c r="AJ367" i="5" s="1"/>
  <c r="E275" i="5"/>
  <c r="D275" i="5"/>
  <c r="F273" i="5"/>
  <c r="E273" i="5"/>
  <c r="D273" i="5"/>
  <c r="F271" i="5"/>
  <c r="E271" i="5"/>
  <c r="D271" i="5"/>
  <c r="L339" i="5" s="1"/>
  <c r="F269" i="5"/>
  <c r="L370" i="5" s="1"/>
  <c r="E269" i="5"/>
  <c r="L355" i="5" s="1"/>
  <c r="D269" i="5"/>
  <c r="L340" i="5" s="1"/>
  <c r="F267" i="5"/>
  <c r="AB370" i="5" s="1"/>
  <c r="E267" i="5"/>
  <c r="AB355" i="5" s="1"/>
  <c r="D267" i="5"/>
  <c r="AB340" i="5" s="1"/>
  <c r="F265" i="5"/>
  <c r="D370" i="5" s="1"/>
  <c r="E265" i="5"/>
  <c r="D354" i="5" s="1"/>
  <c r="D265" i="5"/>
  <c r="D340" i="5" s="1"/>
  <c r="F263" i="5"/>
  <c r="E263" i="5"/>
  <c r="D263" i="5"/>
  <c r="F261" i="5"/>
  <c r="E261" i="5"/>
  <c r="D261" i="5"/>
  <c r="F259" i="5"/>
  <c r="E259" i="5"/>
  <c r="D259" i="5"/>
  <c r="F257" i="5"/>
  <c r="E257" i="5"/>
  <c r="D257" i="5"/>
  <c r="F255" i="5"/>
  <c r="E255" i="5"/>
  <c r="D255" i="5"/>
  <c r="D338" i="5" s="1"/>
  <c r="F253" i="5"/>
  <c r="E253" i="5"/>
  <c r="D253" i="5"/>
  <c r="F251" i="5"/>
  <c r="E251" i="5"/>
  <c r="D251" i="5"/>
  <c r="F249" i="5"/>
  <c r="E249" i="5"/>
  <c r="L353" i="5" s="1"/>
  <c r="D249" i="5"/>
  <c r="F247" i="5"/>
  <c r="E247" i="5"/>
  <c r="D247" i="5"/>
  <c r="F245" i="5"/>
  <c r="T368" i="5" s="1"/>
  <c r="E245" i="5"/>
  <c r="T353" i="5" s="1"/>
  <c r="D245" i="5"/>
  <c r="T338" i="5" s="1"/>
  <c r="F243" i="5"/>
  <c r="AJ366" i="5" s="1"/>
  <c r="E243" i="5"/>
  <c r="AJ351" i="5" s="1"/>
  <c r="D243" i="5"/>
  <c r="AJ335" i="5" s="1"/>
  <c r="F241" i="5"/>
  <c r="E241" i="5"/>
  <c r="D241" i="5"/>
  <c r="F239" i="5"/>
  <c r="E239" i="5"/>
  <c r="D239" i="5"/>
  <c r="L338" i="5" s="1"/>
  <c r="F237" i="5"/>
  <c r="L368" i="5" s="1"/>
  <c r="E237" i="5"/>
  <c r="L352" i="5" s="1"/>
  <c r="D237" i="5"/>
  <c r="L337" i="5" s="1"/>
  <c r="F235" i="5"/>
  <c r="AB368" i="5" s="1"/>
  <c r="E235" i="5"/>
  <c r="AB352" i="5" s="1"/>
  <c r="D235" i="5"/>
  <c r="AB338" i="5" s="1"/>
  <c r="F233" i="5"/>
  <c r="D368" i="5" s="1"/>
  <c r="E233" i="5"/>
  <c r="D353" i="5" s="1"/>
  <c r="D233" i="5"/>
  <c r="D337" i="5" s="1"/>
  <c r="F231" i="5"/>
  <c r="E231" i="5"/>
  <c r="D231" i="5"/>
  <c r="F229" i="5"/>
  <c r="E229" i="5"/>
  <c r="D229" i="5"/>
  <c r="F227" i="5"/>
  <c r="E227" i="5"/>
  <c r="D227" i="5"/>
  <c r="F225" i="5"/>
  <c r="E225" i="5"/>
  <c r="D225" i="5"/>
  <c r="F223" i="5"/>
  <c r="E223" i="5"/>
  <c r="D223" i="5"/>
  <c r="F221" i="5"/>
  <c r="E221" i="5"/>
  <c r="D221" i="5"/>
  <c r="F219" i="5"/>
  <c r="E219" i="5"/>
  <c r="D219" i="5"/>
  <c r="F217" i="5"/>
  <c r="E217" i="5"/>
  <c r="T351" i="5" s="1"/>
  <c r="D217" i="5"/>
  <c r="F215" i="5"/>
  <c r="E215" i="5"/>
  <c r="D215" i="5"/>
  <c r="F213" i="5"/>
  <c r="E213" i="5"/>
  <c r="D213" i="5"/>
  <c r="F211" i="5"/>
  <c r="AJ365" i="5" s="1"/>
  <c r="E211" i="5"/>
  <c r="T350" i="5" s="1"/>
  <c r="D211" i="5"/>
  <c r="T336" i="5" s="1"/>
  <c r="F209" i="5"/>
  <c r="E209" i="5"/>
  <c r="D209" i="5"/>
  <c r="F207" i="5"/>
  <c r="E207" i="5"/>
  <c r="D207" i="5"/>
  <c r="L335" i="5" s="1"/>
  <c r="F205" i="5"/>
  <c r="L366" i="5" s="1"/>
  <c r="E205" i="5"/>
  <c r="L351" i="5" s="1"/>
  <c r="D205" i="5"/>
  <c r="L336" i="5" s="1"/>
  <c r="F203" i="5"/>
  <c r="AB366" i="5" s="1"/>
  <c r="E203" i="5"/>
  <c r="AB351" i="5" s="1"/>
  <c r="D203" i="5"/>
  <c r="AB336" i="5" s="1"/>
  <c r="F201" i="5"/>
  <c r="D366" i="5" s="1"/>
  <c r="E201" i="5"/>
  <c r="D350" i="5" s="1"/>
  <c r="D201" i="5"/>
  <c r="D336" i="5" s="1"/>
  <c r="F199" i="5"/>
  <c r="E199" i="5"/>
  <c r="D199" i="5"/>
  <c r="F197" i="5"/>
  <c r="E197" i="5"/>
  <c r="D197" i="5"/>
  <c r="F195" i="5"/>
  <c r="E195" i="5"/>
  <c r="D195" i="5"/>
  <c r="F193" i="5"/>
  <c r="E193" i="5"/>
  <c r="D193" i="5"/>
  <c r="F191" i="5"/>
  <c r="E191" i="5"/>
  <c r="D191" i="5"/>
  <c r="D334" i="5" s="1"/>
  <c r="F189" i="5"/>
  <c r="E189" i="5"/>
  <c r="D189" i="5"/>
  <c r="F187" i="5"/>
  <c r="E187" i="5"/>
  <c r="D187" i="5"/>
  <c r="F185" i="5"/>
  <c r="E185" i="5"/>
  <c r="L349" i="5" s="1"/>
  <c r="D185" i="5"/>
  <c r="F183" i="5"/>
  <c r="E183" i="5"/>
  <c r="D183" i="5"/>
  <c r="T333" i="5" s="1"/>
  <c r="F181" i="5"/>
  <c r="E181" i="5"/>
  <c r="D181" i="5"/>
  <c r="F179" i="5"/>
  <c r="AJ364" i="5" s="1"/>
  <c r="E179" i="5"/>
  <c r="AJ349" i="5" s="1"/>
  <c r="D179" i="5"/>
  <c r="F177" i="5"/>
  <c r="T364" i="5" s="1"/>
  <c r="E177" i="5"/>
  <c r="T349" i="5" s="1"/>
  <c r="D177" i="5"/>
  <c r="T334" i="5" s="1"/>
  <c r="F175" i="5"/>
  <c r="E175" i="5"/>
  <c r="D175" i="5"/>
  <c r="F173" i="5"/>
  <c r="L363" i="5" s="1"/>
  <c r="E173" i="5"/>
  <c r="L348" i="5" s="1"/>
  <c r="D173" i="5"/>
  <c r="L334" i="5" s="1"/>
  <c r="F171" i="5"/>
  <c r="AB363" i="5" s="1"/>
  <c r="E171" i="5"/>
  <c r="AB348" i="5" s="1"/>
  <c r="D171" i="5"/>
  <c r="AB334" i="5" s="1"/>
  <c r="F169" i="5"/>
  <c r="D364" i="5" s="1"/>
  <c r="E169" i="5"/>
  <c r="D349" i="5" s="1"/>
  <c r="D169" i="5"/>
  <c r="D333" i="5" s="1"/>
  <c r="J169" i="5"/>
  <c r="L131" i="7"/>
  <c r="K131" i="7"/>
  <c r="J131" i="7"/>
  <c r="L129" i="7"/>
  <c r="K129" i="7"/>
  <c r="J129" i="7"/>
  <c r="L127" i="7"/>
  <c r="K127" i="7"/>
  <c r="J127" i="7"/>
  <c r="L125" i="7"/>
  <c r="K125" i="7"/>
  <c r="J125" i="7"/>
  <c r="L123" i="7"/>
  <c r="K123" i="7"/>
  <c r="J123" i="7"/>
  <c r="L121" i="7"/>
  <c r="K121" i="7"/>
  <c r="J121" i="7"/>
  <c r="L119" i="7"/>
  <c r="K119" i="7"/>
  <c r="J119" i="7"/>
  <c r="L117" i="7"/>
  <c r="K117" i="7"/>
  <c r="J117" i="7"/>
  <c r="L115" i="7"/>
  <c r="K115" i="7"/>
  <c r="J115" i="7"/>
  <c r="L113" i="7"/>
  <c r="K113" i="7"/>
  <c r="J113" i="7"/>
  <c r="L111" i="7"/>
  <c r="K111" i="7"/>
  <c r="J111" i="7"/>
  <c r="L109" i="7"/>
  <c r="K109" i="7"/>
  <c r="J109" i="7"/>
  <c r="L107" i="7"/>
  <c r="K107" i="7"/>
  <c r="J107" i="7"/>
  <c r="L105" i="7"/>
  <c r="K105" i="7"/>
  <c r="J105" i="7"/>
  <c r="L103" i="7"/>
  <c r="K103" i="7"/>
  <c r="J103" i="7"/>
  <c r="L101" i="7"/>
  <c r="K101" i="7"/>
  <c r="J101" i="7"/>
  <c r="L99" i="7"/>
  <c r="K99" i="7"/>
  <c r="J99" i="7"/>
  <c r="L97" i="7"/>
  <c r="K97" i="7"/>
  <c r="J97" i="7"/>
  <c r="L95" i="7"/>
  <c r="K95" i="7"/>
  <c r="J95" i="7"/>
  <c r="L93" i="7"/>
  <c r="K93" i="7"/>
  <c r="J93" i="7"/>
  <c r="L91" i="7"/>
  <c r="K91" i="7"/>
  <c r="J91" i="7"/>
  <c r="L89" i="7"/>
  <c r="K89" i="7"/>
  <c r="J89" i="7"/>
  <c r="L87" i="7"/>
  <c r="K87" i="7"/>
  <c r="J87" i="7"/>
  <c r="L85" i="7"/>
  <c r="K85" i="7"/>
  <c r="J85" i="7"/>
  <c r="L83" i="7"/>
  <c r="K83" i="7"/>
  <c r="J83" i="7"/>
  <c r="L81" i="7"/>
  <c r="K81" i="7"/>
  <c r="J81" i="7"/>
  <c r="L79" i="7"/>
  <c r="K79" i="7"/>
  <c r="J79" i="7"/>
  <c r="L77" i="7"/>
  <c r="K77" i="7"/>
  <c r="J77" i="7"/>
  <c r="L75" i="7"/>
  <c r="K75" i="7"/>
  <c r="J75" i="7"/>
  <c r="L73" i="7"/>
  <c r="K73" i="7"/>
  <c r="J73" i="7"/>
  <c r="L71" i="7"/>
  <c r="K71" i="7"/>
  <c r="J71" i="7"/>
  <c r="L69" i="7"/>
  <c r="K69" i="7"/>
  <c r="J69" i="7"/>
  <c r="L67" i="7"/>
  <c r="K67" i="7"/>
  <c r="J67" i="7"/>
  <c r="L65" i="7"/>
  <c r="K65" i="7"/>
  <c r="J65" i="7"/>
  <c r="L63" i="7"/>
  <c r="K63" i="7"/>
  <c r="J63" i="7"/>
  <c r="L61" i="7"/>
  <c r="K61" i="7"/>
  <c r="J61" i="7"/>
  <c r="L59" i="7"/>
  <c r="K59" i="7"/>
  <c r="J59" i="7"/>
  <c r="L57" i="7"/>
  <c r="K57" i="7"/>
  <c r="J57" i="7"/>
  <c r="L55" i="7"/>
  <c r="K55" i="7"/>
  <c r="J55" i="7"/>
  <c r="L53" i="7"/>
  <c r="K53" i="7"/>
  <c r="J53" i="7"/>
  <c r="L51" i="7"/>
  <c r="K51" i="7"/>
  <c r="J51" i="7"/>
  <c r="L49" i="7"/>
  <c r="K49" i="7"/>
  <c r="J49" i="7"/>
  <c r="L47" i="7"/>
  <c r="K47" i="7"/>
  <c r="J47" i="7"/>
  <c r="L45" i="7"/>
  <c r="K45" i="7"/>
  <c r="J45" i="7"/>
  <c r="L43" i="7"/>
  <c r="K43" i="7"/>
  <c r="J43" i="7"/>
  <c r="AD350" i="7" l="1"/>
  <c r="AC354" i="7"/>
  <c r="AD354" i="7" s="1"/>
  <c r="AC355" i="7"/>
  <c r="AD355" i="7" s="1"/>
  <c r="Q369" i="9"/>
  <c r="R369" i="9" s="1"/>
  <c r="AC369" i="4"/>
  <c r="AD369" i="4" s="1"/>
  <c r="AC338" i="3"/>
  <c r="K352" i="6"/>
  <c r="L352" i="6" s="1"/>
  <c r="Q369" i="6"/>
  <c r="R369" i="6" s="1"/>
  <c r="AC355" i="3"/>
  <c r="AD355" i="3" s="1"/>
  <c r="E356" i="4"/>
  <c r="F356" i="4" s="1"/>
  <c r="AC355" i="6"/>
  <c r="AD355" i="6" s="1"/>
  <c r="AC354" i="6"/>
  <c r="AD354" i="6" s="1"/>
  <c r="AC370" i="9"/>
  <c r="AD370" i="9" s="1"/>
  <c r="AC370" i="4"/>
  <c r="AD370" i="4" s="1"/>
  <c r="AD339" i="7"/>
  <c r="AC338" i="6"/>
  <c r="AC369" i="9"/>
  <c r="AD369" i="9" s="1"/>
  <c r="AC355" i="9"/>
  <c r="AD355" i="9" s="1"/>
  <c r="R348" i="6"/>
  <c r="Q359" i="6"/>
  <c r="R359" i="6" s="1"/>
  <c r="Q358" i="6"/>
  <c r="R358" i="6" s="1"/>
  <c r="W374" i="3"/>
  <c r="X374" i="3" s="1"/>
  <c r="W373" i="3"/>
  <c r="X373" i="3" s="1"/>
  <c r="X363" i="3"/>
  <c r="L348" i="7"/>
  <c r="K359" i="7"/>
  <c r="L359" i="7" s="1"/>
  <c r="K358" i="7"/>
  <c r="L358" i="7" s="1"/>
  <c r="AD338" i="7"/>
  <c r="K373" i="6"/>
  <c r="L373" i="6" s="1"/>
  <c r="L363" i="6"/>
  <c r="K374" i="6"/>
  <c r="L374" i="6" s="1"/>
  <c r="L363" i="3"/>
  <c r="K374" i="3"/>
  <c r="L374" i="3" s="1"/>
  <c r="K373" i="3"/>
  <c r="L373" i="3" s="1"/>
  <c r="AC355" i="4"/>
  <c r="AD355" i="4" s="1"/>
  <c r="K344" i="8"/>
  <c r="L344" i="8" s="1"/>
  <c r="L333" i="8"/>
  <c r="K343" i="8"/>
  <c r="L343" i="8" s="1"/>
  <c r="W374" i="9"/>
  <c r="X374" i="9" s="1"/>
  <c r="X363" i="9"/>
  <c r="W373" i="9"/>
  <c r="X373" i="9" s="1"/>
  <c r="F333" i="9"/>
  <c r="E344" i="9"/>
  <c r="F344" i="9" s="1"/>
  <c r="E343" i="9"/>
  <c r="F343" i="9" s="1"/>
  <c r="Q343" i="7"/>
  <c r="R343" i="7" s="1"/>
  <c r="Q344" i="7"/>
  <c r="R344" i="7" s="1"/>
  <c r="R333" i="7"/>
  <c r="Q343" i="4"/>
  <c r="R343" i="4" s="1"/>
  <c r="Q344" i="4"/>
  <c r="R344" i="4" s="1"/>
  <c r="R333" i="4"/>
  <c r="Q374" i="9"/>
  <c r="R374" i="9" s="1"/>
  <c r="R363" i="9"/>
  <c r="K374" i="8"/>
  <c r="L374" i="8" s="1"/>
  <c r="K373" i="8"/>
  <c r="L373" i="8" s="1"/>
  <c r="L363" i="8"/>
  <c r="R348" i="9"/>
  <c r="Q359" i="9"/>
  <c r="R359" i="9" s="1"/>
  <c r="Q358" i="9"/>
  <c r="R358" i="9" s="1"/>
  <c r="F348" i="7"/>
  <c r="E358" i="7"/>
  <c r="F358" i="7" s="1"/>
  <c r="E359" i="7"/>
  <c r="F359" i="7" s="1"/>
  <c r="F333" i="3"/>
  <c r="E344" i="3"/>
  <c r="F344" i="3" s="1"/>
  <c r="E343" i="3"/>
  <c r="F343" i="3" s="1"/>
  <c r="E343" i="4"/>
  <c r="F343" i="4" s="1"/>
  <c r="E344" i="4"/>
  <c r="F344" i="4" s="1"/>
  <c r="F333" i="4"/>
  <c r="E344" i="7"/>
  <c r="F344" i="7" s="1"/>
  <c r="E343" i="7"/>
  <c r="F343" i="7" s="1"/>
  <c r="F333" i="7"/>
  <c r="AC369" i="8"/>
  <c r="AD369" i="8" s="1"/>
  <c r="E359" i="6"/>
  <c r="F359" i="6" s="1"/>
  <c r="E358" i="6"/>
  <c r="F358" i="6" s="1"/>
  <c r="F348" i="6"/>
  <c r="Q358" i="7"/>
  <c r="R358" i="7" s="1"/>
  <c r="R348" i="7"/>
  <c r="Q359" i="7"/>
  <c r="R359" i="7" s="1"/>
  <c r="AC369" i="6"/>
  <c r="AD369" i="6" s="1"/>
  <c r="F363" i="6"/>
  <c r="E374" i="6"/>
  <c r="F374" i="6" s="1"/>
  <c r="E373" i="6"/>
  <c r="F373" i="6" s="1"/>
  <c r="W358" i="4"/>
  <c r="X358" i="4" s="1"/>
  <c r="W359" i="4"/>
  <c r="X359" i="4" s="1"/>
  <c r="X348" i="4"/>
  <c r="R333" i="8"/>
  <c r="Q344" i="8"/>
  <c r="R344" i="8" s="1"/>
  <c r="Q343" i="8"/>
  <c r="R343" i="8" s="1"/>
  <c r="K343" i="7"/>
  <c r="L343" i="7" s="1"/>
  <c r="L333" i="7"/>
  <c r="K344" i="7"/>
  <c r="L344" i="7" s="1"/>
  <c r="AD338" i="3"/>
  <c r="AD339" i="3"/>
  <c r="AC338" i="4"/>
  <c r="K374" i="4"/>
  <c r="L374" i="4" s="1"/>
  <c r="L363" i="4"/>
  <c r="K373" i="4"/>
  <c r="L373" i="4" s="1"/>
  <c r="Q359" i="4"/>
  <c r="R359" i="4" s="1"/>
  <c r="Q358" i="4"/>
  <c r="R358" i="4" s="1"/>
  <c r="R348" i="4"/>
  <c r="L333" i="6"/>
  <c r="K344" i="6"/>
  <c r="L344" i="6" s="1"/>
  <c r="K343" i="6"/>
  <c r="L343" i="6" s="1"/>
  <c r="K359" i="6"/>
  <c r="L359" i="6" s="1"/>
  <c r="L348" i="6"/>
  <c r="K358" i="6"/>
  <c r="L358" i="6" s="1"/>
  <c r="W344" i="3"/>
  <c r="X344" i="3" s="1"/>
  <c r="X333" i="3"/>
  <c r="W343" i="3"/>
  <c r="X343" i="3" s="1"/>
  <c r="W358" i="7"/>
  <c r="X358" i="7" s="1"/>
  <c r="W359" i="7"/>
  <c r="X359" i="7" s="1"/>
  <c r="X348" i="7"/>
  <c r="X363" i="8"/>
  <c r="W374" i="8"/>
  <c r="X374" i="8" s="1"/>
  <c r="W373" i="8"/>
  <c r="X373" i="8" s="1"/>
  <c r="AC370" i="7"/>
  <c r="AD370" i="7" s="1"/>
  <c r="X333" i="7"/>
  <c r="W344" i="7"/>
  <c r="X344" i="7" s="1"/>
  <c r="W343" i="7"/>
  <c r="X343" i="7" s="1"/>
  <c r="X348" i="6"/>
  <c r="W358" i="6"/>
  <c r="X358" i="6" s="1"/>
  <c r="W359" i="6"/>
  <c r="X359" i="6" s="1"/>
  <c r="F363" i="8"/>
  <c r="E374" i="8"/>
  <c r="F374" i="8" s="1"/>
  <c r="E373" i="8"/>
  <c r="F373" i="8" s="1"/>
  <c r="L333" i="9"/>
  <c r="K344" i="9"/>
  <c r="L344" i="9" s="1"/>
  <c r="K343" i="9"/>
  <c r="L343" i="9" s="1"/>
  <c r="F348" i="9"/>
  <c r="E358" i="9"/>
  <c r="F358" i="9" s="1"/>
  <c r="E359" i="9"/>
  <c r="F359" i="9" s="1"/>
  <c r="F348" i="4"/>
  <c r="E358" i="4"/>
  <c r="F358" i="4" s="1"/>
  <c r="E359" i="4"/>
  <c r="F359" i="4" s="1"/>
  <c r="E359" i="3"/>
  <c r="F359" i="3" s="1"/>
  <c r="F348" i="3"/>
  <c r="E358" i="3"/>
  <c r="F358" i="3" s="1"/>
  <c r="Q374" i="7"/>
  <c r="R374" i="7" s="1"/>
  <c r="R363" i="7"/>
  <c r="Q373" i="7"/>
  <c r="R373" i="7" s="1"/>
  <c r="R363" i="3"/>
  <c r="Q374" i="3"/>
  <c r="R374" i="3" s="1"/>
  <c r="Q373" i="3"/>
  <c r="R373" i="3" s="1"/>
  <c r="R363" i="4"/>
  <c r="Q373" i="4"/>
  <c r="R373" i="4" s="1"/>
  <c r="Q374" i="4"/>
  <c r="R374" i="4" s="1"/>
  <c r="AC338" i="7"/>
  <c r="AC339" i="4"/>
  <c r="AC354" i="4"/>
  <c r="AD354" i="4" s="1"/>
  <c r="AD338" i="8"/>
  <c r="AD339" i="8"/>
  <c r="L363" i="9"/>
  <c r="K374" i="9"/>
  <c r="L374" i="9" s="1"/>
  <c r="K373" i="9"/>
  <c r="L373" i="9" s="1"/>
  <c r="AD338" i="9"/>
  <c r="W344" i="4"/>
  <c r="X344" i="4" s="1"/>
  <c r="X333" i="4"/>
  <c r="W343" i="4"/>
  <c r="X343" i="4" s="1"/>
  <c r="R333" i="3"/>
  <c r="Q343" i="3"/>
  <c r="R343" i="3" s="1"/>
  <c r="Q344" i="3"/>
  <c r="R344" i="3" s="1"/>
  <c r="F363" i="9"/>
  <c r="E374" i="9"/>
  <c r="F374" i="9" s="1"/>
  <c r="E373" i="9"/>
  <c r="F373" i="9" s="1"/>
  <c r="X333" i="9"/>
  <c r="W343" i="9"/>
  <c r="X343" i="9" s="1"/>
  <c r="W344" i="9"/>
  <c r="X344" i="9" s="1"/>
  <c r="E344" i="8"/>
  <c r="F344" i="8" s="1"/>
  <c r="F333" i="8"/>
  <c r="E343" i="8"/>
  <c r="F343" i="8" s="1"/>
  <c r="L348" i="9"/>
  <c r="K359" i="9"/>
  <c r="L359" i="9" s="1"/>
  <c r="K358" i="9"/>
  <c r="L358" i="9" s="1"/>
  <c r="W374" i="6"/>
  <c r="X374" i="6" s="1"/>
  <c r="W373" i="6"/>
  <c r="X373" i="6" s="1"/>
  <c r="X363" i="6"/>
  <c r="AC369" i="7"/>
  <c r="AD369" i="7" s="1"/>
  <c r="E374" i="7"/>
  <c r="F374" i="7" s="1"/>
  <c r="F363" i="7"/>
  <c r="E373" i="7"/>
  <c r="F373" i="7" s="1"/>
  <c r="L333" i="3"/>
  <c r="K343" i="3"/>
  <c r="L343" i="3" s="1"/>
  <c r="K344" i="3"/>
  <c r="L344" i="3" s="1"/>
  <c r="K359" i="3"/>
  <c r="L359" i="3" s="1"/>
  <c r="L348" i="3"/>
  <c r="K358" i="3"/>
  <c r="L358" i="3" s="1"/>
  <c r="R333" i="9"/>
  <c r="Q344" i="9"/>
  <c r="R344" i="9" s="1"/>
  <c r="Q343" i="9"/>
  <c r="R343" i="9" s="1"/>
  <c r="X363" i="4"/>
  <c r="W373" i="4"/>
  <c r="X373" i="4" s="1"/>
  <c r="W374" i="4"/>
  <c r="X374" i="4" s="1"/>
  <c r="AC370" i="6"/>
  <c r="AD370" i="6" s="1"/>
  <c r="X333" i="6"/>
  <c r="W344" i="6"/>
  <c r="X344" i="6" s="1"/>
  <c r="W343" i="6"/>
  <c r="X343" i="6" s="1"/>
  <c r="W359" i="9"/>
  <c r="X359" i="9" s="1"/>
  <c r="X348" i="9"/>
  <c r="W358" i="9"/>
  <c r="X358" i="9" s="1"/>
  <c r="AC339" i="7"/>
  <c r="AD339" i="4"/>
  <c r="AD338" i="4"/>
  <c r="F333" i="6"/>
  <c r="E344" i="6"/>
  <c r="F344" i="6" s="1"/>
  <c r="E343" i="6"/>
  <c r="F343" i="6" s="1"/>
  <c r="X363" i="7"/>
  <c r="W373" i="7"/>
  <c r="X373" i="7" s="1"/>
  <c r="W374" i="7"/>
  <c r="X374" i="7" s="1"/>
  <c r="R363" i="6"/>
  <c r="E374" i="3"/>
  <c r="F374" i="3" s="1"/>
  <c r="E373" i="3"/>
  <c r="F373" i="3" s="1"/>
  <c r="F363" i="3"/>
  <c r="F363" i="4"/>
  <c r="E374" i="4"/>
  <c r="F374" i="4" s="1"/>
  <c r="E373" i="4"/>
  <c r="F373" i="4" s="1"/>
  <c r="AD338" i="6"/>
  <c r="AD339" i="6"/>
  <c r="AC354" i="3"/>
  <c r="AD354" i="3" s="1"/>
  <c r="L363" i="7"/>
  <c r="K373" i="7"/>
  <c r="L373" i="7" s="1"/>
  <c r="K374" i="7"/>
  <c r="L374" i="7" s="1"/>
  <c r="L333" i="4"/>
  <c r="K344" i="4"/>
  <c r="L344" i="4" s="1"/>
  <c r="K343" i="4"/>
  <c r="L343" i="4" s="1"/>
  <c r="L348" i="4"/>
  <c r="K359" i="4"/>
  <c r="L359" i="4" s="1"/>
  <c r="K358" i="4"/>
  <c r="L358" i="4" s="1"/>
  <c r="Q344" i="6"/>
  <c r="R344" i="6" s="1"/>
  <c r="R333" i="6"/>
  <c r="Q343" i="6"/>
  <c r="R343" i="6" s="1"/>
  <c r="W359" i="3"/>
  <c r="X359" i="3" s="1"/>
  <c r="W358" i="3"/>
  <c r="X358" i="3" s="1"/>
  <c r="X348" i="3"/>
  <c r="R363" i="8"/>
  <c r="Q373" i="8"/>
  <c r="R373" i="8" s="1"/>
  <c r="Q374" i="8"/>
  <c r="R374" i="8" s="1"/>
  <c r="AC370" i="8"/>
  <c r="AD370" i="8" s="1"/>
  <c r="X333" i="8"/>
  <c r="W343" i="8"/>
  <c r="X343" i="8" s="1"/>
  <c r="W344" i="8"/>
  <c r="X344" i="8" s="1"/>
  <c r="R348" i="3"/>
  <c r="Q359" i="3"/>
  <c r="R359" i="3" s="1"/>
  <c r="Q358" i="3"/>
  <c r="R358" i="3" s="1"/>
  <c r="T344" i="5"/>
  <c r="T343" i="5"/>
  <c r="AJ354" i="5"/>
  <c r="D355" i="5"/>
  <c r="L357" i="5"/>
  <c r="AB367" i="5"/>
  <c r="D335" i="5"/>
  <c r="D344" i="5" s="1"/>
  <c r="D339" i="5"/>
  <c r="D343" i="5" s="1"/>
  <c r="AJ334" i="5"/>
  <c r="AJ338" i="5" s="1"/>
  <c r="F343" i="5"/>
  <c r="N343" i="5"/>
  <c r="W343" i="5"/>
  <c r="AD343" i="5"/>
  <c r="AM338" i="5"/>
  <c r="D348" i="5"/>
  <c r="D352" i="5"/>
  <c r="D356" i="5"/>
  <c r="L350" i="5"/>
  <c r="L359" i="5" s="1"/>
  <c r="L354" i="5"/>
  <c r="L358" i="5" s="1"/>
  <c r="T348" i="5"/>
  <c r="T352" i="5"/>
  <c r="T356" i="5"/>
  <c r="AB350" i="5"/>
  <c r="AB359" i="5" s="1"/>
  <c r="AB354" i="5"/>
  <c r="W359" i="5"/>
  <c r="N359" i="5"/>
  <c r="G359" i="5"/>
  <c r="L364" i="5"/>
  <c r="T366" i="5"/>
  <c r="AB364" i="5"/>
  <c r="AB372" i="5"/>
  <c r="D342" i="5"/>
  <c r="O344" i="5"/>
  <c r="D351" i="5"/>
  <c r="T365" i="5"/>
  <c r="L333" i="5"/>
  <c r="T335" i="5"/>
  <c r="T339" i="5"/>
  <c r="AB333" i="5"/>
  <c r="AB337" i="5"/>
  <c r="AJ350" i="5"/>
  <c r="AJ355" i="5" s="1"/>
  <c r="AD359" i="5"/>
  <c r="D363" i="5"/>
  <c r="D367" i="5"/>
  <c r="D371" i="5"/>
  <c r="L365" i="5"/>
  <c r="L369" i="5"/>
  <c r="T363" i="5"/>
  <c r="T367" i="5"/>
  <c r="T371" i="5"/>
  <c r="AB365" i="5"/>
  <c r="AB369" i="5"/>
  <c r="T341" i="5"/>
  <c r="AE344" i="5"/>
  <c r="G343" i="5"/>
  <c r="AB355" i="1"/>
  <c r="AB338" i="1"/>
  <c r="K325" i="5"/>
  <c r="J315" i="5"/>
  <c r="J313" i="5"/>
  <c r="L311" i="5"/>
  <c r="J299" i="5"/>
  <c r="J323" i="5"/>
  <c r="J289" i="5"/>
  <c r="J271" i="5"/>
  <c r="J249" i="5"/>
  <c r="J219" i="5"/>
  <c r="J217" i="5"/>
  <c r="J187" i="5"/>
  <c r="J183" i="5"/>
  <c r="W374" i="5"/>
  <c r="L327" i="5"/>
  <c r="K327" i="5"/>
  <c r="J327" i="5"/>
  <c r="L325" i="5"/>
  <c r="J325" i="5"/>
  <c r="L323" i="5"/>
  <c r="K323" i="5"/>
  <c r="L321" i="5"/>
  <c r="K321" i="5"/>
  <c r="J321" i="5"/>
  <c r="L319" i="5"/>
  <c r="K319" i="5"/>
  <c r="J319" i="5"/>
  <c r="L317" i="5"/>
  <c r="K317" i="5"/>
  <c r="J317" i="5"/>
  <c r="L315" i="5"/>
  <c r="K315" i="5"/>
  <c r="L313" i="5"/>
  <c r="K313" i="5"/>
  <c r="K311" i="5"/>
  <c r="J311" i="5"/>
  <c r="L309" i="5"/>
  <c r="K309" i="5"/>
  <c r="J309" i="5"/>
  <c r="L307" i="5"/>
  <c r="AK368" i="5" s="1"/>
  <c r="K307" i="5"/>
  <c r="AK353" i="5" s="1"/>
  <c r="J307" i="5"/>
  <c r="AK337" i="5" s="1"/>
  <c r="L305" i="5"/>
  <c r="K305" i="5"/>
  <c r="J305" i="5"/>
  <c r="L303" i="5"/>
  <c r="K303" i="5"/>
  <c r="J303" i="5"/>
  <c r="L301" i="5"/>
  <c r="M371" i="5" s="1"/>
  <c r="K301" i="5"/>
  <c r="J301" i="5"/>
  <c r="L299" i="5"/>
  <c r="K299" i="5"/>
  <c r="L297" i="5"/>
  <c r="K297" i="5"/>
  <c r="J297" i="5"/>
  <c r="L295" i="5"/>
  <c r="K295" i="5"/>
  <c r="J295" i="5"/>
  <c r="L293" i="5"/>
  <c r="K293" i="5"/>
  <c r="J293" i="5"/>
  <c r="L291" i="5"/>
  <c r="K291" i="5"/>
  <c r="J291" i="5"/>
  <c r="L289" i="5"/>
  <c r="K289" i="5"/>
  <c r="L287" i="5"/>
  <c r="K287" i="5"/>
  <c r="J287" i="5"/>
  <c r="L285" i="5"/>
  <c r="K285" i="5"/>
  <c r="J285" i="5"/>
  <c r="L283" i="5"/>
  <c r="K283" i="5"/>
  <c r="J283" i="5"/>
  <c r="L281" i="5"/>
  <c r="K281" i="5"/>
  <c r="J281" i="5"/>
  <c r="L279" i="5"/>
  <c r="K279" i="5"/>
  <c r="J279" i="5"/>
  <c r="L277" i="5"/>
  <c r="K277" i="5"/>
  <c r="J277" i="5"/>
  <c r="L275" i="5"/>
  <c r="AK367" i="5" s="1"/>
  <c r="K275" i="5"/>
  <c r="AK352" i="5" s="1"/>
  <c r="J275" i="5"/>
  <c r="AK336" i="5" s="1"/>
  <c r="L273" i="5"/>
  <c r="K273" i="5"/>
  <c r="J273" i="5"/>
  <c r="L271" i="5"/>
  <c r="K271" i="5"/>
  <c r="L269" i="5"/>
  <c r="K269" i="5"/>
  <c r="J269" i="5"/>
  <c r="L267" i="5"/>
  <c r="K267" i="5"/>
  <c r="J267" i="5"/>
  <c r="L265" i="5"/>
  <c r="K265" i="5"/>
  <c r="J265" i="5"/>
  <c r="L263" i="5"/>
  <c r="K263" i="5"/>
  <c r="J263" i="5"/>
  <c r="L261" i="5"/>
  <c r="K261" i="5"/>
  <c r="J261" i="5"/>
  <c r="L259" i="5"/>
  <c r="K259" i="5"/>
  <c r="J259" i="5"/>
  <c r="L257" i="5"/>
  <c r="K257" i="5"/>
  <c r="J257" i="5"/>
  <c r="L255" i="5"/>
  <c r="K255" i="5"/>
  <c r="J255" i="5"/>
  <c r="L253" i="5"/>
  <c r="K253" i="5"/>
  <c r="J253" i="5"/>
  <c r="L251" i="5"/>
  <c r="K251" i="5"/>
  <c r="J251" i="5"/>
  <c r="L249" i="5"/>
  <c r="K249" i="5"/>
  <c r="L247" i="5"/>
  <c r="K247" i="5"/>
  <c r="J247" i="5"/>
  <c r="L245" i="5"/>
  <c r="K245" i="5"/>
  <c r="J245" i="5"/>
  <c r="L243" i="5"/>
  <c r="AK366" i="5" s="1"/>
  <c r="K243" i="5"/>
  <c r="AK351" i="5" s="1"/>
  <c r="J243" i="5"/>
  <c r="AK335" i="5" s="1"/>
  <c r="L241" i="5"/>
  <c r="K241" i="5"/>
  <c r="J241" i="5"/>
  <c r="L239" i="5"/>
  <c r="K239" i="5"/>
  <c r="J239" i="5"/>
  <c r="L237" i="5"/>
  <c r="K237" i="5"/>
  <c r="J237" i="5"/>
  <c r="L235" i="5"/>
  <c r="K235" i="5"/>
  <c r="J235" i="5"/>
  <c r="L233" i="5"/>
  <c r="K233" i="5"/>
  <c r="J233" i="5"/>
  <c r="L231" i="5"/>
  <c r="K231" i="5"/>
  <c r="J231" i="5"/>
  <c r="L229" i="5"/>
  <c r="K229" i="5"/>
  <c r="J229" i="5"/>
  <c r="L227" i="5"/>
  <c r="K227" i="5"/>
  <c r="J227" i="5"/>
  <c r="L225" i="5"/>
  <c r="K225" i="5"/>
  <c r="J225" i="5"/>
  <c r="L223" i="5"/>
  <c r="K223" i="5"/>
  <c r="J223" i="5"/>
  <c r="L221" i="5"/>
  <c r="K221" i="5"/>
  <c r="J221" i="5"/>
  <c r="L219" i="5"/>
  <c r="K219" i="5"/>
  <c r="L217" i="5"/>
  <c r="K217" i="5"/>
  <c r="L215" i="5"/>
  <c r="K215" i="5"/>
  <c r="J215" i="5"/>
  <c r="L213" i="5"/>
  <c r="K213" i="5"/>
  <c r="J213" i="5"/>
  <c r="L211" i="5"/>
  <c r="K211" i="5"/>
  <c r="J211" i="5"/>
  <c r="AK334" i="5" s="1"/>
  <c r="L209" i="5"/>
  <c r="K209" i="5"/>
  <c r="J209" i="5"/>
  <c r="L207" i="5"/>
  <c r="K207" i="5"/>
  <c r="J207" i="5"/>
  <c r="L205" i="5"/>
  <c r="K205" i="5"/>
  <c r="J205" i="5"/>
  <c r="L203" i="5"/>
  <c r="K203" i="5"/>
  <c r="J203" i="5"/>
  <c r="L201" i="5"/>
  <c r="K201" i="5"/>
  <c r="J201" i="5"/>
  <c r="L199" i="5"/>
  <c r="K199" i="5"/>
  <c r="J199" i="5"/>
  <c r="L197" i="5"/>
  <c r="K197" i="5"/>
  <c r="J197" i="5"/>
  <c r="L195" i="5"/>
  <c r="K195" i="5"/>
  <c r="J195" i="5"/>
  <c r="L193" i="5"/>
  <c r="K193" i="5"/>
  <c r="J193" i="5"/>
  <c r="L191" i="5"/>
  <c r="K191" i="5"/>
  <c r="J191" i="5"/>
  <c r="L189" i="5"/>
  <c r="K189" i="5"/>
  <c r="J189" i="5"/>
  <c r="E333" i="5" s="1"/>
  <c r="H333" i="5" s="1"/>
  <c r="L187" i="5"/>
  <c r="K187" i="5"/>
  <c r="L185" i="5"/>
  <c r="K185" i="5"/>
  <c r="J185" i="5"/>
  <c r="L183" i="5"/>
  <c r="K183" i="5"/>
  <c r="L181" i="5"/>
  <c r="K181" i="5"/>
  <c r="J181" i="5"/>
  <c r="L179" i="5"/>
  <c r="AK364" i="5" s="1"/>
  <c r="K179" i="5"/>
  <c r="AK349" i="5" s="1"/>
  <c r="J179" i="5"/>
  <c r="AK333" i="5" s="1"/>
  <c r="L177" i="5"/>
  <c r="K177" i="5"/>
  <c r="J177" i="5"/>
  <c r="L175" i="5"/>
  <c r="K175" i="5"/>
  <c r="J175" i="5"/>
  <c r="L173" i="5"/>
  <c r="K173" i="5"/>
  <c r="J173" i="5"/>
  <c r="L171" i="5"/>
  <c r="K171" i="5"/>
  <c r="AC349" i="5" s="1"/>
  <c r="J171" i="5"/>
  <c r="L169" i="5"/>
  <c r="K169" i="5"/>
  <c r="AD368" i="1"/>
  <c r="AD353" i="1"/>
  <c r="AD337" i="1"/>
  <c r="AD367" i="1"/>
  <c r="AD352" i="1"/>
  <c r="AD336" i="1"/>
  <c r="AD366" i="1"/>
  <c r="AD351" i="1"/>
  <c r="AD335" i="1"/>
  <c r="Q374" i="6" l="1"/>
  <c r="R374" i="6" s="1"/>
  <c r="Q373" i="9"/>
  <c r="R373" i="9" s="1"/>
  <c r="Q373" i="6"/>
  <c r="R373" i="6" s="1"/>
  <c r="D359" i="5"/>
  <c r="D358" i="5"/>
  <c r="U364" i="5"/>
  <c r="AJ339" i="5"/>
  <c r="AB358" i="5"/>
  <c r="L344" i="5"/>
  <c r="L343" i="5"/>
  <c r="T359" i="5"/>
  <c r="T358" i="5"/>
  <c r="AB344" i="5"/>
  <c r="AB343" i="5"/>
  <c r="AB339" i="1"/>
  <c r="L334" i="1"/>
  <c r="F366" i="1"/>
  <c r="F365" i="1"/>
  <c r="F367" i="1"/>
  <c r="F368" i="1"/>
  <c r="L339" i="1"/>
  <c r="L340" i="1"/>
  <c r="L342" i="1"/>
  <c r="L341" i="1"/>
  <c r="R372" i="1"/>
  <c r="R371" i="1"/>
  <c r="J359" i="1"/>
  <c r="J358" i="1"/>
  <c r="X334" i="1"/>
  <c r="L349" i="1"/>
  <c r="AD333" i="1"/>
  <c r="X336" i="1"/>
  <c r="X335" i="1"/>
  <c r="L351" i="1"/>
  <c r="L350" i="1"/>
  <c r="R336" i="1"/>
  <c r="AD334" i="1"/>
  <c r="R335" i="1"/>
  <c r="X338" i="1"/>
  <c r="X337" i="1"/>
  <c r="L352" i="1"/>
  <c r="L353" i="1"/>
  <c r="R352" i="1"/>
  <c r="R353" i="1"/>
  <c r="X340" i="1"/>
  <c r="X339" i="1"/>
  <c r="L355" i="1"/>
  <c r="L354" i="1"/>
  <c r="R370" i="1"/>
  <c r="R369" i="1"/>
  <c r="X342" i="1"/>
  <c r="X341" i="1"/>
  <c r="L356" i="1"/>
  <c r="L357" i="1"/>
  <c r="V344" i="1"/>
  <c r="P344" i="1"/>
  <c r="P343" i="1"/>
  <c r="V343" i="1"/>
  <c r="F372" i="1"/>
  <c r="F371" i="1"/>
  <c r="D359" i="1"/>
  <c r="D358" i="1"/>
  <c r="L364" i="1"/>
  <c r="R334" i="1"/>
  <c r="F335" i="1"/>
  <c r="X351" i="1"/>
  <c r="X350" i="1"/>
  <c r="L365" i="1"/>
  <c r="L366" i="1"/>
  <c r="AD350" i="1"/>
  <c r="R350" i="1"/>
  <c r="R351" i="1"/>
  <c r="F337" i="1"/>
  <c r="F338" i="1"/>
  <c r="X353" i="1"/>
  <c r="X352" i="1"/>
  <c r="L368" i="1"/>
  <c r="L367" i="1"/>
  <c r="R367" i="1"/>
  <c r="R368" i="1"/>
  <c r="F340" i="1"/>
  <c r="F339" i="1"/>
  <c r="X355" i="1"/>
  <c r="X354" i="1"/>
  <c r="L370" i="1"/>
  <c r="L369" i="1"/>
  <c r="X356" i="1"/>
  <c r="X357" i="1"/>
  <c r="L372" i="1"/>
  <c r="L371" i="1"/>
  <c r="R342" i="1"/>
  <c r="R341" i="1"/>
  <c r="V359" i="1"/>
  <c r="V358" i="1"/>
  <c r="F364" i="1"/>
  <c r="R364" i="1"/>
  <c r="L336" i="1"/>
  <c r="L335" i="1"/>
  <c r="L338" i="1"/>
  <c r="L337" i="1"/>
  <c r="R338" i="1"/>
  <c r="R337" i="1"/>
  <c r="F370" i="1"/>
  <c r="F369" i="1"/>
  <c r="R355" i="1"/>
  <c r="R354" i="1"/>
  <c r="F341" i="1"/>
  <c r="F342" i="1"/>
  <c r="P359" i="1"/>
  <c r="P358" i="1"/>
  <c r="AB354" i="1"/>
  <c r="F334" i="1"/>
  <c r="F333" i="1"/>
  <c r="X349" i="1"/>
  <c r="AD349" i="1"/>
  <c r="F349" i="1"/>
  <c r="X364" i="1"/>
  <c r="R349" i="1"/>
  <c r="AD364" i="1"/>
  <c r="F351" i="1"/>
  <c r="F350" i="1"/>
  <c r="X365" i="1"/>
  <c r="X366" i="1"/>
  <c r="AD365" i="1"/>
  <c r="R365" i="1"/>
  <c r="R366" i="1"/>
  <c r="F353" i="1"/>
  <c r="F352" i="1"/>
  <c r="X368" i="1"/>
  <c r="X367" i="1"/>
  <c r="F354" i="1"/>
  <c r="F355" i="1"/>
  <c r="X370" i="1"/>
  <c r="X369" i="1"/>
  <c r="R340" i="1"/>
  <c r="R339" i="1"/>
  <c r="F357" i="1"/>
  <c r="F356" i="1"/>
  <c r="X371" i="1"/>
  <c r="X372" i="1"/>
  <c r="R357" i="1"/>
  <c r="R356" i="1"/>
  <c r="J344" i="1"/>
  <c r="J343" i="1"/>
  <c r="D344" i="1"/>
  <c r="D343" i="1"/>
  <c r="U365" i="5"/>
  <c r="AC370" i="5"/>
  <c r="U355" i="5"/>
  <c r="U370" i="5"/>
  <c r="G374" i="5"/>
  <c r="AE374" i="5"/>
  <c r="AM370" i="5"/>
  <c r="U368" i="5"/>
  <c r="U340" i="5"/>
  <c r="E351" i="5"/>
  <c r="AN366" i="5"/>
  <c r="AC355" i="5"/>
  <c r="AF355" i="5" s="1"/>
  <c r="AL369" i="5"/>
  <c r="AN367" i="5"/>
  <c r="AN337" i="5"/>
  <c r="AN333" i="5"/>
  <c r="X365" i="5"/>
  <c r="M354" i="5"/>
  <c r="X355" i="5"/>
  <c r="O374" i="5"/>
  <c r="X368" i="5"/>
  <c r="X364" i="5"/>
  <c r="AN351" i="5"/>
  <c r="AN336" i="5"/>
  <c r="X370" i="5"/>
  <c r="AN368" i="5"/>
  <c r="U357" i="5"/>
  <c r="X357" i="5" s="1"/>
  <c r="U372" i="5"/>
  <c r="X372" i="5" s="1"/>
  <c r="U353" i="5"/>
  <c r="X353" i="5" s="1"/>
  <c r="M356" i="5"/>
  <c r="P356" i="5" s="1"/>
  <c r="M363" i="5"/>
  <c r="P363" i="5" s="1"/>
  <c r="E368" i="5"/>
  <c r="H368" i="5" s="1"/>
  <c r="AC367" i="5"/>
  <c r="E340" i="5"/>
  <c r="H340" i="5" s="1"/>
  <c r="E372" i="5"/>
  <c r="H372" i="5" s="1"/>
  <c r="E349" i="5"/>
  <c r="H349" i="5" s="1"/>
  <c r="M350" i="5"/>
  <c r="U351" i="5"/>
  <c r="AC338" i="5"/>
  <c r="E355" i="5"/>
  <c r="H355" i="5" s="1"/>
  <c r="AC354" i="5"/>
  <c r="AF354" i="5" s="1"/>
  <c r="M370" i="5"/>
  <c r="AC368" i="5"/>
  <c r="AC366" i="5"/>
  <c r="AF366" i="5" s="1"/>
  <c r="AC364" i="5"/>
  <c r="AF364" i="5" s="1"/>
  <c r="E366" i="5"/>
  <c r="M365" i="5"/>
  <c r="P365" i="5" s="1"/>
  <c r="U366" i="5"/>
  <c r="AC337" i="5"/>
  <c r="AC369" i="5"/>
  <c r="AC357" i="5"/>
  <c r="AF357" i="5" s="1"/>
  <c r="AC371" i="5"/>
  <c r="M348" i="5"/>
  <c r="U348" i="5"/>
  <c r="X348" i="5" s="1"/>
  <c r="U349" i="5"/>
  <c r="M352" i="5"/>
  <c r="P352" i="5" s="1"/>
  <c r="U367" i="5"/>
  <c r="U333" i="5"/>
  <c r="X333" i="5" s="1"/>
  <c r="E342" i="5"/>
  <c r="H342" i="5" s="1"/>
  <c r="E341" i="5"/>
  <c r="AC372" i="5"/>
  <c r="AF372" i="5" s="1"/>
  <c r="AC342" i="5"/>
  <c r="AF342" i="5" s="1"/>
  <c r="E357" i="5"/>
  <c r="AC356" i="5"/>
  <c r="AF356" i="5" s="1"/>
  <c r="U342" i="5"/>
  <c r="X342" i="5" s="1"/>
  <c r="U341" i="5"/>
  <c r="U356" i="5"/>
  <c r="U371" i="5"/>
  <c r="M342" i="5"/>
  <c r="M341" i="5"/>
  <c r="M357" i="5"/>
  <c r="P357" i="5" s="1"/>
  <c r="M372" i="5"/>
  <c r="P372" i="5" s="1"/>
  <c r="AC341" i="5"/>
  <c r="E356" i="5"/>
  <c r="H356" i="5" s="1"/>
  <c r="E371" i="5"/>
  <c r="AC340" i="5"/>
  <c r="AF340" i="5" s="1"/>
  <c r="M355" i="5"/>
  <c r="P355" i="5" s="1"/>
  <c r="M369" i="5"/>
  <c r="E370" i="5"/>
  <c r="H370" i="5" s="1"/>
  <c r="AC339" i="5"/>
  <c r="AF339" i="5" s="1"/>
  <c r="U339" i="5"/>
  <c r="X339" i="5" s="1"/>
  <c r="U354" i="5"/>
  <c r="X354" i="5" s="1"/>
  <c r="U369" i="5"/>
  <c r="X369" i="5" s="1"/>
  <c r="M340" i="5"/>
  <c r="P340" i="5" s="1"/>
  <c r="M339" i="5"/>
  <c r="P339" i="5" s="1"/>
  <c r="E354" i="5"/>
  <c r="E339" i="5"/>
  <c r="E369" i="5"/>
  <c r="E338" i="5"/>
  <c r="H338" i="5" s="1"/>
  <c r="AC353" i="5"/>
  <c r="AF353" i="5" s="1"/>
  <c r="AC352" i="5"/>
  <c r="AF352" i="5" s="1"/>
  <c r="M367" i="5"/>
  <c r="P367" i="5" s="1"/>
  <c r="E353" i="5"/>
  <c r="H353" i="5" s="1"/>
  <c r="U352" i="5"/>
  <c r="U338" i="5"/>
  <c r="M338" i="5"/>
  <c r="U337" i="5"/>
  <c r="AK338" i="5"/>
  <c r="M353" i="5"/>
  <c r="P353" i="5" s="1"/>
  <c r="M337" i="5"/>
  <c r="M368" i="5"/>
  <c r="E352" i="5"/>
  <c r="H352" i="5" s="1"/>
  <c r="E337" i="5"/>
  <c r="H337" i="5" s="1"/>
  <c r="E367" i="5"/>
  <c r="H367" i="5" s="1"/>
  <c r="AC336" i="5"/>
  <c r="E336" i="5"/>
  <c r="H336" i="5" s="1"/>
  <c r="E350" i="5"/>
  <c r="H350" i="5" s="1"/>
  <c r="AC351" i="5"/>
  <c r="AC365" i="5"/>
  <c r="AF365" i="5" s="1"/>
  <c r="AC335" i="5"/>
  <c r="AF335" i="5" s="1"/>
  <c r="M335" i="5"/>
  <c r="P335" i="5" s="1"/>
  <c r="M336" i="5"/>
  <c r="U336" i="5"/>
  <c r="X336" i="5" s="1"/>
  <c r="U350" i="5"/>
  <c r="X350" i="5" s="1"/>
  <c r="AK350" i="5"/>
  <c r="AN350" i="5" s="1"/>
  <c r="U335" i="5"/>
  <c r="X335" i="5" s="1"/>
  <c r="AK365" i="5"/>
  <c r="AK369" i="5" s="1"/>
  <c r="M366" i="5"/>
  <c r="P366" i="5" s="1"/>
  <c r="M351" i="5"/>
  <c r="AC350" i="5"/>
  <c r="AF350" i="5" s="1"/>
  <c r="E335" i="5"/>
  <c r="H335" i="5" s="1"/>
  <c r="E365" i="5"/>
  <c r="H365" i="5" s="1"/>
  <c r="E364" i="5"/>
  <c r="M334" i="5"/>
  <c r="P334" i="5" s="1"/>
  <c r="E348" i="5"/>
  <c r="H348" i="5" s="1"/>
  <c r="E334" i="5"/>
  <c r="AC363" i="5"/>
  <c r="AC333" i="5"/>
  <c r="AF333" i="5" s="1"/>
  <c r="U334" i="5"/>
  <c r="U363" i="5"/>
  <c r="X363" i="5" s="1"/>
  <c r="M333" i="5"/>
  <c r="M349" i="5"/>
  <c r="P349" i="5" s="1"/>
  <c r="M364" i="5"/>
  <c r="P364" i="5" s="1"/>
  <c r="AC334" i="5"/>
  <c r="AC348" i="5"/>
  <c r="E363" i="5"/>
  <c r="AN334" i="5"/>
  <c r="AF349" i="5"/>
  <c r="AN352" i="5"/>
  <c r="AN353" i="5"/>
  <c r="AN335" i="5"/>
  <c r="P336" i="5"/>
  <c r="P348" i="5"/>
  <c r="AK339" i="5"/>
  <c r="AN364" i="5"/>
  <c r="AM369" i="5"/>
  <c r="W373" i="5"/>
  <c r="AN349" i="5"/>
  <c r="AE373" i="5"/>
  <c r="O373" i="5"/>
  <c r="G373" i="5"/>
  <c r="M343" i="5" l="1"/>
  <c r="M344" i="5"/>
  <c r="P333" i="5"/>
  <c r="AN338" i="5"/>
  <c r="AN339" i="5"/>
  <c r="AC355" i="1"/>
  <c r="AD355" i="1" s="1"/>
  <c r="AC369" i="1"/>
  <c r="AD369" i="1" s="1"/>
  <c r="AC339" i="1"/>
  <c r="AC354" i="1"/>
  <c r="AD354" i="1" s="1"/>
  <c r="E344" i="1"/>
  <c r="F344" i="1" s="1"/>
  <c r="F336" i="1"/>
  <c r="L359" i="1"/>
  <c r="L348" i="1"/>
  <c r="L358" i="1"/>
  <c r="E343" i="1"/>
  <c r="F343" i="1" s="1"/>
  <c r="Q344" i="1"/>
  <c r="R344" i="1" s="1"/>
  <c r="R333" i="1"/>
  <c r="Q343" i="1"/>
  <c r="R343" i="1" s="1"/>
  <c r="AD339" i="1"/>
  <c r="AD338" i="1"/>
  <c r="W344" i="1"/>
  <c r="X344" i="1" s="1"/>
  <c r="X333" i="1"/>
  <c r="W343" i="1"/>
  <c r="X343" i="1" s="1"/>
  <c r="R363" i="1"/>
  <c r="Q374" i="1"/>
  <c r="R374" i="1" s="1"/>
  <c r="Q373" i="1"/>
  <c r="R373" i="1" s="1"/>
  <c r="Q359" i="1"/>
  <c r="R359" i="1" s="1"/>
  <c r="Q358" i="1"/>
  <c r="R358" i="1" s="1"/>
  <c r="R348" i="1"/>
  <c r="E359" i="1"/>
  <c r="F359" i="1" s="1"/>
  <c r="F348" i="1"/>
  <c r="E358" i="1"/>
  <c r="F358" i="1" s="1"/>
  <c r="F363" i="1"/>
  <c r="E374" i="1"/>
  <c r="F374" i="1" s="1"/>
  <c r="E373" i="1"/>
  <c r="F373" i="1" s="1"/>
  <c r="AC338" i="1"/>
  <c r="K344" i="1"/>
  <c r="L344" i="1" s="1"/>
  <c r="L333" i="1"/>
  <c r="K343" i="1"/>
  <c r="L343" i="1" s="1"/>
  <c r="W374" i="1"/>
  <c r="X374" i="1" s="1"/>
  <c r="X363" i="1"/>
  <c r="W373" i="1"/>
  <c r="X373" i="1" s="1"/>
  <c r="AC370" i="1"/>
  <c r="AD370" i="1" s="1"/>
  <c r="W359" i="1"/>
  <c r="X359" i="1" s="1"/>
  <c r="W358" i="1"/>
  <c r="X358" i="1" s="1"/>
  <c r="X348" i="1"/>
  <c r="K374" i="1"/>
  <c r="L374" i="1" s="1"/>
  <c r="L363" i="1"/>
  <c r="K373" i="1"/>
  <c r="L373" i="1" s="1"/>
  <c r="X340" i="5"/>
  <c r="P337" i="5"/>
  <c r="H369" i="5"/>
  <c r="H341" i="5"/>
  <c r="AF371" i="5"/>
  <c r="H363" i="5"/>
  <c r="P338" i="5"/>
  <c r="X371" i="5"/>
  <c r="X366" i="5"/>
  <c r="N373" i="5"/>
  <c r="H339" i="5"/>
  <c r="H371" i="5"/>
  <c r="AF368" i="5"/>
  <c r="AF334" i="5"/>
  <c r="H366" i="5"/>
  <c r="V374" i="5"/>
  <c r="F374" i="5"/>
  <c r="X351" i="5"/>
  <c r="AF370" i="5"/>
  <c r="P371" i="5"/>
  <c r="AD374" i="5"/>
  <c r="AF348" i="5"/>
  <c r="H364" i="5"/>
  <c r="P351" i="5"/>
  <c r="X338" i="5"/>
  <c r="H357" i="5"/>
  <c r="X349" i="5"/>
  <c r="AF338" i="5"/>
  <c r="AF367" i="5"/>
  <c r="F373" i="5"/>
  <c r="H334" i="5"/>
  <c r="X352" i="5"/>
  <c r="H354" i="5"/>
  <c r="P369" i="5"/>
  <c r="P341" i="5"/>
  <c r="X341" i="5"/>
  <c r="AF369" i="5"/>
  <c r="P370" i="5"/>
  <c r="AN369" i="5"/>
  <c r="AD373" i="5"/>
  <c r="X334" i="5"/>
  <c r="AN365" i="5"/>
  <c r="AF336" i="5"/>
  <c r="P368" i="5"/>
  <c r="X337" i="5"/>
  <c r="AF341" i="5"/>
  <c r="P342" i="5"/>
  <c r="X367" i="5"/>
  <c r="AF337" i="5"/>
  <c r="P350" i="5"/>
  <c r="N374" i="5"/>
  <c r="H351" i="5"/>
  <c r="V373" i="5"/>
  <c r="AL370" i="5"/>
  <c r="P354" i="5"/>
  <c r="U359" i="5"/>
  <c r="AC344" i="5"/>
  <c r="AF344" i="5" s="1"/>
  <c r="AK355" i="5"/>
  <c r="AC343" i="5"/>
  <c r="AC374" i="5"/>
  <c r="AK354" i="5"/>
  <c r="AN354" i="5" s="1"/>
  <c r="X356" i="5"/>
  <c r="U358" i="5"/>
  <c r="P344" i="5"/>
  <c r="AC359" i="5"/>
  <c r="AF359" i="5" s="1"/>
  <c r="E358" i="5"/>
  <c r="H358" i="5" s="1"/>
  <c r="AC358" i="5"/>
  <c r="AF351" i="5"/>
  <c r="U343" i="5"/>
  <c r="AK370" i="5"/>
  <c r="U344" i="5"/>
  <c r="X344" i="5" s="1"/>
  <c r="E344" i="5"/>
  <c r="E359" i="5"/>
  <c r="E343" i="5"/>
  <c r="AC373" i="5"/>
  <c r="AF373" i="5" s="1"/>
  <c r="M358" i="5"/>
  <c r="P358" i="5" s="1"/>
  <c r="M359" i="5"/>
  <c r="E374" i="5"/>
  <c r="H374" i="5" s="1"/>
  <c r="E373" i="5"/>
  <c r="AF363" i="5"/>
  <c r="U374" i="5"/>
  <c r="U373" i="5"/>
  <c r="M374" i="5"/>
  <c r="M373" i="5"/>
  <c r="P373" i="5" s="1"/>
  <c r="P343" i="5"/>
  <c r="P374" i="5" l="1"/>
  <c r="AN370" i="5"/>
  <c r="AF358" i="5"/>
  <c r="H359" i="5"/>
  <c r="AF343" i="5"/>
  <c r="X373" i="5"/>
  <c r="AF374" i="5"/>
  <c r="X343" i="5"/>
  <c r="H344" i="5"/>
  <c r="X358" i="5"/>
  <c r="X374" i="5"/>
  <c r="P359" i="5"/>
  <c r="H373" i="5"/>
  <c r="H343" i="5"/>
  <c r="AN355" i="5"/>
  <c r="X359" i="5"/>
</calcChain>
</file>

<file path=xl/sharedStrings.xml><?xml version="1.0" encoding="utf-8"?>
<sst xmlns="http://schemas.openxmlformats.org/spreadsheetml/2006/main" count="7116" uniqueCount="78">
  <si>
    <t>K=3</t>
  </si>
  <si>
    <r>
      <t>F</t>
    </r>
    <r>
      <rPr>
        <b/>
        <sz val="12"/>
        <color rgb="FF000000"/>
        <rFont val="Times New Roman"/>
        <family val="1"/>
      </rPr>
      <t>-test</t>
    </r>
  </si>
  <si>
    <t>Welch</t>
  </si>
  <si>
    <t>B-F</t>
  </si>
  <si>
    <t>NORMAL</t>
  </si>
  <si>
    <t>sd</t>
  </si>
  <si>
    <t>MIN</t>
  </si>
  <si>
    <t>MAX</t>
  </si>
  <si>
    <t>SS</t>
  </si>
  <si>
    <t>20;10</t>
  </si>
  <si>
    <t>20;20</t>
  </si>
  <si>
    <t>20;30</t>
  </si>
  <si>
    <t>20;40</t>
  </si>
  <si>
    <t>30;15</t>
  </si>
  <si>
    <t>30;30</t>
  </si>
  <si>
    <t>30;45</t>
  </si>
  <si>
    <t>30;60</t>
  </si>
  <si>
    <t>40;20</t>
  </si>
  <si>
    <t>40;40</t>
  </si>
  <si>
    <t>40;60</t>
  </si>
  <si>
    <t>40;80</t>
  </si>
  <si>
    <t>50;25</t>
  </si>
  <si>
    <t>50;50</t>
  </si>
  <si>
    <t>50;75</t>
  </si>
  <si>
    <t>50;100</t>
  </si>
  <si>
    <t>100;50</t>
  </si>
  <si>
    <t>100;100</t>
  </si>
  <si>
    <t>100;150</t>
  </si>
  <si>
    <t>100;200</t>
  </si>
  <si>
    <t>THEO</t>
  </si>
  <si>
    <t>Positive correlation between n and sd</t>
  </si>
  <si>
    <t>Negative correlation between n and sd</t>
  </si>
  <si>
    <t>HETEROSCEDASTICITY/BALANCED DESIGNS</t>
  </si>
  <si>
    <t>HOMOSCEDASTICITY/UNBALANCED DESIGNS</t>
  </si>
  <si>
    <t>HOMOSCEDASTICITY/BALANCED DESIGNS</t>
  </si>
  <si>
    <t>F-TEST</t>
  </si>
  <si>
    <t>k=</t>
  </si>
  <si>
    <t>TOT</t>
  </si>
  <si>
    <t>n1=</t>
  </si>
  <si>
    <t>20 subj</t>
  </si>
  <si>
    <t>30 subj</t>
  </si>
  <si>
    <t>40 subj</t>
  </si>
  <si>
    <t>50 subj</t>
  </si>
  <si>
    <t>100 subj</t>
  </si>
  <si>
    <t>MIN TOT</t>
  </si>
  <si>
    <t>MAX TOT</t>
  </si>
  <si>
    <t>WELCH</t>
  </si>
  <si>
    <t>BF</t>
  </si>
  <si>
    <t xml:space="preserve">  </t>
  </si>
  <si>
    <t>DOUBLEX</t>
  </si>
  <si>
    <t>EQUAL SKW</t>
  </si>
  <si>
    <t>UNEQUAL SKW</t>
  </si>
  <si>
    <t>UNIFORM</t>
  </si>
  <si>
    <t>CHI²</t>
  </si>
  <si>
    <t>K=2</t>
  </si>
  <si>
    <t>EQUAL SKEW</t>
  </si>
  <si>
    <t>UNEQUAL SKEW</t>
  </si>
  <si>
    <t>Chi²</t>
  </si>
  <si>
    <t>ANOVA - Welch</t>
  </si>
  <si>
    <t>ANOVA - BF</t>
  </si>
  <si>
    <t>k=2</t>
  </si>
  <si>
    <t>k=3</t>
  </si>
  <si>
    <t xml:space="preserve"> </t>
  </si>
  <si>
    <t>Table A4.1a</t>
  </si>
  <si>
    <t xml:space="preserve">Comparison between observed and expected power, when nominal alpha risk = 5%, two groups are compared and samples are extracted from normal distributions.  </t>
  </si>
  <si>
    <t>Test</t>
  </si>
  <si>
    <r>
      <t>W</t>
    </r>
    <r>
      <rPr>
        <b/>
        <sz val="12"/>
        <color rgb="FF000000"/>
        <rFont val="Times New Roman"/>
        <family val="1"/>
      </rPr>
      <t>-test</t>
    </r>
  </si>
  <si>
    <r>
      <t>F*</t>
    </r>
    <r>
      <rPr>
        <b/>
        <sz val="12"/>
        <color rgb="FF000000"/>
        <rFont val="Times New Roman"/>
        <family val="1"/>
      </rPr>
      <t>-test</t>
    </r>
  </si>
  <si>
    <r>
      <t>n</t>
    </r>
    <r>
      <rPr>
        <b/>
        <vertAlign val="subscript"/>
        <sz val="12"/>
        <color rgb="FF000000"/>
        <rFont val="Times New Roman"/>
        <family val="1"/>
      </rPr>
      <t>1</t>
    </r>
  </si>
  <si>
    <t>n-ratio</t>
  </si>
  <si>
    <t>SDR :</t>
  </si>
  <si>
    <t>0.5</t>
  </si>
  <si>
    <t>Theo.</t>
  </si>
  <si>
    <t>Obs.</t>
  </si>
  <si>
    <t>1.5</t>
  </si>
  <si>
    <r>
      <rPr>
        <b/>
        <i/>
        <sz val="12"/>
        <color rgb="FF000000"/>
        <rFont val="Times New Roman"/>
        <family val="1"/>
      </rPr>
      <t>F</t>
    </r>
    <r>
      <rPr>
        <b/>
        <sz val="12"/>
        <color rgb="FF000000"/>
        <rFont val="Times New Roman"/>
        <family val="1"/>
      </rPr>
      <t>-test</t>
    </r>
  </si>
  <si>
    <r>
      <rPr>
        <b/>
        <i/>
        <sz val="12"/>
        <color rgb="FF000000"/>
        <rFont val="Times New Roman"/>
        <family val="1"/>
      </rPr>
      <t>W</t>
    </r>
    <r>
      <rPr>
        <b/>
        <sz val="12"/>
        <color rgb="FF000000"/>
        <rFont val="Times New Roman"/>
        <family val="1"/>
      </rPr>
      <t>-test</t>
    </r>
  </si>
  <si>
    <r>
      <rPr>
        <b/>
        <i/>
        <sz val="12"/>
        <color rgb="FF000000"/>
        <rFont val="Times New Roman"/>
        <family val="1"/>
      </rPr>
      <t>F*</t>
    </r>
    <r>
      <rPr>
        <b/>
        <sz val="12"/>
        <color rgb="FF000000"/>
        <rFont val="Times New Roman"/>
        <family val="1"/>
      </rPr>
      <t>-test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</si>
</sst>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rgb="FF2F5496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9" tint="0.3999755851924192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0" xfId="0" applyFill="1"/>
    <xf numFmtId="0" fontId="3" fillId="4" borderId="1" xfId="0" applyFont="1" applyFill="1" applyBorder="1" applyAlignment="1">
      <alignment horizontal="center" vertical="center"/>
    </xf>
    <xf numFmtId="0" fontId="0" fillId="6" borderId="0" xfId="0" applyFill="1"/>
    <xf numFmtId="0" fontId="3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1" fillId="7" borderId="1" xfId="0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8" borderId="10" xfId="0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164" fontId="5" fillId="0" borderId="0" xfId="0" applyNumberFormat="1" applyFont="1" applyAlignment="1">
      <alignment wrapText="1"/>
    </xf>
    <xf numFmtId="0" fontId="0" fillId="0" borderId="6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0" fillId="4" borderId="1" xfId="0" applyFill="1" applyBorder="1" applyAlignment="1"/>
    <xf numFmtId="0" fontId="0" fillId="0" borderId="0" xfId="0" applyAlignment="1"/>
    <xf numFmtId="0" fontId="0" fillId="6" borderId="1" xfId="0" applyFill="1" applyBorder="1" applyAlignment="1"/>
    <xf numFmtId="0" fontId="0" fillId="9" borderId="1" xfId="0" applyFill="1" applyBorder="1" applyAlignment="1"/>
    <xf numFmtId="0" fontId="0" fillId="3" borderId="1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4" borderId="10" xfId="0" applyFill="1" applyBorder="1" applyAlignment="1"/>
    <xf numFmtId="0" fontId="0" fillId="6" borderId="10" xfId="0" applyFill="1" applyBorder="1" applyAlignment="1"/>
    <xf numFmtId="0" fontId="0" fillId="9" borderId="10" xfId="0" applyFill="1" applyBorder="1" applyAlignment="1"/>
    <xf numFmtId="0" fontId="0" fillId="3" borderId="10" xfId="0" applyFill="1" applyBorder="1" applyAlignment="1"/>
    <xf numFmtId="0" fontId="4" fillId="0" borderId="3" xfId="0" applyFont="1" applyBorder="1" applyAlignment="1"/>
    <xf numFmtId="164" fontId="0" fillId="0" borderId="0" xfId="0" applyNumberFormat="1" applyBorder="1" applyAlignment="1"/>
    <xf numFmtId="164" fontId="0" fillId="0" borderId="0" xfId="0" applyNumberFormat="1" applyFont="1" applyBorder="1" applyAlignment="1"/>
    <xf numFmtId="0" fontId="4" fillId="3" borderId="10" xfId="0" applyFont="1" applyFill="1" applyBorder="1" applyAlignment="1"/>
    <xf numFmtId="0" fontId="0" fillId="4" borderId="9" xfId="0" applyFill="1" applyBorder="1" applyAlignment="1"/>
    <xf numFmtId="0" fontId="0" fillId="4" borderId="11" xfId="0" applyFill="1" applyBorder="1" applyAlignment="1"/>
    <xf numFmtId="164" fontId="0" fillId="6" borderId="11" xfId="0" applyNumberFormat="1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164" fontId="0" fillId="6" borderId="5" xfId="0" applyNumberFormat="1" applyFill="1" applyBorder="1" applyAlignment="1"/>
    <xf numFmtId="164" fontId="4" fillId="4" borderId="10" xfId="0" applyNumberFormat="1" applyFont="1" applyFill="1" applyBorder="1" applyAlignment="1"/>
    <xf numFmtId="164" fontId="0" fillId="0" borderId="0" xfId="0" applyNumberFormat="1" applyAlignment="1"/>
    <xf numFmtId="164" fontId="0" fillId="0" borderId="2" xfId="0" applyNumberFormat="1" applyBorder="1" applyAlignment="1"/>
    <xf numFmtId="164" fontId="4" fillId="0" borderId="3" xfId="0" applyNumberFormat="1" applyFont="1" applyBorder="1" applyAlignment="1"/>
    <xf numFmtId="164" fontId="4" fillId="6" borderId="10" xfId="0" applyNumberFormat="1" applyFont="1" applyFill="1" applyBorder="1" applyAlignment="1"/>
    <xf numFmtId="164" fontId="4" fillId="9" borderId="10" xfId="0" applyNumberFormat="1" applyFont="1" applyFill="1" applyBorder="1" applyAlignment="1"/>
    <xf numFmtId="164" fontId="0" fillId="4" borderId="10" xfId="0" applyNumberFormat="1" applyFill="1" applyBorder="1" applyAlignment="1"/>
    <xf numFmtId="164" fontId="0" fillId="0" borderId="3" xfId="0" applyNumberFormat="1" applyBorder="1" applyAlignment="1"/>
    <xf numFmtId="164" fontId="0" fillId="6" borderId="10" xfId="0" applyNumberFormat="1" applyFill="1" applyBorder="1" applyAlignment="1"/>
    <xf numFmtId="164" fontId="0" fillId="9" borderId="10" xfId="0" applyNumberFormat="1" applyFill="1" applyBorder="1" applyAlignment="1"/>
    <xf numFmtId="164" fontId="0" fillId="4" borderId="11" xfId="0" applyNumberFormat="1" applyFill="1" applyBorder="1" applyAlignment="1"/>
    <xf numFmtId="164" fontId="0" fillId="4" borderId="12" xfId="0" applyNumberFormat="1" applyFill="1" applyBorder="1" applyAlignment="1"/>
    <xf numFmtId="164" fontId="0" fillId="6" borderId="9" xfId="0" applyNumberFormat="1" applyFill="1" applyBorder="1" applyAlignment="1"/>
    <xf numFmtId="164" fontId="0" fillId="6" borderId="12" xfId="0" applyNumberFormat="1" applyFill="1" applyBorder="1" applyAlignment="1"/>
    <xf numFmtId="164" fontId="0" fillId="9" borderId="9" xfId="0" applyNumberFormat="1" applyFill="1" applyBorder="1" applyAlignment="1"/>
    <xf numFmtId="164" fontId="0" fillId="9" borderId="11" xfId="0" applyNumberFormat="1" applyFill="1" applyBorder="1" applyAlignment="1"/>
    <xf numFmtId="164" fontId="0" fillId="9" borderId="12" xfId="0" applyNumberFormat="1" applyFill="1" applyBorder="1" applyAlignment="1"/>
    <xf numFmtId="164" fontId="0" fillId="3" borderId="9" xfId="0" applyNumberFormat="1" applyFill="1" applyBorder="1" applyAlignment="1"/>
    <xf numFmtId="164" fontId="0" fillId="3" borderId="11" xfId="0" applyNumberFormat="1" applyFill="1" applyBorder="1" applyAlignment="1"/>
    <xf numFmtId="164" fontId="0" fillId="3" borderId="12" xfId="0" applyNumberFormat="1" applyFill="1" applyBorder="1" applyAlignment="1"/>
    <xf numFmtId="164" fontId="0" fillId="4" borderId="5" xfId="0" applyNumberFormat="1" applyFill="1" applyBorder="1" applyAlignment="1"/>
    <xf numFmtId="164" fontId="0" fillId="4" borderId="13" xfId="0" applyNumberFormat="1" applyFill="1" applyBorder="1" applyAlignment="1"/>
    <xf numFmtId="164" fontId="0" fillId="6" borderId="4" xfId="0" applyNumberFormat="1" applyFill="1" applyBorder="1" applyAlignment="1"/>
    <xf numFmtId="164" fontId="0" fillId="9" borderId="4" xfId="0" applyNumberFormat="1" applyFill="1" applyBorder="1" applyAlignment="1"/>
    <xf numFmtId="164" fontId="0" fillId="9" borderId="5" xfId="0" applyNumberFormat="1" applyFill="1" applyBorder="1" applyAlignment="1"/>
    <xf numFmtId="164" fontId="0" fillId="3" borderId="4" xfId="0" applyNumberFormat="1" applyFill="1" applyBorder="1" applyAlignment="1"/>
    <xf numFmtId="164" fontId="0" fillId="3" borderId="5" xfId="0" applyNumberFormat="1" applyFill="1" applyBorder="1" applyAlignment="1"/>
    <xf numFmtId="164" fontId="4" fillId="3" borderId="10" xfId="0" applyNumberFormat="1" applyFont="1" applyFill="1" applyBorder="1" applyAlignment="1"/>
    <xf numFmtId="164" fontId="0" fillId="3" borderId="10" xfId="0" applyNumberFormat="1" applyFill="1" applyBorder="1" applyAlignment="1"/>
    <xf numFmtId="164" fontId="5" fillId="0" borderId="0" xfId="0" applyNumberFormat="1" applyFont="1" applyBorder="1" applyAlignment="1">
      <alignment wrapText="1"/>
    </xf>
    <xf numFmtId="0" fontId="7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8" fillId="4" borderId="11" xfId="0" applyNumberFormat="1" applyFont="1" applyFill="1" applyBorder="1" applyAlignment="1"/>
    <xf numFmtId="164" fontId="8" fillId="4" borderId="5" xfId="0" applyNumberFormat="1" applyFont="1" applyFill="1" applyBorder="1" applyAlignment="1"/>
    <xf numFmtId="164" fontId="9" fillId="6" borderId="11" xfId="0" applyNumberFormat="1" applyFont="1" applyFill="1" applyBorder="1" applyAlignment="1"/>
    <xf numFmtId="164" fontId="9" fillId="6" borderId="5" xfId="0" applyNumberFormat="1" applyFont="1" applyFill="1" applyBorder="1" applyAlignment="1"/>
    <xf numFmtId="164" fontId="10" fillId="9" borderId="11" xfId="0" applyNumberFormat="1" applyFont="1" applyFill="1" applyBorder="1" applyAlignment="1"/>
    <xf numFmtId="164" fontId="10" fillId="9" borderId="5" xfId="0" applyNumberFormat="1" applyFont="1" applyFill="1" applyBorder="1" applyAlignment="1"/>
    <xf numFmtId="164" fontId="11" fillId="3" borderId="11" xfId="0" applyNumberFormat="1" applyFont="1" applyFill="1" applyBorder="1" applyAlignment="1"/>
    <xf numFmtId="164" fontId="11" fillId="3" borderId="5" xfId="0" applyNumberFormat="1" applyFont="1" applyFill="1" applyBorder="1" applyAlignment="1"/>
    <xf numFmtId="164" fontId="12" fillId="8" borderId="7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8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2" fillId="10" borderId="14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 wrapText="1"/>
    </xf>
    <xf numFmtId="0" fontId="7" fillId="11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164" fontId="3" fillId="11" borderId="18" xfId="0" applyNumberFormat="1" applyFont="1" applyFill="1" applyBorder="1" applyAlignment="1">
      <alignment horizontal="center" vertical="center" wrapText="1"/>
    </xf>
    <xf numFmtId="164" fontId="3" fillId="10" borderId="18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10" borderId="0" xfId="0" applyFont="1" applyFill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1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la/Dropbox/ANOVA's%20Welch/theoretical%20power,%20copy%20paste%20for%20different%20k%20(make%20it%20more%20dynamic%20for%20final%20paper)/theoretical%20power%20with%20k%20=2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la/Desktop/ANOVA%20vs%20Welch/power/power%20for%20normal%20distribution%20with%20k=2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la/Dropbox/ANOVA's%20Welch/Analyzes/Outputs/power%20for%20mixed%20normal%20distribution%20distribution%20with%20k=3%20and%20n1=20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la/Desktop/ANOVA%20vs%20Welch/power/power%20for%20chi&#178;%20and%20skewpos%20distribution%20with%20k=2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la/Desktop/ANOVA%20vs%20welch/power/Power%20test/power%20for%20chi%20square%20and%20neg%20skewed%20distribution%20with%20k=3%20and%20base%20n%20=30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la/Desktop/ANOVA%20vs%20Welch/power/power%20for%20chi%20square%20and%20neg%20skewed%20distribution%20with%20k=3and%20n1=100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%20for%20double%20exponential%20distribution%20with%20k=3%20and%20base%20n%20=20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etical power with k =2"/>
    </sheetNames>
    <sheetDataSet>
      <sheetData sheetId="0" refreshError="1">
        <row r="2">
          <cell r="B2">
            <v>0.29899999999999999</v>
          </cell>
          <cell r="C2">
            <v>0.42199999999999999</v>
          </cell>
          <cell r="D2">
            <v>0.42199999999999999</v>
          </cell>
        </row>
        <row r="4">
          <cell r="B4">
            <v>0.23899999999999999</v>
          </cell>
          <cell r="C4">
            <v>0.23100000000000001</v>
          </cell>
          <cell r="D4">
            <v>0.23100000000000001</v>
          </cell>
        </row>
        <row r="6">
          <cell r="B6">
            <v>0.14399999999999999</v>
          </cell>
          <cell r="C6">
            <v>0.105</v>
          </cell>
          <cell r="D6">
            <v>0.105</v>
          </cell>
        </row>
        <row r="8">
          <cell r="B8">
            <v>8.1000000000000003E-2</v>
          </cell>
          <cell r="C8">
            <v>6.4000000000000001E-2</v>
          </cell>
          <cell r="D8">
            <v>6.4000000000000001E-2</v>
          </cell>
        </row>
        <row r="10">
          <cell r="B10">
            <v>0.496</v>
          </cell>
          <cell r="C10">
            <v>0.48899999999999999</v>
          </cell>
          <cell r="D10">
            <v>0.48899999999999999</v>
          </cell>
        </row>
        <row r="12">
          <cell r="B12">
            <v>0.33800000000000002</v>
          </cell>
          <cell r="C12">
            <v>0.33800000000000002</v>
          </cell>
          <cell r="D12">
            <v>0.33800000000000002</v>
          </cell>
        </row>
        <row r="14">
          <cell r="B14">
            <v>0.16400000000000001</v>
          </cell>
          <cell r="C14">
            <v>0.16200000000000001</v>
          </cell>
          <cell r="D14">
            <v>0.16200000000000001</v>
          </cell>
        </row>
        <row r="16">
          <cell r="B16">
            <v>8.3000000000000004E-2</v>
          </cell>
          <cell r="C16">
            <v>8.1000000000000003E-2</v>
          </cell>
          <cell r="D16">
            <v>8.1000000000000003E-2</v>
          </cell>
        </row>
        <row r="18">
          <cell r="B18">
            <v>0.63100000000000001</v>
          </cell>
          <cell r="C18">
            <v>0.51300000000000001</v>
          </cell>
          <cell r="D18">
            <v>0.51300000000000001</v>
          </cell>
        </row>
        <row r="20">
          <cell r="B20">
            <v>0.39700000000000002</v>
          </cell>
          <cell r="C20">
            <v>0.39400000000000002</v>
          </cell>
          <cell r="D20">
            <v>0.39400000000000002</v>
          </cell>
        </row>
        <row r="22">
          <cell r="B22">
            <v>0.17299999999999999</v>
          </cell>
          <cell r="C22">
            <v>0.20799999999999999</v>
          </cell>
          <cell r="D22">
            <v>0.20799999999999999</v>
          </cell>
        </row>
        <row r="24">
          <cell r="B24">
            <v>8.3000000000000004E-2</v>
          </cell>
          <cell r="C24">
            <v>9.8000000000000004E-2</v>
          </cell>
          <cell r="D24">
            <v>9.8000000000000004E-2</v>
          </cell>
        </row>
        <row r="26">
          <cell r="B26">
            <v>0.72199999999999998</v>
          </cell>
          <cell r="C26">
            <v>0.52500000000000002</v>
          </cell>
          <cell r="D26">
            <v>0.52500000000000002</v>
          </cell>
        </row>
        <row r="28">
          <cell r="B28">
            <v>0.435</v>
          </cell>
          <cell r="C28">
            <v>0.42899999999999999</v>
          </cell>
          <cell r="D28">
            <v>0.42899999999999999</v>
          </cell>
        </row>
        <row r="30">
          <cell r="B30">
            <v>0.17899999999999999</v>
          </cell>
          <cell r="C30">
            <v>0.246</v>
          </cell>
          <cell r="D30">
            <v>0.246</v>
          </cell>
        </row>
        <row r="32">
          <cell r="B32">
            <v>8.4000000000000005E-2</v>
          </cell>
          <cell r="C32">
            <v>0.113</v>
          </cell>
          <cell r="D32">
            <v>0.113</v>
          </cell>
        </row>
        <row r="34">
          <cell r="B34">
            <v>0.42799999999999999</v>
          </cell>
          <cell r="C34">
            <v>0.58899999999999997</v>
          </cell>
          <cell r="D34">
            <v>0.58899999999999997</v>
          </cell>
        </row>
        <row r="36">
          <cell r="B36">
            <v>0.34</v>
          </cell>
          <cell r="C36">
            <v>0.33300000000000002</v>
          </cell>
          <cell r="D36">
            <v>0.33300000000000002</v>
          </cell>
        </row>
        <row r="38">
          <cell r="B38">
            <v>0.19600000000000001</v>
          </cell>
          <cell r="C38">
            <v>0.13900000000000001</v>
          </cell>
          <cell r="D38">
            <v>0.13900000000000001</v>
          </cell>
        </row>
        <row r="40">
          <cell r="B40">
            <v>9.8000000000000004E-2</v>
          </cell>
          <cell r="C40">
            <v>7.2999999999999995E-2</v>
          </cell>
          <cell r="D40">
            <v>7.2999999999999995E-2</v>
          </cell>
        </row>
        <row r="42">
          <cell r="B42">
            <v>0.67300000000000004</v>
          </cell>
          <cell r="C42">
            <v>0.66800000000000004</v>
          </cell>
          <cell r="D42">
            <v>0.66800000000000004</v>
          </cell>
        </row>
        <row r="44">
          <cell r="B44">
            <v>0.47799999999999998</v>
          </cell>
          <cell r="C44">
            <v>0.47799999999999998</v>
          </cell>
          <cell r="D44">
            <v>0.47799999999999998</v>
          </cell>
        </row>
        <row r="46">
          <cell r="B46">
            <v>0.22600000000000001</v>
          </cell>
          <cell r="C46">
            <v>0.224</v>
          </cell>
          <cell r="D46">
            <v>0.224</v>
          </cell>
        </row>
        <row r="48">
          <cell r="B48">
            <v>0.1</v>
          </cell>
          <cell r="C48">
            <v>9.9000000000000005E-2</v>
          </cell>
          <cell r="D48">
            <v>9.9000000000000005E-2</v>
          </cell>
        </row>
        <row r="50">
          <cell r="B50">
            <v>0.80700000000000005</v>
          </cell>
          <cell r="C50">
            <v>0.69599999999999995</v>
          </cell>
          <cell r="D50">
            <v>0.69599999999999995</v>
          </cell>
        </row>
        <row r="52">
          <cell r="B52">
            <v>0.55300000000000005</v>
          </cell>
          <cell r="C52">
            <v>0.55100000000000005</v>
          </cell>
          <cell r="D52">
            <v>0.55100000000000005</v>
          </cell>
        </row>
        <row r="54">
          <cell r="B54">
            <v>0.23899999999999999</v>
          </cell>
          <cell r="C54">
            <v>0.29199999999999998</v>
          </cell>
          <cell r="D54">
            <v>0.29199999999999998</v>
          </cell>
        </row>
        <row r="56">
          <cell r="B56">
            <v>0.10100000000000001</v>
          </cell>
          <cell r="C56">
            <v>0.123</v>
          </cell>
          <cell r="D56">
            <v>0.123</v>
          </cell>
        </row>
        <row r="58">
          <cell r="B58">
            <v>0.88</v>
          </cell>
          <cell r="C58">
            <v>0.71</v>
          </cell>
          <cell r="D58">
            <v>0.71</v>
          </cell>
        </row>
        <row r="60">
          <cell r="B60">
            <v>0.59899999999999998</v>
          </cell>
          <cell r="C60">
            <v>0.59399999999999997</v>
          </cell>
          <cell r="D60">
            <v>0.59399999999999997</v>
          </cell>
        </row>
        <row r="62">
          <cell r="B62">
            <v>0.247</v>
          </cell>
          <cell r="C62">
            <v>0.34599999999999997</v>
          </cell>
          <cell r="D62">
            <v>0.34599999999999997</v>
          </cell>
        </row>
        <row r="64">
          <cell r="B64">
            <v>0.10199999999999999</v>
          </cell>
          <cell r="C64">
            <v>0.14699999999999999</v>
          </cell>
          <cell r="D64">
            <v>0.14699999999999999</v>
          </cell>
        </row>
        <row r="66">
          <cell r="B66">
            <v>0.54300000000000004</v>
          </cell>
          <cell r="C66">
            <v>0.71899999999999997</v>
          </cell>
          <cell r="D66">
            <v>0.71899999999999997</v>
          </cell>
        </row>
        <row r="68">
          <cell r="B68">
            <v>0.435</v>
          </cell>
          <cell r="C68">
            <v>0.42899999999999999</v>
          </cell>
          <cell r="D68">
            <v>0.42899999999999999</v>
          </cell>
        </row>
        <row r="70">
          <cell r="B70">
            <v>0.247</v>
          </cell>
          <cell r="C70">
            <v>0.17299999999999999</v>
          </cell>
          <cell r="D70">
            <v>0.17299999999999999</v>
          </cell>
        </row>
        <row r="72">
          <cell r="B72">
            <v>0.114</v>
          </cell>
          <cell r="C72">
            <v>8.2000000000000003E-2</v>
          </cell>
          <cell r="D72">
            <v>8.2000000000000003E-2</v>
          </cell>
        </row>
        <row r="74">
          <cell r="B74">
            <v>0.79800000000000004</v>
          </cell>
          <cell r="C74">
            <v>0.79400000000000004</v>
          </cell>
          <cell r="D74">
            <v>0.79400000000000004</v>
          </cell>
        </row>
        <row r="76">
          <cell r="B76">
            <v>0.59799999999999998</v>
          </cell>
          <cell r="C76">
            <v>0.59799999999999998</v>
          </cell>
          <cell r="D76">
            <v>0.59799999999999998</v>
          </cell>
        </row>
        <row r="78">
          <cell r="B78">
            <v>0.28699999999999998</v>
          </cell>
          <cell r="C78">
            <v>0.28499999999999998</v>
          </cell>
          <cell r="D78">
            <v>0.28499999999999998</v>
          </cell>
        </row>
        <row r="80">
          <cell r="B80">
            <v>0.11799999999999999</v>
          </cell>
          <cell r="C80">
            <v>0.11700000000000001</v>
          </cell>
          <cell r="D80">
            <v>0.11700000000000001</v>
          </cell>
        </row>
        <row r="82">
          <cell r="B82">
            <v>0.90600000000000003</v>
          </cell>
          <cell r="C82">
            <v>0.81899999999999995</v>
          </cell>
          <cell r="D82">
            <v>0.81899999999999995</v>
          </cell>
        </row>
        <row r="84">
          <cell r="B84">
            <v>0.67900000000000005</v>
          </cell>
          <cell r="C84">
            <v>0.67800000000000005</v>
          </cell>
          <cell r="D84">
            <v>0.67800000000000005</v>
          </cell>
        </row>
        <row r="86">
          <cell r="B86">
            <v>0.30499999999999999</v>
          </cell>
          <cell r="C86">
            <v>0.372</v>
          </cell>
          <cell r="D86">
            <v>0.372</v>
          </cell>
        </row>
        <row r="88">
          <cell r="B88">
            <v>0.11899999999999999</v>
          </cell>
          <cell r="C88">
            <v>0.15</v>
          </cell>
          <cell r="D88">
            <v>0.15</v>
          </cell>
        </row>
        <row r="90">
          <cell r="B90">
            <v>0.95199999999999996</v>
          </cell>
          <cell r="C90">
            <v>0.83199999999999996</v>
          </cell>
          <cell r="D90">
            <v>0.83199999999999996</v>
          </cell>
        </row>
        <row r="92">
          <cell r="B92">
            <v>0.72599999999999998</v>
          </cell>
          <cell r="C92">
            <v>0.72199999999999998</v>
          </cell>
          <cell r="D92">
            <v>0.72199999999999998</v>
          </cell>
        </row>
        <row r="94">
          <cell r="B94">
            <v>0.315</v>
          </cell>
          <cell r="C94">
            <v>0.441</v>
          </cell>
          <cell r="D94">
            <v>0.441</v>
          </cell>
        </row>
        <row r="96">
          <cell r="B96">
            <v>0.12</v>
          </cell>
          <cell r="C96">
            <v>0.18099999999999999</v>
          </cell>
          <cell r="D96">
            <v>0.18099999999999999</v>
          </cell>
        </row>
        <row r="98">
          <cell r="B98">
            <v>0.64100000000000001</v>
          </cell>
          <cell r="C98">
            <v>0.81299999999999994</v>
          </cell>
          <cell r="D98">
            <v>0.81299999999999994</v>
          </cell>
        </row>
        <row r="100">
          <cell r="B100">
            <v>0.52200000000000002</v>
          </cell>
          <cell r="C100">
            <v>0.51600000000000001</v>
          </cell>
          <cell r="D100">
            <v>0.51600000000000001</v>
          </cell>
        </row>
        <row r="102">
          <cell r="B102">
            <v>0.29799999999999999</v>
          </cell>
          <cell r="C102">
            <v>0.20699999999999999</v>
          </cell>
          <cell r="D102">
            <v>0.20699999999999999</v>
          </cell>
        </row>
        <row r="104">
          <cell r="B104">
            <v>0.13100000000000001</v>
          </cell>
          <cell r="C104">
            <v>9.0999999999999998E-2</v>
          </cell>
          <cell r="D104">
            <v>9.0999999999999998E-2</v>
          </cell>
        </row>
        <row r="106">
          <cell r="B106">
            <v>0.879</v>
          </cell>
          <cell r="C106">
            <v>0.877</v>
          </cell>
          <cell r="D106">
            <v>0.877</v>
          </cell>
        </row>
        <row r="108">
          <cell r="B108">
            <v>0.69699999999999995</v>
          </cell>
          <cell r="C108">
            <v>0.69699999999999995</v>
          </cell>
          <cell r="D108">
            <v>0.69699999999999995</v>
          </cell>
        </row>
        <row r="110">
          <cell r="B110">
            <v>0.34699999999999998</v>
          </cell>
          <cell r="C110">
            <v>0.34499999999999997</v>
          </cell>
          <cell r="D110">
            <v>0.34499999999999997</v>
          </cell>
        </row>
        <row r="112">
          <cell r="B112">
            <v>0.13600000000000001</v>
          </cell>
          <cell r="C112">
            <v>0.13400000000000001</v>
          </cell>
          <cell r="D112">
            <v>0.13400000000000001</v>
          </cell>
        </row>
        <row r="114">
          <cell r="B114">
            <v>0.95599999999999996</v>
          </cell>
          <cell r="C114">
            <v>0.89700000000000002</v>
          </cell>
          <cell r="D114">
            <v>0.89700000000000002</v>
          </cell>
        </row>
        <row r="116">
          <cell r="B116">
            <v>0.77600000000000002</v>
          </cell>
          <cell r="C116">
            <v>0.77400000000000002</v>
          </cell>
          <cell r="D116">
            <v>0.77400000000000002</v>
          </cell>
        </row>
        <row r="118">
          <cell r="B118">
            <v>0.36799999999999999</v>
          </cell>
          <cell r="C118">
            <v>0.44900000000000001</v>
          </cell>
          <cell r="D118">
            <v>0.44900000000000001</v>
          </cell>
        </row>
        <row r="120">
          <cell r="B120">
            <v>0.13800000000000001</v>
          </cell>
          <cell r="C120">
            <v>0.17599999999999999</v>
          </cell>
          <cell r="D120">
            <v>0.17599999999999999</v>
          </cell>
        </row>
        <row r="122">
          <cell r="B122">
            <v>0.98199999999999998</v>
          </cell>
          <cell r="C122">
            <v>0.90700000000000003</v>
          </cell>
          <cell r="D122">
            <v>0.90700000000000003</v>
          </cell>
        </row>
        <row r="124">
          <cell r="B124">
            <v>0.81799999999999995</v>
          </cell>
          <cell r="C124">
            <v>0.81599999999999995</v>
          </cell>
          <cell r="D124">
            <v>0.81599999999999995</v>
          </cell>
        </row>
        <row r="126">
          <cell r="B126">
            <v>0.38</v>
          </cell>
          <cell r="C126">
            <v>0.52700000000000002</v>
          </cell>
          <cell r="D126">
            <v>0.52700000000000002</v>
          </cell>
        </row>
        <row r="128">
          <cell r="B128">
            <v>0.13900000000000001</v>
          </cell>
          <cell r="C128">
            <v>0.215</v>
          </cell>
          <cell r="D128">
            <v>0.215</v>
          </cell>
        </row>
        <row r="130">
          <cell r="B130">
            <v>0.91100000000000003</v>
          </cell>
          <cell r="C130">
            <v>0.98199999999999998</v>
          </cell>
          <cell r="D130">
            <v>0.98199999999999998</v>
          </cell>
        </row>
        <row r="132">
          <cell r="B132">
            <v>0.81799999999999995</v>
          </cell>
          <cell r="C132">
            <v>0.81599999999999995</v>
          </cell>
          <cell r="D132">
            <v>0.81599999999999995</v>
          </cell>
        </row>
        <row r="134">
          <cell r="B134">
            <v>0.52900000000000003</v>
          </cell>
          <cell r="C134">
            <v>0.375</v>
          </cell>
          <cell r="D134">
            <v>0.375</v>
          </cell>
        </row>
        <row r="136">
          <cell r="B136">
            <v>0.217</v>
          </cell>
          <cell r="C136">
            <v>0.13700000000000001</v>
          </cell>
          <cell r="D136">
            <v>0.13700000000000001</v>
          </cell>
        </row>
        <row r="138">
          <cell r="B138">
            <v>0.99399999999999999</v>
          </cell>
          <cell r="C138">
            <v>0.99299999999999999</v>
          </cell>
          <cell r="D138">
            <v>0.99299999999999999</v>
          </cell>
        </row>
        <row r="140">
          <cell r="B140">
            <v>0.94</v>
          </cell>
          <cell r="C140">
            <v>0.94</v>
          </cell>
          <cell r="D140">
            <v>0.94</v>
          </cell>
        </row>
        <row r="142">
          <cell r="B142">
            <v>0.60499999999999998</v>
          </cell>
          <cell r="C142">
            <v>0.60299999999999998</v>
          </cell>
          <cell r="D142">
            <v>0.60299999999999998</v>
          </cell>
        </row>
        <row r="144">
          <cell r="B144">
            <v>0.22600000000000001</v>
          </cell>
          <cell r="C144">
            <v>0.22500000000000001</v>
          </cell>
          <cell r="D144">
            <v>0.22500000000000001</v>
          </cell>
        </row>
        <row r="146">
          <cell r="B146">
            <v>0.999</v>
          </cell>
          <cell r="C146">
            <v>0.996</v>
          </cell>
          <cell r="D146">
            <v>0.996</v>
          </cell>
        </row>
        <row r="148">
          <cell r="B148">
            <v>0.97099999999999997</v>
          </cell>
          <cell r="C148">
            <v>0.97099999999999997</v>
          </cell>
          <cell r="D148">
            <v>0.97099999999999997</v>
          </cell>
        </row>
        <row r="150">
          <cell r="B150">
            <v>0.63500000000000001</v>
          </cell>
          <cell r="C150">
            <v>0.73899999999999999</v>
          </cell>
          <cell r="D150">
            <v>0.73899999999999999</v>
          </cell>
        </row>
        <row r="152">
          <cell r="B152">
            <v>0.23</v>
          </cell>
          <cell r="C152">
            <v>0.307</v>
          </cell>
          <cell r="D152">
            <v>0.307</v>
          </cell>
        </row>
        <row r="154">
          <cell r="B154">
            <v>1</v>
          </cell>
          <cell r="C154">
            <v>0.997</v>
          </cell>
          <cell r="D154">
            <v>0.997</v>
          </cell>
        </row>
        <row r="156">
          <cell r="B156">
            <v>0.98299999999999998</v>
          </cell>
          <cell r="C156">
            <v>0.98199999999999998</v>
          </cell>
          <cell r="D156">
            <v>0.98199999999999998</v>
          </cell>
        </row>
        <row r="158">
          <cell r="B158">
            <v>0.65100000000000002</v>
          </cell>
          <cell r="C158">
            <v>0.82099999999999995</v>
          </cell>
          <cell r="D158">
            <v>0.82099999999999995</v>
          </cell>
        </row>
        <row r="160">
          <cell r="B160">
            <v>0.23200000000000001</v>
          </cell>
          <cell r="C160">
            <v>0.38200000000000001</v>
          </cell>
          <cell r="D160">
            <v>0.38200000000000001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normal distribution w"/>
    </sheetNames>
    <sheetDataSet>
      <sheetData sheetId="0" refreshError="1">
        <row r="2">
          <cell r="B2">
            <v>0.26500000000000001</v>
          </cell>
          <cell r="C2">
            <v>0.41899999999999998</v>
          </cell>
          <cell r="D2">
            <v>0.41899999999999998</v>
          </cell>
        </row>
        <row r="4">
          <cell r="B4">
            <v>0.23899999999999999</v>
          </cell>
          <cell r="C4">
            <v>0.23200000000000001</v>
          </cell>
          <cell r="D4">
            <v>0.23200000000000001</v>
          </cell>
        </row>
        <row r="6">
          <cell r="B6">
            <v>0.20599999999999999</v>
          </cell>
          <cell r="C6">
            <v>0.107</v>
          </cell>
          <cell r="D6">
            <v>0.107</v>
          </cell>
        </row>
        <row r="8">
          <cell r="B8">
            <v>0.192</v>
          </cell>
          <cell r="C8">
            <v>6.5000000000000002E-2</v>
          </cell>
          <cell r="D8">
            <v>6.5000000000000002E-2</v>
          </cell>
        </row>
        <row r="10">
          <cell r="B10">
            <v>0.498</v>
          </cell>
          <cell r="C10">
            <v>0.48899999999999999</v>
          </cell>
          <cell r="D10">
            <v>0.48899999999999999</v>
          </cell>
        </row>
        <row r="12">
          <cell r="B12">
            <v>0.33800000000000002</v>
          </cell>
          <cell r="C12">
            <v>0.33700000000000002</v>
          </cell>
          <cell r="D12">
            <v>0.33700000000000002</v>
          </cell>
        </row>
        <row r="14">
          <cell r="B14">
            <v>0.16800000000000001</v>
          </cell>
          <cell r="C14">
            <v>0.16200000000000001</v>
          </cell>
          <cell r="D14">
            <v>0.16200000000000001</v>
          </cell>
        </row>
        <row r="16">
          <cell r="B16">
            <v>8.8999999999999996E-2</v>
          </cell>
          <cell r="C16">
            <v>8.2000000000000003E-2</v>
          </cell>
          <cell r="D16">
            <v>8.2000000000000003E-2</v>
          </cell>
        </row>
        <row r="18">
          <cell r="B18">
            <v>0.61799999999999999</v>
          </cell>
          <cell r="C18">
            <v>0.51300000000000001</v>
          </cell>
          <cell r="D18">
            <v>0.51300000000000001</v>
          </cell>
        </row>
        <row r="20">
          <cell r="B20">
            <v>0.39700000000000002</v>
          </cell>
          <cell r="C20">
            <v>0.39400000000000002</v>
          </cell>
          <cell r="D20">
            <v>0.39400000000000002</v>
          </cell>
        </row>
        <row r="22">
          <cell r="B22">
            <v>0.14599999999999999</v>
          </cell>
          <cell r="C22">
            <v>0.20699999999999999</v>
          </cell>
          <cell r="D22">
            <v>0.20699999999999999</v>
          </cell>
        </row>
        <row r="24">
          <cell r="B24">
            <v>0.05</v>
          </cell>
          <cell r="C24">
            <v>9.7000000000000003E-2</v>
          </cell>
          <cell r="D24">
            <v>9.7000000000000003E-2</v>
          </cell>
        </row>
        <row r="26">
          <cell r="B26">
            <v>0.68600000000000005</v>
          </cell>
          <cell r="C26">
            <v>0.52500000000000002</v>
          </cell>
          <cell r="D26">
            <v>0.52500000000000002</v>
          </cell>
        </row>
        <row r="28">
          <cell r="B28">
            <v>0.435</v>
          </cell>
          <cell r="C28">
            <v>0.42799999999999999</v>
          </cell>
          <cell r="D28">
            <v>0.42799999999999999</v>
          </cell>
        </row>
        <row r="30">
          <cell r="B30">
            <v>0.13100000000000001</v>
          </cell>
          <cell r="C30">
            <v>0.245</v>
          </cell>
          <cell r="D30">
            <v>0.245</v>
          </cell>
        </row>
        <row r="32">
          <cell r="B32">
            <v>3.1E-2</v>
          </cell>
          <cell r="C32">
            <v>0.113</v>
          </cell>
          <cell r="D32">
            <v>0.113</v>
          </cell>
        </row>
        <row r="34">
          <cell r="B34">
            <v>0.41399999999999998</v>
          </cell>
          <cell r="C34">
            <v>0.58799999999999997</v>
          </cell>
          <cell r="D34">
            <v>0.58799999999999997</v>
          </cell>
        </row>
        <row r="36">
          <cell r="B36">
            <v>0.33900000000000002</v>
          </cell>
          <cell r="C36">
            <v>0.33200000000000002</v>
          </cell>
          <cell r="D36">
            <v>0.33200000000000002</v>
          </cell>
        </row>
        <row r="38">
          <cell r="B38">
            <v>0.25</v>
          </cell>
          <cell r="C38">
            <v>0.14000000000000001</v>
          </cell>
          <cell r="D38">
            <v>0.14000000000000001</v>
          </cell>
        </row>
        <row r="40">
          <cell r="B40">
            <v>0.20100000000000001</v>
          </cell>
          <cell r="C40">
            <v>7.2999999999999995E-2</v>
          </cell>
          <cell r="D40">
            <v>7.2999999999999995E-2</v>
          </cell>
        </row>
        <row r="42">
          <cell r="B42">
            <v>0.67300000000000004</v>
          </cell>
          <cell r="C42">
            <v>0.66700000000000004</v>
          </cell>
          <cell r="D42">
            <v>0.66700000000000004</v>
          </cell>
        </row>
        <row r="44">
          <cell r="B44">
            <v>0.47799999999999998</v>
          </cell>
          <cell r="C44">
            <v>0.47799999999999998</v>
          </cell>
          <cell r="D44">
            <v>0.47799999999999998</v>
          </cell>
        </row>
        <row r="46">
          <cell r="B46">
            <v>0.22700000000000001</v>
          </cell>
          <cell r="C46">
            <v>0.223</v>
          </cell>
          <cell r="D46">
            <v>0.223</v>
          </cell>
        </row>
        <row r="48">
          <cell r="B48">
            <v>0.105</v>
          </cell>
          <cell r="C48">
            <v>9.9000000000000005E-2</v>
          </cell>
          <cell r="D48">
            <v>9.9000000000000005E-2</v>
          </cell>
        </row>
        <row r="50">
          <cell r="B50">
            <v>0.77800000000000002</v>
          </cell>
          <cell r="C50">
            <v>0.69499999999999995</v>
          </cell>
          <cell r="D50">
            <v>0.69499999999999995</v>
          </cell>
        </row>
        <row r="52">
          <cell r="B52">
            <v>0.55300000000000005</v>
          </cell>
          <cell r="C52">
            <v>0.55100000000000005</v>
          </cell>
          <cell r="D52">
            <v>0.55100000000000005</v>
          </cell>
        </row>
        <row r="54">
          <cell r="B54">
            <v>0.214</v>
          </cell>
          <cell r="C54">
            <v>0.29099999999999998</v>
          </cell>
          <cell r="D54">
            <v>0.29099999999999998</v>
          </cell>
        </row>
        <row r="56">
          <cell r="B56">
            <v>6.4000000000000001E-2</v>
          </cell>
          <cell r="C56">
            <v>0.124</v>
          </cell>
          <cell r="D56">
            <v>0.124</v>
          </cell>
        </row>
        <row r="58">
          <cell r="B58">
            <v>0.83199999999999996</v>
          </cell>
          <cell r="C58">
            <v>0.71</v>
          </cell>
          <cell r="D58">
            <v>0.71</v>
          </cell>
        </row>
        <row r="60">
          <cell r="B60">
            <v>0.6</v>
          </cell>
          <cell r="C60">
            <v>0.59399999999999997</v>
          </cell>
          <cell r="D60">
            <v>0.59399999999999997</v>
          </cell>
        </row>
        <row r="62">
          <cell r="B62">
            <v>0.20300000000000001</v>
          </cell>
          <cell r="C62">
            <v>0.34699999999999998</v>
          </cell>
          <cell r="D62">
            <v>0.34699999999999998</v>
          </cell>
        </row>
        <row r="64">
          <cell r="B64">
            <v>4.2999999999999997E-2</v>
          </cell>
          <cell r="C64">
            <v>0.14699999999999999</v>
          </cell>
          <cell r="D64">
            <v>0.14699999999999999</v>
          </cell>
        </row>
        <row r="66">
          <cell r="B66">
            <v>0.55300000000000005</v>
          </cell>
          <cell r="C66">
            <v>0.71799999999999997</v>
          </cell>
          <cell r="D66">
            <v>0.71799999999999997</v>
          </cell>
        </row>
        <row r="68">
          <cell r="B68">
            <v>0.435</v>
          </cell>
          <cell r="C68">
            <v>0.42899999999999999</v>
          </cell>
          <cell r="D68">
            <v>0.42899999999999999</v>
          </cell>
        </row>
        <row r="70">
          <cell r="B70">
            <v>0.29399999999999998</v>
          </cell>
          <cell r="C70">
            <v>0.17299999999999999</v>
          </cell>
          <cell r="D70">
            <v>0.17299999999999999</v>
          </cell>
        </row>
        <row r="72">
          <cell r="B72">
            <v>0.214</v>
          </cell>
          <cell r="C72">
            <v>8.2000000000000003E-2</v>
          </cell>
          <cell r="D72">
            <v>8.2000000000000003E-2</v>
          </cell>
        </row>
        <row r="74">
          <cell r="B74">
            <v>0.79700000000000004</v>
          </cell>
          <cell r="C74">
            <v>0.79400000000000004</v>
          </cell>
          <cell r="D74">
            <v>0.79400000000000004</v>
          </cell>
        </row>
        <row r="76">
          <cell r="B76">
            <v>0.59899999999999998</v>
          </cell>
          <cell r="C76">
            <v>0.59799999999999998</v>
          </cell>
          <cell r="D76">
            <v>0.59799999999999998</v>
          </cell>
        </row>
        <row r="78">
          <cell r="B78">
            <v>0.28799999999999998</v>
          </cell>
          <cell r="C78">
            <v>0.28499999999999998</v>
          </cell>
          <cell r="D78">
            <v>0.28499999999999998</v>
          </cell>
        </row>
        <row r="80">
          <cell r="B80">
            <v>0.121</v>
          </cell>
          <cell r="C80">
            <v>0.11600000000000001</v>
          </cell>
          <cell r="D80">
            <v>0.11600000000000001</v>
          </cell>
        </row>
        <row r="82">
          <cell r="B82">
            <v>0.879</v>
          </cell>
          <cell r="C82">
            <v>0.82</v>
          </cell>
          <cell r="D82">
            <v>0.82</v>
          </cell>
        </row>
        <row r="84">
          <cell r="B84">
            <v>0.67900000000000005</v>
          </cell>
          <cell r="C84">
            <v>0.67700000000000005</v>
          </cell>
          <cell r="D84">
            <v>0.67700000000000005</v>
          </cell>
        </row>
        <row r="86">
          <cell r="B86">
            <v>0.28399999999999997</v>
          </cell>
          <cell r="C86">
            <v>0.373</v>
          </cell>
          <cell r="D86">
            <v>0.373</v>
          </cell>
        </row>
        <row r="88">
          <cell r="B88">
            <v>0.08</v>
          </cell>
          <cell r="C88">
            <v>0.14899999999999999</v>
          </cell>
          <cell r="D88">
            <v>0.14899999999999999</v>
          </cell>
        </row>
        <row r="90">
          <cell r="B90">
            <v>0.91400000000000003</v>
          </cell>
          <cell r="C90">
            <v>0.83299999999999996</v>
          </cell>
          <cell r="D90">
            <v>0.83299999999999996</v>
          </cell>
        </row>
        <row r="92">
          <cell r="B92">
            <v>0.72599999999999998</v>
          </cell>
          <cell r="C92">
            <v>0.72199999999999998</v>
          </cell>
          <cell r="D92">
            <v>0.72199999999999998</v>
          </cell>
        </row>
        <row r="94">
          <cell r="B94">
            <v>0.27800000000000002</v>
          </cell>
          <cell r="C94">
            <v>0.44</v>
          </cell>
          <cell r="D94">
            <v>0.44</v>
          </cell>
        </row>
        <row r="96">
          <cell r="B96">
            <v>5.6000000000000001E-2</v>
          </cell>
          <cell r="C96">
            <v>0.18099999999999999</v>
          </cell>
          <cell r="D96">
            <v>0.18099999999999999</v>
          </cell>
        </row>
        <row r="98">
          <cell r="B98">
            <v>0.67</v>
          </cell>
          <cell r="C98">
            <v>0.81299999999999994</v>
          </cell>
          <cell r="D98">
            <v>0.81299999999999994</v>
          </cell>
        </row>
        <row r="100">
          <cell r="B100">
            <v>0.52200000000000002</v>
          </cell>
          <cell r="C100">
            <v>0.51600000000000001</v>
          </cell>
          <cell r="D100">
            <v>0.51600000000000001</v>
          </cell>
        </row>
        <row r="102">
          <cell r="B102">
            <v>0.33700000000000002</v>
          </cell>
          <cell r="C102">
            <v>0.20799999999999999</v>
          </cell>
          <cell r="D102">
            <v>0.20799999999999999</v>
          </cell>
        </row>
        <row r="104">
          <cell r="B104">
            <v>0.22600000000000001</v>
          </cell>
          <cell r="C104">
            <v>9.0999999999999998E-2</v>
          </cell>
          <cell r="D104">
            <v>9.0999999999999998E-2</v>
          </cell>
        </row>
        <row r="106">
          <cell r="B106">
            <v>0.879</v>
          </cell>
          <cell r="C106">
            <v>0.877</v>
          </cell>
          <cell r="D106">
            <v>0.877</v>
          </cell>
        </row>
        <row r="108">
          <cell r="B108">
            <v>0.69699999999999995</v>
          </cell>
          <cell r="C108">
            <v>0.69699999999999995</v>
          </cell>
          <cell r="D108">
            <v>0.69699999999999995</v>
          </cell>
        </row>
        <row r="110">
          <cell r="B110">
            <v>0.34799999999999998</v>
          </cell>
          <cell r="C110">
            <v>0.34499999999999997</v>
          </cell>
          <cell r="D110">
            <v>0.34499999999999997</v>
          </cell>
        </row>
        <row r="112">
          <cell r="B112">
            <v>0.13900000000000001</v>
          </cell>
          <cell r="C112">
            <v>0.13500000000000001</v>
          </cell>
          <cell r="D112">
            <v>0.13500000000000001</v>
          </cell>
        </row>
        <row r="114">
          <cell r="B114">
            <v>0.93500000000000005</v>
          </cell>
          <cell r="C114">
            <v>0.89700000000000002</v>
          </cell>
          <cell r="D114">
            <v>0.89700000000000002</v>
          </cell>
        </row>
        <row r="116">
          <cell r="B116">
            <v>0.77600000000000002</v>
          </cell>
          <cell r="C116">
            <v>0.77500000000000002</v>
          </cell>
          <cell r="D116">
            <v>0.77500000000000002</v>
          </cell>
        </row>
        <row r="118">
          <cell r="B118">
            <v>0.35299999999999998</v>
          </cell>
          <cell r="C118">
            <v>0.44900000000000001</v>
          </cell>
          <cell r="D118">
            <v>0.44900000000000001</v>
          </cell>
        </row>
        <row r="120">
          <cell r="B120">
            <v>9.7000000000000003E-2</v>
          </cell>
          <cell r="C120">
            <v>0.17599999999999999</v>
          </cell>
          <cell r="D120">
            <v>0.17599999999999999</v>
          </cell>
        </row>
        <row r="122">
          <cell r="B122">
            <v>0.95699999999999996</v>
          </cell>
          <cell r="C122">
            <v>0.90600000000000003</v>
          </cell>
          <cell r="D122">
            <v>0.90600000000000003</v>
          </cell>
        </row>
        <row r="124">
          <cell r="B124">
            <v>0.81799999999999995</v>
          </cell>
          <cell r="C124">
            <v>0.81499999999999995</v>
          </cell>
          <cell r="D124">
            <v>0.81499999999999995</v>
          </cell>
        </row>
        <row r="126">
          <cell r="B126">
            <v>0.35599999999999998</v>
          </cell>
          <cell r="C126">
            <v>0.52700000000000002</v>
          </cell>
          <cell r="D126">
            <v>0.52700000000000002</v>
          </cell>
        </row>
        <row r="128">
          <cell r="B128">
            <v>7.0999999999999994E-2</v>
          </cell>
          <cell r="C128">
            <v>0.215</v>
          </cell>
          <cell r="D128">
            <v>0.215</v>
          </cell>
        </row>
        <row r="130">
          <cell r="B130">
            <v>0.95</v>
          </cell>
          <cell r="C130">
            <v>0.98199999999999998</v>
          </cell>
          <cell r="D130">
            <v>0.98199999999999998</v>
          </cell>
        </row>
        <row r="132">
          <cell r="B132">
            <v>0.81799999999999995</v>
          </cell>
          <cell r="C132">
            <v>0.81499999999999995</v>
          </cell>
          <cell r="D132">
            <v>0.81499999999999995</v>
          </cell>
        </row>
        <row r="134">
          <cell r="B134">
            <v>0.52500000000000002</v>
          </cell>
          <cell r="C134">
            <v>0.375</v>
          </cell>
          <cell r="D134">
            <v>0.375</v>
          </cell>
        </row>
        <row r="136">
          <cell r="B136">
            <v>0.29399999999999998</v>
          </cell>
          <cell r="C136">
            <v>0.13700000000000001</v>
          </cell>
          <cell r="D136">
            <v>0.13700000000000001</v>
          </cell>
        </row>
        <row r="138">
          <cell r="B138">
            <v>0.99399999999999999</v>
          </cell>
          <cell r="C138">
            <v>0.99399999999999999</v>
          </cell>
          <cell r="D138">
            <v>0.99399999999999999</v>
          </cell>
        </row>
        <row r="140">
          <cell r="B140">
            <v>0.94099999999999995</v>
          </cell>
          <cell r="C140">
            <v>0.94099999999999995</v>
          </cell>
          <cell r="D140">
            <v>0.94099999999999995</v>
          </cell>
        </row>
        <row r="142">
          <cell r="B142">
            <v>0.60399999999999998</v>
          </cell>
          <cell r="C142">
            <v>0.60299999999999998</v>
          </cell>
          <cell r="D142">
            <v>0.60299999999999998</v>
          </cell>
        </row>
        <row r="144">
          <cell r="B144">
            <v>0.22800000000000001</v>
          </cell>
          <cell r="C144">
            <v>0.22500000000000001</v>
          </cell>
          <cell r="D144">
            <v>0.22500000000000001</v>
          </cell>
        </row>
        <row r="146">
          <cell r="B146">
            <v>0.998</v>
          </cell>
          <cell r="C146">
            <v>0.996</v>
          </cell>
          <cell r="D146">
            <v>0.996</v>
          </cell>
        </row>
        <row r="148">
          <cell r="B148">
            <v>0.97099999999999997</v>
          </cell>
          <cell r="C148">
            <v>0.97099999999999997</v>
          </cell>
          <cell r="D148">
            <v>0.97099999999999997</v>
          </cell>
        </row>
        <row r="150">
          <cell r="B150">
            <v>0.65100000000000002</v>
          </cell>
          <cell r="C150">
            <v>0.73899999999999999</v>
          </cell>
          <cell r="D150">
            <v>0.73899999999999999</v>
          </cell>
        </row>
        <row r="152">
          <cell r="B152">
            <v>0.188</v>
          </cell>
          <cell r="C152">
            <v>0.307</v>
          </cell>
          <cell r="D152">
            <v>0.307</v>
          </cell>
        </row>
        <row r="154">
          <cell r="B154">
            <v>0.999</v>
          </cell>
          <cell r="C154">
            <v>0.997</v>
          </cell>
          <cell r="D154">
            <v>0.997</v>
          </cell>
        </row>
        <row r="156">
          <cell r="B156">
            <v>0.98199999999999998</v>
          </cell>
          <cell r="C156">
            <v>0.98199999999999998</v>
          </cell>
          <cell r="D156">
            <v>0.98199999999999998</v>
          </cell>
        </row>
        <row r="158">
          <cell r="B158">
            <v>0.68300000000000005</v>
          </cell>
          <cell r="C158">
            <v>0.82</v>
          </cell>
          <cell r="D158">
            <v>0.82</v>
          </cell>
        </row>
        <row r="160">
          <cell r="B160">
            <v>0.16200000000000001</v>
          </cell>
          <cell r="C160">
            <v>0.38200000000000001</v>
          </cell>
          <cell r="D160">
            <v>0.38200000000000001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mixed normal distribu"/>
    </sheetNames>
    <sheetDataSet>
      <sheetData sheetId="0">
        <row r="3">
          <cell r="B3">
            <v>0.248</v>
          </cell>
          <cell r="C3">
            <v>0.57199999999999995</v>
          </cell>
          <cell r="D3">
            <v>0.33700000000000002</v>
          </cell>
        </row>
        <row r="5">
          <cell r="B5">
            <v>0.247</v>
          </cell>
          <cell r="C5">
            <v>0.28799999999999998</v>
          </cell>
          <cell r="D5">
            <v>0.246</v>
          </cell>
        </row>
        <row r="7">
          <cell r="B7">
            <v>0.23699999999999999</v>
          </cell>
          <cell r="C7">
            <v>0.113</v>
          </cell>
          <cell r="D7">
            <v>0.14099999999999999</v>
          </cell>
        </row>
        <row r="9">
          <cell r="B9">
            <v>0.23499999999999999</v>
          </cell>
          <cell r="C9">
            <v>5.7000000000000002E-2</v>
          </cell>
          <cell r="D9">
            <v>8.3000000000000004E-2</v>
          </cell>
        </row>
        <row r="11">
          <cell r="B11">
            <v>0.51</v>
          </cell>
          <cell r="C11">
            <v>0.67900000000000005</v>
          </cell>
          <cell r="D11">
            <v>0.498</v>
          </cell>
        </row>
        <row r="13">
          <cell r="B13">
            <v>0.38500000000000001</v>
          </cell>
          <cell r="C13">
            <v>0.40899999999999997</v>
          </cell>
          <cell r="D13">
            <v>0.378</v>
          </cell>
        </row>
        <row r="15">
          <cell r="B15">
            <v>0.23100000000000001</v>
          </cell>
          <cell r="C15">
            <v>0.16700000000000001</v>
          </cell>
          <cell r="D15">
            <v>0.222</v>
          </cell>
        </row>
        <row r="17">
          <cell r="B17">
            <v>0.13300000000000001</v>
          </cell>
          <cell r="C17">
            <v>7.1999999999999995E-2</v>
          </cell>
          <cell r="D17">
            <v>0.11899999999999999</v>
          </cell>
        </row>
        <row r="19">
          <cell r="B19">
            <v>0.66500000000000004</v>
          </cell>
          <cell r="C19">
            <v>0.73199999999999998</v>
          </cell>
          <cell r="D19">
            <v>0.58099999999999996</v>
          </cell>
        </row>
        <row r="21">
          <cell r="B21">
            <v>0.46700000000000003</v>
          </cell>
          <cell r="C21">
            <v>0.48599999999999999</v>
          </cell>
          <cell r="D21">
            <v>0.45900000000000002</v>
          </cell>
        </row>
        <row r="23">
          <cell r="B23">
            <v>0.217</v>
          </cell>
          <cell r="C23">
            <v>0.21099999999999999</v>
          </cell>
          <cell r="D23">
            <v>0.27600000000000002</v>
          </cell>
        </row>
        <row r="25">
          <cell r="B25">
            <v>8.5000000000000006E-2</v>
          </cell>
          <cell r="C25">
            <v>8.5999999999999993E-2</v>
          </cell>
          <cell r="D25">
            <v>0.14599999999999999</v>
          </cell>
        </row>
        <row r="27">
          <cell r="B27">
            <v>0.753</v>
          </cell>
          <cell r="C27">
            <v>0.76100000000000001</v>
          </cell>
          <cell r="D27">
            <v>0.628</v>
          </cell>
        </row>
        <row r="29">
          <cell r="B29">
            <v>0.52300000000000002</v>
          </cell>
          <cell r="C29">
            <v>0.54500000000000004</v>
          </cell>
          <cell r="D29">
            <v>0.51700000000000002</v>
          </cell>
        </row>
        <row r="31">
          <cell r="B31">
            <v>0.20499999999999999</v>
          </cell>
          <cell r="C31">
            <v>0.25</v>
          </cell>
          <cell r="D31">
            <v>0.32100000000000001</v>
          </cell>
        </row>
        <row r="33">
          <cell r="B33">
            <v>5.8000000000000003E-2</v>
          </cell>
          <cell r="C33">
            <v>9.9000000000000005E-2</v>
          </cell>
          <cell r="D33">
            <v>0.16700000000000001</v>
          </cell>
        </row>
        <row r="35">
          <cell r="B35">
            <v>0.375</v>
          </cell>
          <cell r="C35">
            <v>0.72</v>
          </cell>
          <cell r="D35">
            <v>0.48599999999999999</v>
          </cell>
        </row>
        <row r="37">
          <cell r="B37">
            <v>0.34399999999999997</v>
          </cell>
          <cell r="C37">
            <v>0.39500000000000002</v>
          </cell>
          <cell r="D37">
            <v>0.35099999999999998</v>
          </cell>
        </row>
        <row r="39">
          <cell r="B39">
            <v>0.29299999999999998</v>
          </cell>
          <cell r="C39">
            <v>0.14799999999999999</v>
          </cell>
          <cell r="D39">
            <v>0.19400000000000001</v>
          </cell>
        </row>
        <row r="41">
          <cell r="B41">
            <v>0.25600000000000001</v>
          </cell>
          <cell r="C41">
            <v>6.7000000000000004E-2</v>
          </cell>
          <cell r="D41">
            <v>0.10299999999999999</v>
          </cell>
        </row>
        <row r="43">
          <cell r="B43">
            <v>0.68300000000000005</v>
          </cell>
          <cell r="C43">
            <v>0.82799999999999996</v>
          </cell>
          <cell r="D43">
            <v>0.67600000000000005</v>
          </cell>
        </row>
        <row r="45">
          <cell r="B45">
            <v>0.52200000000000002</v>
          </cell>
          <cell r="C45">
            <v>0.54600000000000004</v>
          </cell>
          <cell r="D45">
            <v>0.51900000000000002</v>
          </cell>
        </row>
        <row r="47">
          <cell r="B47">
            <v>0.30399999999999999</v>
          </cell>
          <cell r="C47">
            <v>0.22700000000000001</v>
          </cell>
          <cell r="D47">
            <v>0.29699999999999999</v>
          </cell>
        </row>
        <row r="49">
          <cell r="B49">
            <v>0.159</v>
          </cell>
          <cell r="C49">
            <v>8.8999999999999996E-2</v>
          </cell>
          <cell r="D49">
            <v>0.14799999999999999</v>
          </cell>
        </row>
        <row r="51">
          <cell r="B51">
            <v>0.82</v>
          </cell>
          <cell r="C51">
            <v>0.871</v>
          </cell>
          <cell r="D51">
            <v>0.75700000000000001</v>
          </cell>
        </row>
        <row r="53">
          <cell r="B53">
            <v>0.625</v>
          </cell>
          <cell r="C53">
            <v>0.64300000000000002</v>
          </cell>
          <cell r="D53">
            <v>0.62</v>
          </cell>
        </row>
        <row r="55">
          <cell r="B55">
            <v>0.30099999999999999</v>
          </cell>
          <cell r="C55">
            <v>0.29199999999999998</v>
          </cell>
          <cell r="D55">
            <v>0.373</v>
          </cell>
        </row>
        <row r="57">
          <cell r="B57">
            <v>0.11</v>
          </cell>
          <cell r="C57">
            <v>0.11</v>
          </cell>
          <cell r="D57">
            <v>0.183</v>
          </cell>
        </row>
        <row r="59">
          <cell r="B59">
            <v>0.88400000000000001</v>
          </cell>
          <cell r="C59">
            <v>0.88900000000000001</v>
          </cell>
          <cell r="D59">
            <v>0.79800000000000004</v>
          </cell>
        </row>
        <row r="61">
          <cell r="B61">
            <v>0.68899999999999995</v>
          </cell>
          <cell r="C61">
            <v>0.70899999999999996</v>
          </cell>
          <cell r="D61">
            <v>0.68500000000000005</v>
          </cell>
        </row>
        <row r="63">
          <cell r="B63">
            <v>0.29499999999999998</v>
          </cell>
          <cell r="C63">
            <v>0.34799999999999998</v>
          </cell>
          <cell r="D63">
            <v>0.434</v>
          </cell>
        </row>
        <row r="65">
          <cell r="B65">
            <v>0.08</v>
          </cell>
          <cell r="C65">
            <v>0.129</v>
          </cell>
          <cell r="D65">
            <v>0.21099999999999999</v>
          </cell>
        </row>
        <row r="67">
          <cell r="B67">
            <v>0.502</v>
          </cell>
          <cell r="C67">
            <v>0.81799999999999995</v>
          </cell>
          <cell r="D67">
            <v>0.61699999999999999</v>
          </cell>
        </row>
        <row r="69">
          <cell r="B69">
            <v>0.434</v>
          </cell>
          <cell r="C69">
            <v>0.48299999999999998</v>
          </cell>
          <cell r="D69">
            <v>0.44400000000000001</v>
          </cell>
        </row>
        <row r="71">
          <cell r="B71">
            <v>0.34300000000000003</v>
          </cell>
          <cell r="C71">
            <v>0.183</v>
          </cell>
          <cell r="D71">
            <v>0.24099999999999999</v>
          </cell>
        </row>
        <row r="73">
          <cell r="B73">
            <v>0.27400000000000002</v>
          </cell>
          <cell r="C73">
            <v>7.5999999999999998E-2</v>
          </cell>
          <cell r="D73">
            <v>0.122</v>
          </cell>
        </row>
        <row r="75">
          <cell r="B75">
            <v>0.80800000000000005</v>
          </cell>
          <cell r="C75">
            <v>0.91200000000000003</v>
          </cell>
          <cell r="D75">
            <v>0.80400000000000005</v>
          </cell>
        </row>
        <row r="77">
          <cell r="B77">
            <v>0.64</v>
          </cell>
          <cell r="C77">
            <v>0.65700000000000003</v>
          </cell>
          <cell r="D77">
            <v>0.63800000000000001</v>
          </cell>
        </row>
        <row r="79">
          <cell r="B79">
            <v>0.37</v>
          </cell>
          <cell r="C79">
            <v>0.28199999999999997</v>
          </cell>
          <cell r="D79">
            <v>0.36499999999999999</v>
          </cell>
        </row>
        <row r="81">
          <cell r="B81">
            <v>0.183</v>
          </cell>
          <cell r="C81">
            <v>0.106</v>
          </cell>
          <cell r="D81">
            <v>0.17499999999999999</v>
          </cell>
        </row>
        <row r="83">
          <cell r="B83">
            <v>0.90900000000000003</v>
          </cell>
          <cell r="C83">
            <v>0.94</v>
          </cell>
          <cell r="D83">
            <v>0.86899999999999999</v>
          </cell>
        </row>
        <row r="85">
          <cell r="B85">
            <v>0.746</v>
          </cell>
          <cell r="C85">
            <v>0.76</v>
          </cell>
          <cell r="D85">
            <v>0.74299999999999999</v>
          </cell>
        </row>
        <row r="87">
          <cell r="B87">
            <v>0.378</v>
          </cell>
          <cell r="C87">
            <v>0.36399999999999999</v>
          </cell>
          <cell r="D87">
            <v>0.45600000000000002</v>
          </cell>
        </row>
        <row r="89">
          <cell r="B89">
            <v>0.13500000000000001</v>
          </cell>
          <cell r="C89">
            <v>0.13300000000000001</v>
          </cell>
          <cell r="D89">
            <v>0.216</v>
          </cell>
        </row>
        <row r="91">
          <cell r="B91">
            <v>0.95</v>
          </cell>
          <cell r="C91">
            <v>0.95199999999999996</v>
          </cell>
          <cell r="D91">
            <v>0.89900000000000002</v>
          </cell>
        </row>
        <row r="93">
          <cell r="B93">
            <v>0.80800000000000005</v>
          </cell>
          <cell r="C93">
            <v>0.82299999999999995</v>
          </cell>
          <cell r="D93">
            <v>0.80500000000000005</v>
          </cell>
        </row>
        <row r="95">
          <cell r="B95">
            <v>0.38400000000000001</v>
          </cell>
          <cell r="C95">
            <v>0.438</v>
          </cell>
          <cell r="D95">
            <v>0.53300000000000003</v>
          </cell>
        </row>
        <row r="97">
          <cell r="B97">
            <v>0.10299999999999999</v>
          </cell>
          <cell r="C97">
            <v>0.158</v>
          </cell>
          <cell r="D97">
            <v>0.253</v>
          </cell>
        </row>
        <row r="99">
          <cell r="B99">
            <v>0.61699999999999999</v>
          </cell>
          <cell r="C99">
            <v>0.88600000000000001</v>
          </cell>
          <cell r="D99">
            <v>0.72499999999999998</v>
          </cell>
        </row>
        <row r="101">
          <cell r="B101">
            <v>0.51800000000000002</v>
          </cell>
          <cell r="C101">
            <v>0.55800000000000005</v>
          </cell>
          <cell r="D101">
            <v>0.52700000000000002</v>
          </cell>
        </row>
        <row r="103">
          <cell r="B103">
            <v>0.38600000000000001</v>
          </cell>
          <cell r="C103">
            <v>0.214</v>
          </cell>
          <cell r="D103">
            <v>0.28199999999999997</v>
          </cell>
        </row>
        <row r="105">
          <cell r="B105">
            <v>0.28999999999999998</v>
          </cell>
          <cell r="C105">
            <v>8.5000000000000006E-2</v>
          </cell>
          <cell r="D105">
            <v>0.13700000000000001</v>
          </cell>
        </row>
        <row r="107">
          <cell r="B107">
            <v>0.89100000000000001</v>
          </cell>
          <cell r="C107">
            <v>0.95799999999999996</v>
          </cell>
          <cell r="D107">
            <v>0.88800000000000001</v>
          </cell>
        </row>
        <row r="109">
          <cell r="B109">
            <v>0.73499999999999999</v>
          </cell>
          <cell r="C109">
            <v>0.745</v>
          </cell>
          <cell r="D109">
            <v>0.73399999999999999</v>
          </cell>
        </row>
        <row r="111">
          <cell r="B111">
            <v>0.432</v>
          </cell>
          <cell r="C111">
            <v>0.33600000000000002</v>
          </cell>
          <cell r="D111">
            <v>0.42799999999999999</v>
          </cell>
        </row>
        <row r="113">
          <cell r="B113">
            <v>0.20599999999999999</v>
          </cell>
          <cell r="C113">
            <v>0.121</v>
          </cell>
          <cell r="D113">
            <v>0.19900000000000001</v>
          </cell>
        </row>
        <row r="115">
          <cell r="B115">
            <v>0.95799999999999996</v>
          </cell>
          <cell r="C115">
            <v>0.97399999999999998</v>
          </cell>
          <cell r="D115">
            <v>0.93400000000000005</v>
          </cell>
        </row>
        <row r="117">
          <cell r="B117">
            <v>0.83399999999999996</v>
          </cell>
          <cell r="C117">
            <v>0.84299999999999997</v>
          </cell>
          <cell r="D117">
            <v>0.83199999999999996</v>
          </cell>
        </row>
        <row r="119">
          <cell r="B119">
            <v>0.45400000000000001</v>
          </cell>
          <cell r="C119">
            <v>0.436</v>
          </cell>
          <cell r="D119">
            <v>0.53500000000000003</v>
          </cell>
        </row>
        <row r="121">
          <cell r="B121">
            <v>0.159</v>
          </cell>
          <cell r="C121">
            <v>0.154</v>
          </cell>
          <cell r="D121">
            <v>0.248</v>
          </cell>
        </row>
        <row r="123">
          <cell r="B123">
            <v>0.98</v>
          </cell>
          <cell r="C123">
            <v>0.98</v>
          </cell>
          <cell r="D123">
            <v>0.95299999999999996</v>
          </cell>
        </row>
        <row r="125">
          <cell r="B125">
            <v>0.88700000000000001</v>
          </cell>
          <cell r="C125">
            <v>0.89500000000000002</v>
          </cell>
          <cell r="D125">
            <v>0.88400000000000001</v>
          </cell>
        </row>
        <row r="127">
          <cell r="B127">
            <v>0.46800000000000003</v>
          </cell>
          <cell r="C127">
            <v>0.52100000000000002</v>
          </cell>
          <cell r="D127">
            <v>0.61899999999999999</v>
          </cell>
        </row>
        <row r="129">
          <cell r="B129">
            <v>0.126</v>
          </cell>
          <cell r="C129">
            <v>0.186</v>
          </cell>
          <cell r="D129">
            <v>0.29299999999999998</v>
          </cell>
        </row>
        <row r="131">
          <cell r="B131">
            <v>0.93799999999999994</v>
          </cell>
          <cell r="C131">
            <v>0.99299999999999999</v>
          </cell>
          <cell r="D131">
            <v>0.96799999999999997</v>
          </cell>
        </row>
        <row r="133">
          <cell r="B133">
            <v>0.81299999999999994</v>
          </cell>
          <cell r="C133">
            <v>0.81100000000000005</v>
          </cell>
          <cell r="D133">
            <v>0.81100000000000005</v>
          </cell>
        </row>
        <row r="135">
          <cell r="B135">
            <v>0.56899999999999995</v>
          </cell>
          <cell r="C135">
            <v>0.35699999999999998</v>
          </cell>
          <cell r="D135">
            <v>0.45700000000000002</v>
          </cell>
        </row>
        <row r="137">
          <cell r="B137">
            <v>0.36099999999999999</v>
          </cell>
          <cell r="C137">
            <v>0.125</v>
          </cell>
          <cell r="D137">
            <v>0.20300000000000001</v>
          </cell>
        </row>
        <row r="139">
          <cell r="B139">
            <v>0.997</v>
          </cell>
          <cell r="C139">
            <v>0.999</v>
          </cell>
          <cell r="D139">
            <v>0.997</v>
          </cell>
        </row>
        <row r="141">
          <cell r="B141">
            <v>0.95699999999999996</v>
          </cell>
          <cell r="C141">
            <v>0.95599999999999996</v>
          </cell>
          <cell r="D141">
            <v>0.95699999999999996</v>
          </cell>
        </row>
        <row r="143">
          <cell r="B143">
            <v>0.67700000000000005</v>
          </cell>
          <cell r="C143">
            <v>0.56599999999999995</v>
          </cell>
          <cell r="D143">
            <v>0.67600000000000005</v>
          </cell>
        </row>
        <row r="145">
          <cell r="B145">
            <v>0.31</v>
          </cell>
          <cell r="C145">
            <v>0.193</v>
          </cell>
          <cell r="D145">
            <v>0.30599999999999999</v>
          </cell>
        </row>
        <row r="147">
          <cell r="B147">
            <v>1</v>
          </cell>
          <cell r="C147">
            <v>1</v>
          </cell>
          <cell r="D147">
            <v>0.999</v>
          </cell>
        </row>
        <row r="149">
          <cell r="B149">
            <v>0.98699999999999999</v>
          </cell>
          <cell r="C149">
            <v>0.98699999999999999</v>
          </cell>
          <cell r="D149">
            <v>0.98699999999999999</v>
          </cell>
        </row>
        <row r="151">
          <cell r="B151">
            <v>0.74099999999999999</v>
          </cell>
          <cell r="C151">
            <v>0.71599999999999997</v>
          </cell>
          <cell r="D151">
            <v>0.80700000000000005</v>
          </cell>
        </row>
        <row r="153">
          <cell r="B153">
            <v>0.27700000000000002</v>
          </cell>
          <cell r="C153">
            <v>0.26100000000000001</v>
          </cell>
          <cell r="D153">
            <v>0.39500000000000002</v>
          </cell>
        </row>
        <row r="155">
          <cell r="B155">
            <v>1</v>
          </cell>
          <cell r="C155">
            <v>1</v>
          </cell>
          <cell r="D155">
            <v>1</v>
          </cell>
        </row>
        <row r="157">
          <cell r="B157">
            <v>0.995</v>
          </cell>
          <cell r="C157">
            <v>0.995</v>
          </cell>
          <cell r="D157">
            <v>0.995</v>
          </cell>
        </row>
        <row r="159">
          <cell r="B159">
            <v>0.78400000000000003</v>
          </cell>
          <cell r="C159">
            <v>0.81499999999999995</v>
          </cell>
          <cell r="D159">
            <v>0.88200000000000001</v>
          </cell>
        </row>
        <row r="161">
          <cell r="B161">
            <v>0.252</v>
          </cell>
          <cell r="C161">
            <v>0.32600000000000001</v>
          </cell>
          <cell r="D161">
            <v>0.47499999999999998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chi² and skewpos dist"/>
    </sheetNames>
    <sheetDataSet>
      <sheetData sheetId="0" refreshError="1">
        <row r="6">
          <cell r="B6">
            <v>0.35799999999999998</v>
          </cell>
          <cell r="C6">
            <v>0.46800000000000003</v>
          </cell>
          <cell r="D6">
            <v>0.46800000000000003</v>
          </cell>
          <cell r="G6">
            <v>0.1</v>
          </cell>
          <cell r="H6">
            <v>0.3</v>
          </cell>
          <cell r="I6">
            <v>0.3</v>
          </cell>
          <cell r="L6">
            <v>0.30299999999999999</v>
          </cell>
          <cell r="M6">
            <v>0.435</v>
          </cell>
          <cell r="N6">
            <v>0.435</v>
          </cell>
          <cell r="Q6">
            <v>0.311</v>
          </cell>
          <cell r="R6">
            <v>0.443</v>
          </cell>
          <cell r="S6">
            <v>0.443</v>
          </cell>
        </row>
        <row r="8">
          <cell r="B8">
            <v>0.27500000000000002</v>
          </cell>
          <cell r="C8">
            <v>0.21099999999999999</v>
          </cell>
          <cell r="D8">
            <v>0.21099999999999999</v>
          </cell>
          <cell r="G8">
            <v>0.30499999999999999</v>
          </cell>
          <cell r="H8">
            <v>0.28699999999999998</v>
          </cell>
          <cell r="I8">
            <v>0.28699999999999998</v>
          </cell>
          <cell r="L8">
            <v>0.24199999999999999</v>
          </cell>
          <cell r="M8">
            <v>0.2</v>
          </cell>
          <cell r="N8">
            <v>0.2</v>
          </cell>
          <cell r="Q8">
            <v>0.27800000000000002</v>
          </cell>
          <cell r="R8">
            <v>0.28000000000000003</v>
          </cell>
          <cell r="S8">
            <v>0.28000000000000003</v>
          </cell>
        </row>
        <row r="10">
          <cell r="B10">
            <v>0.183</v>
          </cell>
          <cell r="C10">
            <v>6.9000000000000006E-2</v>
          </cell>
          <cell r="D10">
            <v>6.9000000000000006E-2</v>
          </cell>
          <cell r="G10">
            <v>0.252</v>
          </cell>
          <cell r="H10">
            <v>0.16200000000000001</v>
          </cell>
          <cell r="I10">
            <v>0.16200000000000001</v>
          </cell>
          <cell r="L10">
            <v>0.17699999999999999</v>
          </cell>
          <cell r="M10">
            <v>7.0000000000000007E-2</v>
          </cell>
          <cell r="N10">
            <v>7.0000000000000007E-2</v>
          </cell>
          <cell r="Q10">
            <v>0.246</v>
          </cell>
          <cell r="R10">
            <v>0.161</v>
          </cell>
          <cell r="S10">
            <v>0.161</v>
          </cell>
        </row>
        <row r="12">
          <cell r="B12">
            <v>0.17399999999999999</v>
          </cell>
          <cell r="C12">
            <v>5.2999999999999999E-2</v>
          </cell>
          <cell r="D12">
            <v>5.2999999999999999E-2</v>
          </cell>
          <cell r="G12">
            <v>0.22600000000000001</v>
          </cell>
          <cell r="H12">
            <v>0.107</v>
          </cell>
          <cell r="I12">
            <v>0.107</v>
          </cell>
          <cell r="L12">
            <v>0.17299999999999999</v>
          </cell>
          <cell r="M12">
            <v>5.3999999999999999E-2</v>
          </cell>
          <cell r="N12">
            <v>5.3999999999999999E-2</v>
          </cell>
          <cell r="Q12">
            <v>0.224</v>
          </cell>
          <cell r="R12">
            <v>0.106</v>
          </cell>
          <cell r="S12">
            <v>0.106</v>
          </cell>
        </row>
        <row r="14">
          <cell r="B14">
            <v>0.54100000000000004</v>
          </cell>
          <cell r="C14">
            <v>0.53400000000000003</v>
          </cell>
          <cell r="D14">
            <v>0.53400000000000003</v>
          </cell>
          <cell r="G14">
            <v>0.53800000000000003</v>
          </cell>
          <cell r="H14">
            <v>0.53100000000000003</v>
          </cell>
          <cell r="I14">
            <v>0.53100000000000003</v>
          </cell>
          <cell r="L14">
            <v>0.51</v>
          </cell>
          <cell r="M14">
            <v>0.502</v>
          </cell>
          <cell r="N14">
            <v>0.502</v>
          </cell>
          <cell r="Q14">
            <v>0.50900000000000001</v>
          </cell>
          <cell r="R14">
            <v>0.501</v>
          </cell>
          <cell r="S14">
            <v>0.501</v>
          </cell>
        </row>
        <row r="16">
          <cell r="B16">
            <v>0.371</v>
          </cell>
          <cell r="C16">
            <v>0.37</v>
          </cell>
          <cell r="D16">
            <v>0.37</v>
          </cell>
          <cell r="G16">
            <v>0.38700000000000001</v>
          </cell>
          <cell r="H16">
            <v>0.38500000000000001</v>
          </cell>
          <cell r="I16">
            <v>0.38500000000000001</v>
          </cell>
          <cell r="L16">
            <v>0.34300000000000003</v>
          </cell>
          <cell r="M16">
            <v>0.34200000000000003</v>
          </cell>
          <cell r="N16">
            <v>0.34200000000000003</v>
          </cell>
          <cell r="Q16">
            <v>0.36699999999999999</v>
          </cell>
          <cell r="R16">
            <v>0.36599999999999999</v>
          </cell>
          <cell r="S16">
            <v>0.36599999999999999</v>
          </cell>
        </row>
        <row r="18">
          <cell r="B18">
            <v>0.14299999999999999</v>
          </cell>
          <cell r="C18">
            <v>0.13500000000000001</v>
          </cell>
          <cell r="D18">
            <v>0.13500000000000001</v>
          </cell>
          <cell r="G18">
            <v>0.21199999999999999</v>
          </cell>
          <cell r="H18">
            <v>0.20699999999999999</v>
          </cell>
          <cell r="I18">
            <v>0.20699999999999999</v>
          </cell>
          <cell r="L18">
            <v>0.13800000000000001</v>
          </cell>
          <cell r="M18">
            <v>0.13100000000000001</v>
          </cell>
          <cell r="N18">
            <v>0.13100000000000001</v>
          </cell>
          <cell r="Q18">
            <v>0.20699999999999999</v>
          </cell>
          <cell r="R18">
            <v>0.20200000000000001</v>
          </cell>
          <cell r="S18">
            <v>0.20200000000000001</v>
          </cell>
        </row>
        <row r="20">
          <cell r="B20">
            <v>6.8000000000000005E-2</v>
          </cell>
          <cell r="C20">
            <v>6.0999999999999999E-2</v>
          </cell>
          <cell r="D20">
            <v>6.0999999999999999E-2</v>
          </cell>
          <cell r="G20">
            <v>0.124</v>
          </cell>
          <cell r="H20">
            <v>0.11700000000000001</v>
          </cell>
          <cell r="I20">
            <v>0.11700000000000001</v>
          </cell>
          <cell r="L20">
            <v>6.7000000000000004E-2</v>
          </cell>
          <cell r="M20">
            <v>0.06</v>
          </cell>
          <cell r="N20">
            <v>0.06</v>
          </cell>
          <cell r="Q20">
            <v>0.123</v>
          </cell>
          <cell r="R20">
            <v>0.11600000000000001</v>
          </cell>
          <cell r="S20">
            <v>0.11600000000000001</v>
          </cell>
        </row>
        <row r="22">
          <cell r="B22">
            <v>0.63200000000000001</v>
          </cell>
          <cell r="C22">
            <v>0.55400000000000005</v>
          </cell>
          <cell r="D22">
            <v>0.55400000000000005</v>
          </cell>
          <cell r="G22">
            <v>0.629</v>
          </cell>
          <cell r="H22">
            <v>0.55300000000000005</v>
          </cell>
          <cell r="I22">
            <v>0.55300000000000005</v>
          </cell>
          <cell r="L22">
            <v>0.61699999999999999</v>
          </cell>
          <cell r="M22">
            <v>0.52400000000000002</v>
          </cell>
          <cell r="N22">
            <v>0.52400000000000002</v>
          </cell>
          <cell r="Q22">
            <v>0.61399999999999999</v>
          </cell>
          <cell r="R22">
            <v>0.52400000000000002</v>
          </cell>
          <cell r="S22">
            <v>0.52400000000000002</v>
          </cell>
        </row>
        <row r="24">
          <cell r="B24">
            <v>0.42899999999999999</v>
          </cell>
          <cell r="C24">
            <v>0.441</v>
          </cell>
          <cell r="D24">
            <v>0.441</v>
          </cell>
          <cell r="G24">
            <v>0.435</v>
          </cell>
          <cell r="H24">
            <v>0.442</v>
          </cell>
          <cell r="I24">
            <v>0.442</v>
          </cell>
          <cell r="L24">
            <v>0.40500000000000003</v>
          </cell>
          <cell r="M24">
            <v>0.40799999999999997</v>
          </cell>
          <cell r="N24">
            <v>0.40799999999999997</v>
          </cell>
          <cell r="Q24">
            <v>0.41699999999999998</v>
          </cell>
          <cell r="R24">
            <v>0.41499999999999998</v>
          </cell>
          <cell r="S24">
            <v>0.41499999999999998</v>
          </cell>
        </row>
        <row r="26">
          <cell r="B26">
            <v>0.123</v>
          </cell>
          <cell r="C26">
            <v>0.19900000000000001</v>
          </cell>
          <cell r="D26">
            <v>0.19900000000000001</v>
          </cell>
          <cell r="G26">
            <v>0.188</v>
          </cell>
          <cell r="H26">
            <v>0.249</v>
          </cell>
          <cell r="I26">
            <v>0.249</v>
          </cell>
          <cell r="L26">
            <v>0.11799999999999999</v>
          </cell>
          <cell r="M26">
            <v>0.189</v>
          </cell>
          <cell r="N26">
            <v>0.189</v>
          </cell>
          <cell r="Q26">
            <v>0.183</v>
          </cell>
          <cell r="R26">
            <v>0.24099999999999999</v>
          </cell>
          <cell r="S26">
            <v>0.24099999999999999</v>
          </cell>
        </row>
        <row r="28">
          <cell r="B28">
            <v>3.2000000000000001E-2</v>
          </cell>
          <cell r="C28">
            <v>7.4999999999999997E-2</v>
          </cell>
          <cell r="D28">
            <v>7.4999999999999997E-2</v>
          </cell>
          <cell r="G28">
            <v>7.9000000000000001E-2</v>
          </cell>
          <cell r="H28">
            <v>0.129</v>
          </cell>
          <cell r="I28">
            <v>0.129</v>
          </cell>
          <cell r="L28">
            <v>3.2000000000000001E-2</v>
          </cell>
          <cell r="M28">
            <v>7.4999999999999997E-2</v>
          </cell>
          <cell r="N28">
            <v>7.4999999999999997E-2</v>
          </cell>
          <cell r="Q28">
            <v>7.9000000000000001E-2</v>
          </cell>
          <cell r="R28">
            <v>0.129</v>
          </cell>
          <cell r="S28">
            <v>0.129</v>
          </cell>
        </row>
        <row r="30">
          <cell r="B30">
            <v>0.68700000000000006</v>
          </cell>
          <cell r="C30">
            <v>0.56399999999999995</v>
          </cell>
          <cell r="D30">
            <v>0.56399999999999995</v>
          </cell>
          <cell r="G30">
            <v>0.68100000000000005</v>
          </cell>
          <cell r="H30">
            <v>0.56200000000000006</v>
          </cell>
          <cell r="I30">
            <v>0.56200000000000006</v>
          </cell>
          <cell r="L30">
            <v>0.68</v>
          </cell>
          <cell r="M30">
            <v>0.53500000000000003</v>
          </cell>
          <cell r="N30">
            <v>0.53500000000000003</v>
          </cell>
          <cell r="Q30">
            <v>0.67600000000000005</v>
          </cell>
          <cell r="R30">
            <v>0.53500000000000003</v>
          </cell>
          <cell r="S30">
            <v>0.53500000000000003</v>
          </cell>
        </row>
        <row r="32">
          <cell r="B32">
            <v>0.46600000000000003</v>
          </cell>
          <cell r="C32">
            <v>0.47799999999999998</v>
          </cell>
          <cell r="D32">
            <v>0.47799999999999998</v>
          </cell>
          <cell r="G32">
            <v>0.46600000000000003</v>
          </cell>
          <cell r="H32">
            <v>0.47599999999999998</v>
          </cell>
          <cell r="I32">
            <v>0.47599999999999998</v>
          </cell>
          <cell r="L32">
            <v>0.44400000000000001</v>
          </cell>
          <cell r="M32">
            <v>0.44400000000000001</v>
          </cell>
          <cell r="N32">
            <v>0.44400000000000001</v>
          </cell>
          <cell r="Q32">
            <v>0.45100000000000001</v>
          </cell>
          <cell r="R32">
            <v>0.44800000000000001</v>
          </cell>
          <cell r="S32">
            <v>0.44800000000000001</v>
          </cell>
        </row>
        <row r="34">
          <cell r="B34">
            <v>0.108</v>
          </cell>
          <cell r="C34">
            <v>0.252</v>
          </cell>
          <cell r="D34">
            <v>0.252</v>
          </cell>
          <cell r="G34">
            <v>0.16900000000000001</v>
          </cell>
          <cell r="H34">
            <v>0.28599999999999998</v>
          </cell>
          <cell r="I34">
            <v>0.28599999999999998</v>
          </cell>
          <cell r="L34">
            <v>0.105</v>
          </cell>
          <cell r="M34">
            <v>0.23799999999999999</v>
          </cell>
          <cell r="N34">
            <v>0.23799999999999999</v>
          </cell>
          <cell r="Q34">
            <v>0.16700000000000001</v>
          </cell>
          <cell r="R34">
            <v>0.27400000000000002</v>
          </cell>
          <cell r="S34">
            <v>0.27400000000000002</v>
          </cell>
        </row>
        <row r="36">
          <cell r="B36">
            <v>1.7000000000000001E-2</v>
          </cell>
          <cell r="C36">
            <v>9.2999999999999999E-2</v>
          </cell>
          <cell r="D36">
            <v>9.2999999999999999E-2</v>
          </cell>
          <cell r="G36">
            <v>5.3999999999999999E-2</v>
          </cell>
          <cell r="H36">
            <v>0.14199999999999999</v>
          </cell>
          <cell r="I36">
            <v>0.14199999999999999</v>
          </cell>
          <cell r="L36">
            <v>1.7000000000000001E-2</v>
          </cell>
          <cell r="M36">
            <v>9.0999999999999998E-2</v>
          </cell>
          <cell r="N36">
            <v>9.0999999999999998E-2</v>
          </cell>
          <cell r="Q36">
            <v>5.2999999999999999E-2</v>
          </cell>
          <cell r="R36">
            <v>0.14099999999999999</v>
          </cell>
          <cell r="S36">
            <v>0.14099999999999999</v>
          </cell>
        </row>
        <row r="38">
          <cell r="B38">
            <v>0.46800000000000003</v>
          </cell>
          <cell r="C38">
            <v>0.60299999999999998</v>
          </cell>
          <cell r="D38">
            <v>0.60299999999999998</v>
          </cell>
          <cell r="G38">
            <v>0.46899999999999997</v>
          </cell>
          <cell r="H38">
            <v>0.59499999999999997</v>
          </cell>
          <cell r="I38">
            <v>0.59499999999999997</v>
          </cell>
          <cell r="L38">
            <v>0.432</v>
          </cell>
          <cell r="M38">
            <v>0.59099999999999997</v>
          </cell>
          <cell r="N38">
            <v>0.59099999999999997</v>
          </cell>
          <cell r="Q38">
            <v>0.436</v>
          </cell>
          <cell r="R38">
            <v>0.58599999999999997</v>
          </cell>
          <cell r="S38">
            <v>0.58599999999999997</v>
          </cell>
        </row>
        <row r="40">
          <cell r="B40">
            <v>0.36599999999999999</v>
          </cell>
          <cell r="C40">
            <v>0.32500000000000001</v>
          </cell>
          <cell r="D40">
            <v>0.32500000000000001</v>
          </cell>
          <cell r="G40">
            <v>0.38500000000000001</v>
          </cell>
          <cell r="H40">
            <v>0.371</v>
          </cell>
          <cell r="I40">
            <v>0.371</v>
          </cell>
          <cell r="L40">
            <v>0.34</v>
          </cell>
          <cell r="M40">
            <v>0.313</v>
          </cell>
          <cell r="N40">
            <v>0.313</v>
          </cell>
          <cell r="Q40">
            <v>0.36599999999999999</v>
          </cell>
          <cell r="R40">
            <v>0.36499999999999999</v>
          </cell>
          <cell r="S40">
            <v>0.36499999999999999</v>
          </cell>
        </row>
        <row r="42">
          <cell r="B42">
            <v>0.23</v>
          </cell>
          <cell r="C42">
            <v>9.9000000000000005E-2</v>
          </cell>
          <cell r="D42">
            <v>9.9000000000000005E-2</v>
          </cell>
          <cell r="G42">
            <v>0.28799999999999998</v>
          </cell>
          <cell r="H42">
            <v>0.189</v>
          </cell>
          <cell r="I42">
            <v>0.189</v>
          </cell>
          <cell r="L42">
            <v>0.223</v>
          </cell>
          <cell r="M42">
            <v>9.8000000000000004E-2</v>
          </cell>
          <cell r="N42">
            <v>9.8000000000000004E-2</v>
          </cell>
          <cell r="Q42">
            <v>0.28499999999999998</v>
          </cell>
          <cell r="R42">
            <v>0.189</v>
          </cell>
          <cell r="S42">
            <v>0.189</v>
          </cell>
        </row>
        <row r="44">
          <cell r="B44">
            <v>0.18099999999999999</v>
          </cell>
          <cell r="C44">
            <v>5.5E-2</v>
          </cell>
          <cell r="D44">
            <v>5.5E-2</v>
          </cell>
          <cell r="G44">
            <v>0.23100000000000001</v>
          </cell>
          <cell r="H44">
            <v>0.111</v>
          </cell>
          <cell r="I44">
            <v>0.111</v>
          </cell>
          <cell r="L44">
            <v>0.18</v>
          </cell>
          <cell r="M44">
            <v>5.5E-2</v>
          </cell>
          <cell r="N44">
            <v>5.5E-2</v>
          </cell>
          <cell r="Q44">
            <v>0.23100000000000001</v>
          </cell>
          <cell r="R44">
            <v>0.111</v>
          </cell>
          <cell r="S44">
            <v>0.111</v>
          </cell>
        </row>
        <row r="46">
          <cell r="B46">
            <v>0.66800000000000004</v>
          </cell>
          <cell r="C46">
            <v>0.66300000000000003</v>
          </cell>
          <cell r="D46">
            <v>0.66300000000000003</v>
          </cell>
          <cell r="G46">
            <v>0.66400000000000003</v>
          </cell>
          <cell r="H46">
            <v>0.66</v>
          </cell>
          <cell r="I46">
            <v>0.66</v>
          </cell>
          <cell r="L46">
            <v>0.66400000000000003</v>
          </cell>
          <cell r="M46">
            <v>0.65800000000000003</v>
          </cell>
          <cell r="N46">
            <v>0.65800000000000003</v>
          </cell>
          <cell r="Q46">
            <v>0.66100000000000003</v>
          </cell>
          <cell r="R46">
            <v>0.65600000000000003</v>
          </cell>
          <cell r="S46">
            <v>0.65600000000000003</v>
          </cell>
        </row>
        <row r="48">
          <cell r="B48">
            <v>0.499</v>
          </cell>
          <cell r="C48">
            <v>0.498</v>
          </cell>
          <cell r="D48">
            <v>0.498</v>
          </cell>
          <cell r="G48">
            <v>0.5</v>
          </cell>
          <cell r="H48">
            <v>0.499</v>
          </cell>
          <cell r="I48">
            <v>0.499</v>
          </cell>
          <cell r="L48">
            <v>0.48099999999999998</v>
          </cell>
          <cell r="M48">
            <v>0.48099999999999998</v>
          </cell>
          <cell r="N48">
            <v>0.48099999999999998</v>
          </cell>
          <cell r="Q48">
            <v>0.48799999999999999</v>
          </cell>
          <cell r="R48">
            <v>0.48699999999999999</v>
          </cell>
          <cell r="S48">
            <v>0.48699999999999999</v>
          </cell>
        </row>
        <row r="50">
          <cell r="B50">
            <v>0.20699999999999999</v>
          </cell>
          <cell r="C50">
            <v>0.20100000000000001</v>
          </cell>
          <cell r="D50">
            <v>0.20100000000000001</v>
          </cell>
          <cell r="G50">
            <v>0.26500000000000001</v>
          </cell>
          <cell r="H50">
            <v>0.26100000000000001</v>
          </cell>
          <cell r="I50">
            <v>0.26100000000000001</v>
          </cell>
          <cell r="L50">
            <v>0.20200000000000001</v>
          </cell>
          <cell r="M50">
            <v>0.19600000000000001</v>
          </cell>
          <cell r="N50">
            <v>0.19600000000000001</v>
          </cell>
          <cell r="Q50">
            <v>0.26200000000000001</v>
          </cell>
          <cell r="R50">
            <v>0.25800000000000001</v>
          </cell>
          <cell r="S50">
            <v>0.25800000000000001</v>
          </cell>
        </row>
        <row r="52">
          <cell r="B52">
            <v>0.08</v>
          </cell>
          <cell r="C52">
            <v>7.4999999999999997E-2</v>
          </cell>
          <cell r="D52">
            <v>7.4999999999999997E-2</v>
          </cell>
          <cell r="G52">
            <v>0.13700000000000001</v>
          </cell>
          <cell r="H52">
            <v>0.13100000000000001</v>
          </cell>
          <cell r="I52">
            <v>0.13100000000000001</v>
          </cell>
          <cell r="L52">
            <v>0.08</v>
          </cell>
          <cell r="M52">
            <v>7.4999999999999997E-2</v>
          </cell>
          <cell r="N52">
            <v>7.4999999999999997E-2</v>
          </cell>
          <cell r="Q52">
            <v>0.13600000000000001</v>
          </cell>
          <cell r="R52">
            <v>0.13100000000000001</v>
          </cell>
          <cell r="S52">
            <v>0.13100000000000001</v>
          </cell>
        </row>
        <row r="54">
          <cell r="B54">
            <v>0.75700000000000001</v>
          </cell>
          <cell r="C54">
            <v>0.68300000000000005</v>
          </cell>
          <cell r="D54">
            <v>0.68300000000000005</v>
          </cell>
          <cell r="G54">
            <v>0.753</v>
          </cell>
          <cell r="H54">
            <v>0.68200000000000005</v>
          </cell>
          <cell r="I54">
            <v>0.68200000000000005</v>
          </cell>
          <cell r="L54">
            <v>0.76300000000000001</v>
          </cell>
          <cell r="M54">
            <v>0.68100000000000005</v>
          </cell>
          <cell r="N54">
            <v>0.68100000000000005</v>
          </cell>
          <cell r="Q54">
            <v>0.75900000000000001</v>
          </cell>
          <cell r="R54">
            <v>0.68</v>
          </cell>
          <cell r="S54">
            <v>0.68</v>
          </cell>
        </row>
        <row r="56">
          <cell r="B56">
            <v>0.56999999999999995</v>
          </cell>
          <cell r="C56">
            <v>0.56799999999999995</v>
          </cell>
          <cell r="D56">
            <v>0.56799999999999995</v>
          </cell>
          <cell r="G56">
            <v>0.56200000000000006</v>
          </cell>
          <cell r="H56">
            <v>0.56299999999999994</v>
          </cell>
          <cell r="I56">
            <v>0.56299999999999994</v>
          </cell>
          <cell r="L56">
            <v>0.55900000000000005</v>
          </cell>
          <cell r="M56">
            <v>0.55500000000000005</v>
          </cell>
          <cell r="N56">
            <v>0.55500000000000005</v>
          </cell>
          <cell r="Q56">
            <v>0.55400000000000005</v>
          </cell>
          <cell r="R56">
            <v>0.55200000000000005</v>
          </cell>
          <cell r="S56">
            <v>0.55200000000000005</v>
          </cell>
        </row>
        <row r="58">
          <cell r="B58">
            <v>0.19400000000000001</v>
          </cell>
          <cell r="C58">
            <v>0.28699999999999998</v>
          </cell>
          <cell r="D58">
            <v>0.28699999999999998</v>
          </cell>
          <cell r="G58">
            <v>0.249</v>
          </cell>
          <cell r="H58">
            <v>0.32200000000000001</v>
          </cell>
          <cell r="I58">
            <v>0.32200000000000001</v>
          </cell>
          <cell r="L58">
            <v>0.189</v>
          </cell>
          <cell r="M58">
            <v>0.27800000000000002</v>
          </cell>
          <cell r="N58">
            <v>0.27800000000000002</v>
          </cell>
          <cell r="Q58">
            <v>0.245</v>
          </cell>
          <cell r="R58">
            <v>0.316</v>
          </cell>
          <cell r="S58">
            <v>0.316</v>
          </cell>
        </row>
        <row r="60">
          <cell r="B60">
            <v>4.3999999999999997E-2</v>
          </cell>
          <cell r="C60">
            <v>0.10100000000000001</v>
          </cell>
          <cell r="D60">
            <v>0.10100000000000001</v>
          </cell>
          <cell r="G60">
            <v>9.1999999999999998E-2</v>
          </cell>
          <cell r="H60">
            <v>0.153</v>
          </cell>
          <cell r="I60">
            <v>0.153</v>
          </cell>
          <cell r="L60">
            <v>4.2999999999999997E-2</v>
          </cell>
          <cell r="M60">
            <v>0.1</v>
          </cell>
          <cell r="N60">
            <v>0.1</v>
          </cell>
          <cell r="Q60">
            <v>9.0999999999999998E-2</v>
          </cell>
          <cell r="R60">
            <v>0.151</v>
          </cell>
          <cell r="S60">
            <v>0.151</v>
          </cell>
        </row>
        <row r="62">
          <cell r="B62">
            <v>0.80400000000000005</v>
          </cell>
          <cell r="C62">
            <v>0.69299999999999995</v>
          </cell>
          <cell r="D62">
            <v>0.69299999999999995</v>
          </cell>
          <cell r="G62">
            <v>0.8</v>
          </cell>
          <cell r="H62">
            <v>0.69099999999999995</v>
          </cell>
          <cell r="I62">
            <v>0.69099999999999995</v>
          </cell>
          <cell r="L62">
            <v>0.81499999999999995</v>
          </cell>
          <cell r="M62">
            <v>0.69299999999999995</v>
          </cell>
          <cell r="N62">
            <v>0.69299999999999995</v>
          </cell>
          <cell r="Q62">
            <v>0.81100000000000005</v>
          </cell>
          <cell r="R62">
            <v>0.69099999999999995</v>
          </cell>
          <cell r="S62">
            <v>0.69099999999999995</v>
          </cell>
        </row>
        <row r="64">
          <cell r="B64">
            <v>0.61399999999999999</v>
          </cell>
          <cell r="C64">
            <v>0.60599999999999998</v>
          </cell>
          <cell r="D64">
            <v>0.60599999999999998</v>
          </cell>
          <cell r="G64">
            <v>0.60399999999999998</v>
          </cell>
          <cell r="H64">
            <v>0.60099999999999998</v>
          </cell>
          <cell r="I64">
            <v>0.60099999999999998</v>
          </cell>
          <cell r="L64">
            <v>0.60599999999999998</v>
          </cell>
          <cell r="M64">
            <v>0.59499999999999997</v>
          </cell>
          <cell r="N64">
            <v>0.59499999999999997</v>
          </cell>
          <cell r="Q64">
            <v>0.59799999999999998</v>
          </cell>
          <cell r="R64">
            <v>0.59199999999999997</v>
          </cell>
          <cell r="S64">
            <v>0.59199999999999997</v>
          </cell>
        </row>
        <row r="66">
          <cell r="B66">
            <v>0.184</v>
          </cell>
          <cell r="C66">
            <v>0.35399999999999998</v>
          </cell>
          <cell r="D66">
            <v>0.35399999999999998</v>
          </cell>
          <cell r="G66">
            <v>0.23499999999999999</v>
          </cell>
          <cell r="H66">
            <v>0.373</v>
          </cell>
          <cell r="I66">
            <v>0.373</v>
          </cell>
          <cell r="L66">
            <v>0.18</v>
          </cell>
          <cell r="M66">
            <v>0.34200000000000003</v>
          </cell>
          <cell r="N66">
            <v>0.34200000000000003</v>
          </cell>
          <cell r="Q66">
            <v>0.23200000000000001</v>
          </cell>
          <cell r="R66">
            <v>0.36499999999999999</v>
          </cell>
          <cell r="S66">
            <v>0.36499999999999999</v>
          </cell>
        </row>
        <row r="68">
          <cell r="B68">
            <v>2.5999999999999999E-2</v>
          </cell>
          <cell r="C68">
            <v>0.127</v>
          </cell>
          <cell r="D68">
            <v>0.127</v>
          </cell>
          <cell r="G68">
            <v>6.5000000000000002E-2</v>
          </cell>
          <cell r="H68">
            <v>0.17399999999999999</v>
          </cell>
          <cell r="I68">
            <v>0.17399999999999999</v>
          </cell>
          <cell r="L68">
            <v>2.5999999999999999E-2</v>
          </cell>
          <cell r="M68">
            <v>0.125</v>
          </cell>
          <cell r="N68">
            <v>0.125</v>
          </cell>
          <cell r="Q68">
            <v>6.5000000000000002E-2</v>
          </cell>
          <cell r="R68">
            <v>0.17199999999999999</v>
          </cell>
          <cell r="S68">
            <v>0.17199999999999999</v>
          </cell>
        </row>
        <row r="70">
          <cell r="B70">
            <v>0.56799999999999995</v>
          </cell>
          <cell r="C70">
            <v>0.70899999999999996</v>
          </cell>
          <cell r="D70">
            <v>0.70899999999999996</v>
          </cell>
          <cell r="G70">
            <v>0.56799999999999995</v>
          </cell>
          <cell r="H70">
            <v>0.69799999999999995</v>
          </cell>
          <cell r="I70">
            <v>0.69799999999999995</v>
          </cell>
          <cell r="L70">
            <v>0.55300000000000005</v>
          </cell>
          <cell r="M70">
            <v>0.71399999999999997</v>
          </cell>
          <cell r="N70">
            <v>0.71399999999999997</v>
          </cell>
          <cell r="Q70">
            <v>0.55400000000000005</v>
          </cell>
          <cell r="R70">
            <v>0.70199999999999996</v>
          </cell>
          <cell r="S70">
            <v>0.70199999999999996</v>
          </cell>
        </row>
        <row r="72">
          <cell r="B72">
            <v>0.45200000000000001</v>
          </cell>
          <cell r="C72">
            <v>0.42899999999999999</v>
          </cell>
          <cell r="D72">
            <v>0.42899999999999999</v>
          </cell>
          <cell r="G72">
            <v>0.46300000000000002</v>
          </cell>
          <cell r="H72">
            <v>0.45200000000000001</v>
          </cell>
          <cell r="I72">
            <v>0.45200000000000001</v>
          </cell>
          <cell r="L72">
            <v>0.434</v>
          </cell>
          <cell r="M72">
            <v>0.41899999999999998</v>
          </cell>
          <cell r="N72">
            <v>0.41899999999999998</v>
          </cell>
          <cell r="Q72">
            <v>0.45</v>
          </cell>
          <cell r="R72">
            <v>0.44700000000000001</v>
          </cell>
          <cell r="S72">
            <v>0.44700000000000001</v>
          </cell>
        </row>
        <row r="74">
          <cell r="B74">
            <v>0.27600000000000002</v>
          </cell>
          <cell r="C74">
            <v>0.13400000000000001</v>
          </cell>
          <cell r="D74">
            <v>0.13400000000000001</v>
          </cell>
          <cell r="G74">
            <v>0.32700000000000001</v>
          </cell>
          <cell r="H74">
            <v>0.219</v>
          </cell>
          <cell r="I74">
            <v>0.219</v>
          </cell>
          <cell r="L74">
            <v>0.27100000000000002</v>
          </cell>
          <cell r="M74">
            <v>0.13400000000000001</v>
          </cell>
          <cell r="N74">
            <v>0.13400000000000001</v>
          </cell>
          <cell r="Q74">
            <v>0.32300000000000001</v>
          </cell>
          <cell r="R74">
            <v>0.218</v>
          </cell>
          <cell r="S74">
            <v>0.218</v>
          </cell>
        </row>
        <row r="76">
          <cell r="B76">
            <v>0.193</v>
          </cell>
          <cell r="C76">
            <v>0.06</v>
          </cell>
          <cell r="D76">
            <v>0.06</v>
          </cell>
          <cell r="G76">
            <v>0.24099999999999999</v>
          </cell>
          <cell r="H76">
            <v>0.11799999999999999</v>
          </cell>
          <cell r="I76">
            <v>0.11799999999999999</v>
          </cell>
          <cell r="L76">
            <v>0.191</v>
          </cell>
          <cell r="M76">
            <v>0.06</v>
          </cell>
          <cell r="N76">
            <v>0.06</v>
          </cell>
          <cell r="Q76">
            <v>0.24199999999999999</v>
          </cell>
          <cell r="R76">
            <v>0.11799999999999999</v>
          </cell>
          <cell r="S76">
            <v>0.11799999999999999</v>
          </cell>
        </row>
        <row r="78">
          <cell r="B78">
            <v>0.76700000000000002</v>
          </cell>
          <cell r="C78">
            <v>0.76300000000000001</v>
          </cell>
          <cell r="D78">
            <v>0.76300000000000001</v>
          </cell>
          <cell r="G78">
            <v>0.76400000000000001</v>
          </cell>
          <cell r="H78">
            <v>0.76</v>
          </cell>
          <cell r="I78">
            <v>0.76</v>
          </cell>
          <cell r="L78">
            <v>0.77800000000000002</v>
          </cell>
          <cell r="M78">
            <v>0.77500000000000002</v>
          </cell>
          <cell r="N78">
            <v>0.77500000000000002</v>
          </cell>
          <cell r="Q78">
            <v>0.77400000000000002</v>
          </cell>
          <cell r="R78">
            <v>0.77100000000000002</v>
          </cell>
          <cell r="S78">
            <v>0.77100000000000002</v>
          </cell>
        </row>
        <row r="80">
          <cell r="B80">
            <v>0.60699999999999998</v>
          </cell>
          <cell r="C80">
            <v>0.60699999999999998</v>
          </cell>
          <cell r="D80">
            <v>0.60699999999999998</v>
          </cell>
          <cell r="G80">
            <v>0.59899999999999998</v>
          </cell>
          <cell r="H80">
            <v>0.59799999999999998</v>
          </cell>
          <cell r="I80">
            <v>0.59799999999999998</v>
          </cell>
          <cell r="L80">
            <v>0.60099999999999998</v>
          </cell>
          <cell r="M80">
            <v>0.60099999999999998</v>
          </cell>
          <cell r="N80">
            <v>0.60099999999999998</v>
          </cell>
          <cell r="Q80">
            <v>0.59599999999999997</v>
          </cell>
          <cell r="R80">
            <v>0.59499999999999997</v>
          </cell>
          <cell r="S80">
            <v>0.59499999999999997</v>
          </cell>
        </row>
        <row r="82">
          <cell r="B82">
            <v>0.27200000000000002</v>
          </cell>
          <cell r="C82">
            <v>0.26700000000000002</v>
          </cell>
          <cell r="D82">
            <v>0.26700000000000002</v>
          </cell>
          <cell r="G82">
            <v>0.318</v>
          </cell>
          <cell r="H82">
            <v>0.315</v>
          </cell>
          <cell r="I82">
            <v>0.315</v>
          </cell>
          <cell r="L82">
            <v>0.26700000000000002</v>
          </cell>
          <cell r="M82">
            <v>0.26300000000000001</v>
          </cell>
          <cell r="N82">
            <v>0.26300000000000001</v>
          </cell>
          <cell r="Q82">
            <v>0.316</v>
          </cell>
          <cell r="R82">
            <v>0.312</v>
          </cell>
          <cell r="S82">
            <v>0.312</v>
          </cell>
        </row>
        <row r="84">
          <cell r="B84">
            <v>9.6000000000000002E-2</v>
          </cell>
          <cell r="C84">
            <v>9.1999999999999998E-2</v>
          </cell>
          <cell r="D84">
            <v>9.1999999999999998E-2</v>
          </cell>
          <cell r="G84">
            <v>0.151</v>
          </cell>
          <cell r="H84">
            <v>0.14599999999999999</v>
          </cell>
          <cell r="I84">
            <v>0.14599999999999999</v>
          </cell>
          <cell r="L84">
            <v>9.6000000000000002E-2</v>
          </cell>
          <cell r="M84">
            <v>9.0999999999999998E-2</v>
          </cell>
          <cell r="N84">
            <v>9.0999999999999998E-2</v>
          </cell>
          <cell r="Q84">
            <v>0.151</v>
          </cell>
          <cell r="R84">
            <v>0.14699999999999999</v>
          </cell>
          <cell r="S84">
            <v>0.14699999999999999</v>
          </cell>
        </row>
        <row r="86">
          <cell r="B86">
            <v>0.84399999999999997</v>
          </cell>
          <cell r="C86">
            <v>0.78200000000000003</v>
          </cell>
          <cell r="D86">
            <v>0.78200000000000003</v>
          </cell>
          <cell r="G86">
            <v>0.84</v>
          </cell>
          <cell r="H86">
            <v>0.77900000000000003</v>
          </cell>
          <cell r="I86">
            <v>0.77900000000000003</v>
          </cell>
          <cell r="L86">
            <v>0.86</v>
          </cell>
          <cell r="M86">
            <v>0.79700000000000004</v>
          </cell>
          <cell r="N86">
            <v>0.79700000000000004</v>
          </cell>
          <cell r="Q86">
            <v>0.85499999999999998</v>
          </cell>
          <cell r="R86">
            <v>0.79400000000000004</v>
          </cell>
          <cell r="S86">
            <v>0.79400000000000004</v>
          </cell>
        </row>
        <row r="88">
          <cell r="B88">
            <v>0.68400000000000005</v>
          </cell>
          <cell r="C88">
            <v>0.67600000000000005</v>
          </cell>
          <cell r="D88">
            <v>0.67600000000000005</v>
          </cell>
          <cell r="G88">
            <v>0.67</v>
          </cell>
          <cell r="H88">
            <v>0.66700000000000004</v>
          </cell>
          <cell r="I88">
            <v>0.66700000000000004</v>
          </cell>
          <cell r="L88">
            <v>0.68200000000000005</v>
          </cell>
          <cell r="M88">
            <v>0.67400000000000004</v>
          </cell>
          <cell r="N88">
            <v>0.67400000000000004</v>
          </cell>
          <cell r="Q88">
            <v>0.67</v>
          </cell>
          <cell r="R88">
            <v>0.66800000000000004</v>
          </cell>
          <cell r="S88">
            <v>0.66800000000000004</v>
          </cell>
        </row>
        <row r="90">
          <cell r="B90">
            <v>0.26900000000000002</v>
          </cell>
          <cell r="C90">
            <v>0.371</v>
          </cell>
          <cell r="D90">
            <v>0.371</v>
          </cell>
          <cell r="G90">
            <v>0.312</v>
          </cell>
          <cell r="H90">
            <v>0.39400000000000002</v>
          </cell>
          <cell r="I90">
            <v>0.39400000000000002</v>
          </cell>
          <cell r="L90">
            <v>0.26400000000000001</v>
          </cell>
          <cell r="M90">
            <v>0.36299999999999999</v>
          </cell>
          <cell r="N90">
            <v>0.36299999999999999</v>
          </cell>
          <cell r="Q90">
            <v>0.308</v>
          </cell>
          <cell r="R90">
            <v>0.38900000000000001</v>
          </cell>
          <cell r="S90">
            <v>0.38900000000000001</v>
          </cell>
        </row>
        <row r="92">
          <cell r="B92">
            <v>5.8000000000000003E-2</v>
          </cell>
          <cell r="C92">
            <v>0.127</v>
          </cell>
          <cell r="D92">
            <v>0.127</v>
          </cell>
          <cell r="G92">
            <v>0.107</v>
          </cell>
          <cell r="H92">
            <v>0.17599999999999999</v>
          </cell>
          <cell r="I92">
            <v>0.17599999999999999</v>
          </cell>
          <cell r="L92">
            <v>5.8000000000000003E-2</v>
          </cell>
          <cell r="M92">
            <v>0.127</v>
          </cell>
          <cell r="N92">
            <v>0.127</v>
          </cell>
          <cell r="Q92">
            <v>0.106</v>
          </cell>
          <cell r="R92">
            <v>0.17499999999999999</v>
          </cell>
          <cell r="S92">
            <v>0.17499999999999999</v>
          </cell>
        </row>
        <row r="94">
          <cell r="B94">
            <v>0.88100000000000001</v>
          </cell>
          <cell r="C94">
            <v>0.79</v>
          </cell>
          <cell r="D94">
            <v>0.79</v>
          </cell>
          <cell r="G94">
            <v>0.878</v>
          </cell>
          <cell r="H94">
            <v>0.78800000000000003</v>
          </cell>
          <cell r="I94">
            <v>0.78800000000000003</v>
          </cell>
          <cell r="L94">
            <v>0.89700000000000002</v>
          </cell>
          <cell r="M94">
            <v>0.80600000000000005</v>
          </cell>
          <cell r="N94">
            <v>0.80600000000000005</v>
          </cell>
          <cell r="Q94">
            <v>0.89400000000000002</v>
          </cell>
          <cell r="R94">
            <v>0.80500000000000005</v>
          </cell>
          <cell r="S94">
            <v>0.80500000000000005</v>
          </cell>
        </row>
        <row r="96">
          <cell r="B96">
            <v>0.72799999999999998</v>
          </cell>
          <cell r="C96">
            <v>0.71</v>
          </cell>
          <cell r="D96">
            <v>0.71</v>
          </cell>
          <cell r="G96">
            <v>0.71399999999999997</v>
          </cell>
          <cell r="H96">
            <v>0.70499999999999996</v>
          </cell>
          <cell r="I96">
            <v>0.70499999999999996</v>
          </cell>
          <cell r="L96">
            <v>0.72899999999999998</v>
          </cell>
          <cell r="M96">
            <v>0.71399999999999997</v>
          </cell>
          <cell r="N96">
            <v>0.71399999999999997</v>
          </cell>
          <cell r="Q96">
            <v>0.71399999999999997</v>
          </cell>
          <cell r="R96">
            <v>0.70799999999999996</v>
          </cell>
          <cell r="S96">
            <v>0.70799999999999996</v>
          </cell>
        </row>
        <row r="98">
          <cell r="B98">
            <v>0.26600000000000001</v>
          </cell>
          <cell r="C98">
            <v>0.44700000000000001</v>
          </cell>
          <cell r="D98">
            <v>0.44700000000000001</v>
          </cell>
          <cell r="G98">
            <v>0.30499999999999999</v>
          </cell>
          <cell r="H98">
            <v>0.45700000000000002</v>
          </cell>
          <cell r="I98">
            <v>0.45700000000000002</v>
          </cell>
          <cell r="L98">
            <v>0.26100000000000001</v>
          </cell>
          <cell r="M98">
            <v>0.438</v>
          </cell>
          <cell r="N98">
            <v>0.438</v>
          </cell>
          <cell r="Q98">
            <v>0.30199999999999999</v>
          </cell>
          <cell r="R98">
            <v>0.45100000000000001</v>
          </cell>
          <cell r="S98">
            <v>0.45100000000000001</v>
          </cell>
        </row>
        <row r="100">
          <cell r="B100">
            <v>3.7999999999999999E-2</v>
          </cell>
          <cell r="C100">
            <v>0.16300000000000001</v>
          </cell>
          <cell r="D100">
            <v>0.16300000000000001</v>
          </cell>
          <cell r="G100">
            <v>7.9000000000000001E-2</v>
          </cell>
          <cell r="H100">
            <v>0.20599999999999999</v>
          </cell>
          <cell r="I100">
            <v>0.20599999999999999</v>
          </cell>
          <cell r="L100">
            <v>3.6999999999999998E-2</v>
          </cell>
          <cell r="M100">
            <v>0.161</v>
          </cell>
          <cell r="N100">
            <v>0.161</v>
          </cell>
          <cell r="Q100">
            <v>7.9000000000000001E-2</v>
          </cell>
          <cell r="R100">
            <v>0.20399999999999999</v>
          </cell>
          <cell r="S100">
            <v>0.20399999999999999</v>
          </cell>
        </row>
        <row r="102">
          <cell r="B102">
            <v>0.65800000000000003</v>
          </cell>
          <cell r="C102">
            <v>0.79300000000000004</v>
          </cell>
          <cell r="D102">
            <v>0.79300000000000004</v>
          </cell>
          <cell r="G102">
            <v>0.65600000000000003</v>
          </cell>
          <cell r="H102">
            <v>0.78</v>
          </cell>
          <cell r="I102">
            <v>0.78</v>
          </cell>
          <cell r="L102">
            <v>0.65900000000000003</v>
          </cell>
          <cell r="M102">
            <v>0.80500000000000005</v>
          </cell>
          <cell r="N102">
            <v>0.80500000000000005</v>
          </cell>
          <cell r="Q102">
            <v>0.65700000000000003</v>
          </cell>
          <cell r="R102">
            <v>0.79</v>
          </cell>
          <cell r="S102">
            <v>0.79</v>
          </cell>
        </row>
        <row r="104">
          <cell r="B104">
            <v>0.53</v>
          </cell>
          <cell r="C104">
            <v>0.52100000000000002</v>
          </cell>
          <cell r="D104">
            <v>0.52100000000000002</v>
          </cell>
          <cell r="G104">
            <v>0.53400000000000003</v>
          </cell>
          <cell r="H104">
            <v>0.52500000000000002</v>
          </cell>
          <cell r="I104">
            <v>0.52500000000000002</v>
          </cell>
          <cell r="L104">
            <v>0.52</v>
          </cell>
          <cell r="M104">
            <v>0.51500000000000001</v>
          </cell>
          <cell r="N104">
            <v>0.51500000000000001</v>
          </cell>
          <cell r="Q104">
            <v>0.52800000000000002</v>
          </cell>
          <cell r="R104">
            <v>0.52300000000000002</v>
          </cell>
          <cell r="S104">
            <v>0.52300000000000002</v>
          </cell>
        </row>
        <row r="106">
          <cell r="B106">
            <v>0.32100000000000001</v>
          </cell>
          <cell r="C106">
            <v>0.17</v>
          </cell>
          <cell r="D106">
            <v>0.17</v>
          </cell>
          <cell r="G106">
            <v>0.36399999999999999</v>
          </cell>
          <cell r="H106">
            <v>0.249</v>
          </cell>
          <cell r="I106">
            <v>0.249</v>
          </cell>
          <cell r="L106">
            <v>0.317</v>
          </cell>
          <cell r="M106">
            <v>0.17</v>
          </cell>
          <cell r="N106">
            <v>0.17</v>
          </cell>
          <cell r="Q106">
            <v>0.36099999999999999</v>
          </cell>
          <cell r="R106">
            <v>0.248</v>
          </cell>
          <cell r="S106">
            <v>0.248</v>
          </cell>
        </row>
        <row r="108">
          <cell r="B108">
            <v>0.20499999999999999</v>
          </cell>
          <cell r="C108">
            <v>6.7000000000000004E-2</v>
          </cell>
          <cell r="D108">
            <v>6.7000000000000004E-2</v>
          </cell>
          <cell r="G108">
            <v>0.252</v>
          </cell>
          <cell r="H108">
            <v>0.126</v>
          </cell>
          <cell r="I108">
            <v>0.126</v>
          </cell>
          <cell r="L108">
            <v>0.20599999999999999</v>
          </cell>
          <cell r="M108">
            <v>6.7000000000000004E-2</v>
          </cell>
          <cell r="N108">
            <v>6.7000000000000004E-2</v>
          </cell>
          <cell r="Q108">
            <v>0.253</v>
          </cell>
          <cell r="R108">
            <v>0.126</v>
          </cell>
          <cell r="S108">
            <v>0.126</v>
          </cell>
        </row>
        <row r="110">
          <cell r="B110">
            <v>0.84199999999999997</v>
          </cell>
          <cell r="C110">
            <v>0.84</v>
          </cell>
          <cell r="D110">
            <v>0.84</v>
          </cell>
          <cell r="G110">
            <v>0.83699999999999997</v>
          </cell>
          <cell r="H110">
            <v>0.83499999999999996</v>
          </cell>
          <cell r="I110">
            <v>0.83499999999999996</v>
          </cell>
          <cell r="L110">
            <v>0.85899999999999999</v>
          </cell>
          <cell r="M110">
            <v>0.85699999999999998</v>
          </cell>
          <cell r="N110">
            <v>0.85699999999999998</v>
          </cell>
          <cell r="Q110">
            <v>0.85399999999999998</v>
          </cell>
          <cell r="R110">
            <v>0.85199999999999998</v>
          </cell>
          <cell r="S110">
            <v>0.85199999999999998</v>
          </cell>
        </row>
        <row r="112">
          <cell r="B112">
            <v>0.69599999999999995</v>
          </cell>
          <cell r="C112">
            <v>0.69599999999999995</v>
          </cell>
          <cell r="D112">
            <v>0.69599999999999995</v>
          </cell>
          <cell r="G112">
            <v>0.68300000000000005</v>
          </cell>
          <cell r="H112">
            <v>0.68300000000000005</v>
          </cell>
          <cell r="I112">
            <v>0.68300000000000005</v>
          </cell>
          <cell r="L112">
            <v>0.69699999999999995</v>
          </cell>
          <cell r="M112">
            <v>0.69699999999999995</v>
          </cell>
          <cell r="N112">
            <v>0.69699999999999995</v>
          </cell>
          <cell r="Q112">
            <v>0.68500000000000005</v>
          </cell>
          <cell r="R112">
            <v>0.68500000000000005</v>
          </cell>
          <cell r="S112">
            <v>0.68500000000000005</v>
          </cell>
        </row>
        <row r="114">
          <cell r="B114">
            <v>0.33500000000000002</v>
          </cell>
          <cell r="C114">
            <v>0.33100000000000002</v>
          </cell>
          <cell r="D114">
            <v>0.33100000000000002</v>
          </cell>
          <cell r="G114">
            <v>0.372</v>
          </cell>
          <cell r="H114">
            <v>0.36899999999999999</v>
          </cell>
          <cell r="I114">
            <v>0.36899999999999999</v>
          </cell>
          <cell r="L114">
            <v>0.33200000000000002</v>
          </cell>
          <cell r="M114">
            <v>0.32800000000000001</v>
          </cell>
          <cell r="N114">
            <v>0.32800000000000001</v>
          </cell>
          <cell r="Q114">
            <v>0.36799999999999999</v>
          </cell>
          <cell r="R114">
            <v>0.36499999999999999</v>
          </cell>
          <cell r="S114">
            <v>0.36499999999999999</v>
          </cell>
        </row>
        <row r="116">
          <cell r="B116">
            <v>0.114</v>
          </cell>
          <cell r="C116">
            <v>0.109</v>
          </cell>
          <cell r="D116">
            <v>0.109</v>
          </cell>
          <cell r="G116">
            <v>0.16800000000000001</v>
          </cell>
          <cell r="H116">
            <v>0.16400000000000001</v>
          </cell>
          <cell r="I116">
            <v>0.16400000000000001</v>
          </cell>
          <cell r="L116">
            <v>0.113</v>
          </cell>
          <cell r="M116">
            <v>0.109</v>
          </cell>
          <cell r="N116">
            <v>0.109</v>
          </cell>
          <cell r="Q116">
            <v>0.16700000000000001</v>
          </cell>
          <cell r="R116">
            <v>0.16300000000000001</v>
          </cell>
          <cell r="S116">
            <v>0.16300000000000001</v>
          </cell>
        </row>
        <row r="118">
          <cell r="B118">
            <v>0.90200000000000002</v>
          </cell>
          <cell r="C118">
            <v>0.85299999999999998</v>
          </cell>
          <cell r="D118">
            <v>0.85299999999999998</v>
          </cell>
          <cell r="G118">
            <v>0.89900000000000002</v>
          </cell>
          <cell r="H118">
            <v>0.85199999999999998</v>
          </cell>
          <cell r="I118">
            <v>0.85199999999999998</v>
          </cell>
          <cell r="L118">
            <v>0.91900000000000004</v>
          </cell>
          <cell r="M118">
            <v>0.874</v>
          </cell>
          <cell r="N118">
            <v>0.874</v>
          </cell>
          <cell r="Q118">
            <v>0.91500000000000004</v>
          </cell>
          <cell r="R118">
            <v>0.871</v>
          </cell>
          <cell r="S118">
            <v>0.871</v>
          </cell>
        </row>
        <row r="120">
          <cell r="B120">
            <v>0.77100000000000002</v>
          </cell>
          <cell r="C120">
            <v>0.76</v>
          </cell>
          <cell r="D120">
            <v>0.76</v>
          </cell>
          <cell r="G120">
            <v>0.755</v>
          </cell>
          <cell r="H120">
            <v>0.75</v>
          </cell>
          <cell r="I120">
            <v>0.75</v>
          </cell>
          <cell r="L120">
            <v>0.77700000000000002</v>
          </cell>
          <cell r="M120">
            <v>0.76800000000000002</v>
          </cell>
          <cell r="N120">
            <v>0.76800000000000002</v>
          </cell>
          <cell r="Q120">
            <v>0.76</v>
          </cell>
          <cell r="R120">
            <v>0.75800000000000001</v>
          </cell>
          <cell r="S120">
            <v>0.75800000000000001</v>
          </cell>
        </row>
        <row r="122">
          <cell r="B122">
            <v>0.34300000000000003</v>
          </cell>
          <cell r="C122">
            <v>0.44900000000000001</v>
          </cell>
          <cell r="D122">
            <v>0.44900000000000001</v>
          </cell>
          <cell r="G122">
            <v>0.374</v>
          </cell>
          <cell r="H122">
            <v>0.46200000000000002</v>
          </cell>
          <cell r="I122">
            <v>0.46200000000000002</v>
          </cell>
          <cell r="L122">
            <v>0.33900000000000002</v>
          </cell>
          <cell r="M122">
            <v>0.44400000000000001</v>
          </cell>
          <cell r="N122">
            <v>0.44400000000000001</v>
          </cell>
          <cell r="Q122">
            <v>0.371</v>
          </cell>
          <cell r="R122">
            <v>0.45900000000000002</v>
          </cell>
          <cell r="S122">
            <v>0.45900000000000002</v>
          </cell>
        </row>
        <row r="124">
          <cell r="B124">
            <v>7.4999999999999997E-2</v>
          </cell>
          <cell r="C124">
            <v>0.155</v>
          </cell>
          <cell r="D124">
            <v>0.155</v>
          </cell>
          <cell r="G124">
            <v>0.123</v>
          </cell>
          <cell r="H124">
            <v>0.20100000000000001</v>
          </cell>
          <cell r="I124">
            <v>0.20100000000000001</v>
          </cell>
          <cell r="L124">
            <v>7.3999999999999996E-2</v>
          </cell>
          <cell r="M124">
            <v>0.154</v>
          </cell>
          <cell r="N124">
            <v>0.154</v>
          </cell>
          <cell r="Q124">
            <v>0.122</v>
          </cell>
          <cell r="R124">
            <v>0.2</v>
          </cell>
          <cell r="S124">
            <v>0.2</v>
          </cell>
        </row>
        <row r="126">
          <cell r="B126">
            <v>0.92900000000000005</v>
          </cell>
          <cell r="C126">
            <v>0.86</v>
          </cell>
          <cell r="D126">
            <v>0.86</v>
          </cell>
          <cell r="G126">
            <v>0.92700000000000005</v>
          </cell>
          <cell r="H126">
            <v>0.86</v>
          </cell>
          <cell r="I126">
            <v>0.86</v>
          </cell>
          <cell r="L126">
            <v>0.94399999999999995</v>
          </cell>
          <cell r="M126">
            <v>0.88200000000000001</v>
          </cell>
          <cell r="N126">
            <v>0.88200000000000001</v>
          </cell>
          <cell r="Q126">
            <v>0.94199999999999995</v>
          </cell>
          <cell r="R126">
            <v>0.88100000000000001</v>
          </cell>
          <cell r="S126">
            <v>0.88100000000000001</v>
          </cell>
        </row>
        <row r="128">
          <cell r="B128">
            <v>0.81299999999999994</v>
          </cell>
          <cell r="C128">
            <v>0.79200000000000004</v>
          </cell>
          <cell r="D128">
            <v>0.79200000000000004</v>
          </cell>
          <cell r="G128">
            <v>0.79800000000000004</v>
          </cell>
          <cell r="H128">
            <v>0.78600000000000003</v>
          </cell>
          <cell r="I128">
            <v>0.78600000000000003</v>
          </cell>
          <cell r="L128">
            <v>0.81899999999999995</v>
          </cell>
          <cell r="M128">
            <v>0.80300000000000005</v>
          </cell>
          <cell r="N128">
            <v>0.80300000000000005</v>
          </cell>
          <cell r="Q128">
            <v>0.80300000000000005</v>
          </cell>
          <cell r="R128">
            <v>0.79700000000000004</v>
          </cell>
          <cell r="S128">
            <v>0.79700000000000004</v>
          </cell>
        </row>
        <row r="130">
          <cell r="B130">
            <v>0.34799999999999998</v>
          </cell>
          <cell r="C130">
            <v>0.53300000000000003</v>
          </cell>
          <cell r="D130">
            <v>0.53300000000000003</v>
          </cell>
          <cell r="G130">
            <v>0.374</v>
          </cell>
          <cell r="H130">
            <v>0.53300000000000003</v>
          </cell>
          <cell r="I130">
            <v>0.53300000000000003</v>
          </cell>
          <cell r="L130">
            <v>0.34499999999999997</v>
          </cell>
          <cell r="M130">
            <v>0.52800000000000002</v>
          </cell>
          <cell r="N130">
            <v>0.52800000000000002</v>
          </cell>
          <cell r="Q130">
            <v>0.371</v>
          </cell>
          <cell r="R130">
            <v>0.53</v>
          </cell>
          <cell r="S130">
            <v>0.53</v>
          </cell>
        </row>
        <row r="132">
          <cell r="B132">
            <v>5.1999999999999998E-2</v>
          </cell>
          <cell r="C132">
            <v>0.19800000000000001</v>
          </cell>
          <cell r="D132">
            <v>0.19800000000000001</v>
          </cell>
          <cell r="G132">
            <v>9.2999999999999999E-2</v>
          </cell>
          <cell r="H132">
            <v>0.23799999999999999</v>
          </cell>
          <cell r="I132">
            <v>0.23799999999999999</v>
          </cell>
          <cell r="L132">
            <v>5.0999999999999997E-2</v>
          </cell>
          <cell r="M132">
            <v>0.19700000000000001</v>
          </cell>
          <cell r="N132">
            <v>0.19700000000000001</v>
          </cell>
          <cell r="Q132">
            <v>9.2999999999999999E-2</v>
          </cell>
          <cell r="R132">
            <v>0.23599999999999999</v>
          </cell>
          <cell r="S132">
            <v>0.23599999999999999</v>
          </cell>
        </row>
        <row r="134">
          <cell r="B134">
            <v>0.91800000000000004</v>
          </cell>
          <cell r="C134">
            <v>0.96899999999999997</v>
          </cell>
          <cell r="D134">
            <v>0.96899999999999997</v>
          </cell>
          <cell r="G134">
            <v>0.91400000000000003</v>
          </cell>
          <cell r="H134">
            <v>0.96399999999999997</v>
          </cell>
          <cell r="I134">
            <v>0.96399999999999997</v>
          </cell>
          <cell r="L134">
            <v>0.93600000000000005</v>
          </cell>
          <cell r="M134">
            <v>0.97799999999999998</v>
          </cell>
          <cell r="N134">
            <v>0.97799999999999998</v>
          </cell>
          <cell r="Q134">
            <v>0.93200000000000005</v>
          </cell>
          <cell r="R134">
            <v>0.97199999999999998</v>
          </cell>
          <cell r="S134">
            <v>0.97199999999999998</v>
          </cell>
        </row>
        <row r="136">
          <cell r="B136">
            <v>0.80900000000000005</v>
          </cell>
          <cell r="C136">
            <v>0.82499999999999996</v>
          </cell>
          <cell r="D136">
            <v>0.82499999999999996</v>
          </cell>
          <cell r="G136">
            <v>0.79600000000000004</v>
          </cell>
          <cell r="H136">
            <v>0.79300000000000004</v>
          </cell>
          <cell r="I136">
            <v>0.79300000000000004</v>
          </cell>
          <cell r="L136">
            <v>0.81799999999999995</v>
          </cell>
          <cell r="M136">
            <v>0.83</v>
          </cell>
          <cell r="N136">
            <v>0.83</v>
          </cell>
          <cell r="Q136">
            <v>0.80200000000000005</v>
          </cell>
          <cell r="R136">
            <v>0.79600000000000004</v>
          </cell>
          <cell r="S136">
            <v>0.79600000000000004</v>
          </cell>
        </row>
        <row r="138">
          <cell r="B138">
            <v>0.52100000000000002</v>
          </cell>
          <cell r="C138">
            <v>0.35499999999999998</v>
          </cell>
          <cell r="D138">
            <v>0.35499999999999998</v>
          </cell>
          <cell r="G138">
            <v>0.53</v>
          </cell>
          <cell r="H138">
            <v>0.39500000000000002</v>
          </cell>
          <cell r="I138">
            <v>0.39500000000000002</v>
          </cell>
          <cell r="L138">
            <v>0.51900000000000002</v>
          </cell>
          <cell r="M138">
            <v>0.35399999999999998</v>
          </cell>
          <cell r="N138">
            <v>0.35399999999999998</v>
          </cell>
          <cell r="Q138">
            <v>0.53</v>
          </cell>
          <cell r="R138">
            <v>0.39500000000000002</v>
          </cell>
          <cell r="S138">
            <v>0.39500000000000002</v>
          </cell>
        </row>
        <row r="140">
          <cell r="B140">
            <v>0.27400000000000002</v>
          </cell>
          <cell r="C140">
            <v>0.11</v>
          </cell>
          <cell r="D140">
            <v>0.11</v>
          </cell>
          <cell r="G140">
            <v>0.313</v>
          </cell>
          <cell r="H140">
            <v>0.16600000000000001</v>
          </cell>
          <cell r="I140">
            <v>0.16600000000000001</v>
          </cell>
          <cell r="L140">
            <v>0.27400000000000002</v>
          </cell>
          <cell r="M140">
            <v>0.11</v>
          </cell>
          <cell r="N140">
            <v>0.11</v>
          </cell>
          <cell r="Q140">
            <v>0.313</v>
          </cell>
          <cell r="R140">
            <v>0.16600000000000001</v>
          </cell>
          <cell r="S140">
            <v>0.16600000000000001</v>
          </cell>
        </row>
        <row r="142">
          <cell r="B142">
            <v>0.98199999999999998</v>
          </cell>
          <cell r="C142">
            <v>0.98199999999999998</v>
          </cell>
          <cell r="D142">
            <v>0.98199999999999998</v>
          </cell>
          <cell r="G142">
            <v>0.98099999999999998</v>
          </cell>
          <cell r="H142">
            <v>0.98099999999999998</v>
          </cell>
          <cell r="I142">
            <v>0.98099999999999998</v>
          </cell>
          <cell r="L142">
            <v>0.98899999999999999</v>
          </cell>
          <cell r="M142">
            <v>0.98899999999999999</v>
          </cell>
          <cell r="N142">
            <v>0.98899999999999999</v>
          </cell>
          <cell r="Q142">
            <v>0.98799999999999999</v>
          </cell>
          <cell r="R142">
            <v>0.98799999999999999</v>
          </cell>
          <cell r="S142">
            <v>0.98799999999999999</v>
          </cell>
        </row>
        <row r="144">
          <cell r="B144">
            <v>0.93200000000000005</v>
          </cell>
          <cell r="C144">
            <v>0.93200000000000005</v>
          </cell>
          <cell r="D144">
            <v>0.93200000000000005</v>
          </cell>
          <cell r="G144">
            <v>0.91900000000000004</v>
          </cell>
          <cell r="H144">
            <v>0.91900000000000004</v>
          </cell>
          <cell r="I144">
            <v>0.91900000000000004</v>
          </cell>
          <cell r="L144">
            <v>0.94</v>
          </cell>
          <cell r="M144">
            <v>0.94</v>
          </cell>
          <cell r="N144">
            <v>0.94</v>
          </cell>
          <cell r="Q144">
            <v>0.92600000000000005</v>
          </cell>
          <cell r="R144">
            <v>0.92600000000000005</v>
          </cell>
          <cell r="S144">
            <v>0.92600000000000005</v>
          </cell>
        </row>
        <row r="146">
          <cell r="B146">
            <v>0.60799999999999998</v>
          </cell>
          <cell r="C146">
            <v>0.60599999999999998</v>
          </cell>
          <cell r="D146">
            <v>0.60599999999999998</v>
          </cell>
          <cell r="G146">
            <v>0.60199999999999998</v>
          </cell>
          <cell r="H146">
            <v>0.6</v>
          </cell>
          <cell r="I146">
            <v>0.6</v>
          </cell>
          <cell r="L146">
            <v>0.60799999999999998</v>
          </cell>
          <cell r="M146">
            <v>0.60699999999999998</v>
          </cell>
          <cell r="N146">
            <v>0.60699999999999998</v>
          </cell>
          <cell r="Q146">
            <v>0.60199999999999998</v>
          </cell>
          <cell r="R146">
            <v>0.60099999999999998</v>
          </cell>
          <cell r="S146">
            <v>0.60099999999999998</v>
          </cell>
        </row>
        <row r="148">
          <cell r="B148">
            <v>0.20599999999999999</v>
          </cell>
          <cell r="C148">
            <v>0.20300000000000001</v>
          </cell>
          <cell r="D148">
            <v>0.20300000000000001</v>
          </cell>
          <cell r="G148">
            <v>0.249</v>
          </cell>
          <cell r="H148">
            <v>0.247</v>
          </cell>
          <cell r="I148">
            <v>0.247</v>
          </cell>
          <cell r="L148">
            <v>0.20599999999999999</v>
          </cell>
          <cell r="M148">
            <v>0.20300000000000001</v>
          </cell>
          <cell r="N148">
            <v>0.20300000000000001</v>
          </cell>
          <cell r="Q148">
            <v>0.248</v>
          </cell>
          <cell r="R148">
            <v>0.246</v>
          </cell>
          <cell r="S148">
            <v>0.246</v>
          </cell>
        </row>
        <row r="150">
          <cell r="B150">
            <v>0.99299999999999999</v>
          </cell>
          <cell r="C150">
            <v>0.98499999999999999</v>
          </cell>
          <cell r="D150">
            <v>0.98499999999999999</v>
          </cell>
          <cell r="G150">
            <v>0.99199999999999999</v>
          </cell>
          <cell r="H150">
            <v>0.98499999999999999</v>
          </cell>
          <cell r="I150">
            <v>0.98499999999999999</v>
          </cell>
          <cell r="L150">
            <v>0.996</v>
          </cell>
          <cell r="M150">
            <v>0.99199999999999999</v>
          </cell>
          <cell r="N150">
            <v>0.99199999999999999</v>
          </cell>
          <cell r="Q150">
            <v>0.996</v>
          </cell>
          <cell r="R150">
            <v>0.99199999999999999</v>
          </cell>
          <cell r="S150">
            <v>0.99199999999999999</v>
          </cell>
        </row>
        <row r="152">
          <cell r="B152">
            <v>0.96299999999999997</v>
          </cell>
          <cell r="C152">
            <v>0.95699999999999996</v>
          </cell>
          <cell r="D152">
            <v>0.95699999999999996</v>
          </cell>
          <cell r="G152">
            <v>0.95599999999999996</v>
          </cell>
          <cell r="H152">
            <v>0.95199999999999996</v>
          </cell>
          <cell r="I152">
            <v>0.95199999999999996</v>
          </cell>
          <cell r="L152">
            <v>0.97</v>
          </cell>
          <cell r="M152">
            <v>0.96599999999999997</v>
          </cell>
          <cell r="N152">
            <v>0.96599999999999997</v>
          </cell>
          <cell r="Q152">
            <v>0.96199999999999997</v>
          </cell>
          <cell r="R152">
            <v>0.96099999999999997</v>
          </cell>
          <cell r="S152">
            <v>0.96099999999999997</v>
          </cell>
        </row>
        <row r="154">
          <cell r="B154">
            <v>0.65900000000000003</v>
          </cell>
          <cell r="C154">
            <v>0.74399999999999999</v>
          </cell>
          <cell r="D154">
            <v>0.74399999999999999</v>
          </cell>
          <cell r="G154">
            <v>0.64500000000000002</v>
          </cell>
          <cell r="H154">
            <v>0.72699999999999998</v>
          </cell>
          <cell r="I154">
            <v>0.72699999999999998</v>
          </cell>
          <cell r="L154">
            <v>0.65800000000000003</v>
          </cell>
          <cell r="M154">
            <v>0.746</v>
          </cell>
          <cell r="N154">
            <v>0.746</v>
          </cell>
          <cell r="Q154">
            <v>0.64500000000000002</v>
          </cell>
          <cell r="R154">
            <v>0.72899999999999998</v>
          </cell>
          <cell r="S154">
            <v>0.72899999999999998</v>
          </cell>
        </row>
        <row r="156">
          <cell r="B156">
            <v>0.16900000000000001</v>
          </cell>
          <cell r="C156">
            <v>0.29299999999999998</v>
          </cell>
          <cell r="D156">
            <v>0.29299999999999998</v>
          </cell>
          <cell r="G156">
            <v>0.21099999999999999</v>
          </cell>
          <cell r="H156">
            <v>0.32300000000000001</v>
          </cell>
          <cell r="I156">
            <v>0.32300000000000001</v>
          </cell>
          <cell r="L156">
            <v>0.16900000000000001</v>
          </cell>
          <cell r="M156">
            <v>0.29299999999999998</v>
          </cell>
          <cell r="N156">
            <v>0.29299999999999998</v>
          </cell>
          <cell r="Q156">
            <v>0.21099999999999999</v>
          </cell>
          <cell r="R156">
            <v>0.32400000000000001</v>
          </cell>
          <cell r="S156">
            <v>0.32400000000000001</v>
          </cell>
        </row>
        <row r="158">
          <cell r="B158">
            <v>0.996</v>
          </cell>
          <cell r="C158">
            <v>0.98699999999999999</v>
          </cell>
          <cell r="D158">
            <v>0.98699999999999999</v>
          </cell>
          <cell r="G158">
            <v>0.996</v>
          </cell>
          <cell r="H158">
            <v>0.98599999999999999</v>
          </cell>
          <cell r="I158">
            <v>0.98599999999999999</v>
          </cell>
          <cell r="L158">
            <v>0.998</v>
          </cell>
          <cell r="M158">
            <v>0.99299999999999999</v>
          </cell>
          <cell r="N158">
            <v>0.99299999999999999</v>
          </cell>
          <cell r="Q158">
            <v>0.998</v>
          </cell>
          <cell r="R158">
            <v>0.99299999999999999</v>
          </cell>
          <cell r="S158">
            <v>0.99299999999999999</v>
          </cell>
        </row>
        <row r="160">
          <cell r="B160">
            <v>0.97699999999999998</v>
          </cell>
          <cell r="C160">
            <v>0.96899999999999997</v>
          </cell>
          <cell r="D160">
            <v>0.96899999999999997</v>
          </cell>
          <cell r="G160">
            <v>0.97099999999999997</v>
          </cell>
          <cell r="H160">
            <v>0.96599999999999997</v>
          </cell>
          <cell r="I160">
            <v>0.96599999999999997</v>
          </cell>
          <cell r="L160">
            <v>0.98099999999999998</v>
          </cell>
          <cell r="M160">
            <v>0.97699999999999998</v>
          </cell>
          <cell r="N160">
            <v>0.97699999999999998</v>
          </cell>
          <cell r="Q160">
            <v>0.97599999999999998</v>
          </cell>
          <cell r="R160">
            <v>0.97399999999999998</v>
          </cell>
          <cell r="S160">
            <v>0.97399999999999998</v>
          </cell>
        </row>
        <row r="162">
          <cell r="B162">
            <v>0.69199999999999995</v>
          </cell>
          <cell r="C162">
            <v>0.82099999999999995</v>
          </cell>
          <cell r="D162">
            <v>0.82099999999999995</v>
          </cell>
          <cell r="G162">
            <v>0.67400000000000004</v>
          </cell>
          <cell r="H162">
            <v>0.80500000000000005</v>
          </cell>
          <cell r="I162">
            <v>0.80500000000000005</v>
          </cell>
          <cell r="L162">
            <v>0.69199999999999995</v>
          </cell>
          <cell r="M162">
            <v>0.82499999999999996</v>
          </cell>
          <cell r="N162">
            <v>0.82499999999999996</v>
          </cell>
          <cell r="Q162">
            <v>0.67400000000000004</v>
          </cell>
          <cell r="R162">
            <v>0.80800000000000005</v>
          </cell>
          <cell r="S162">
            <v>0.80800000000000005</v>
          </cell>
        </row>
        <row r="164">
          <cell r="B164">
            <v>0.14199999999999999</v>
          </cell>
          <cell r="C164">
            <v>0.374</v>
          </cell>
          <cell r="D164">
            <v>0.374</v>
          </cell>
          <cell r="G164">
            <v>0.182</v>
          </cell>
          <cell r="H164">
            <v>0.39300000000000002</v>
          </cell>
          <cell r="I164">
            <v>0.39300000000000002</v>
          </cell>
          <cell r="L164">
            <v>0.14099999999999999</v>
          </cell>
          <cell r="M164">
            <v>0.373</v>
          </cell>
          <cell r="N164">
            <v>0.373</v>
          </cell>
          <cell r="Q164">
            <v>0.182</v>
          </cell>
          <cell r="R164">
            <v>0.39200000000000002</v>
          </cell>
          <cell r="S164">
            <v>0.39200000000000002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chi square and neg sk"/>
    </sheetNames>
    <sheetDataSet>
      <sheetData sheetId="0" refreshError="1">
        <row r="2">
          <cell r="B2">
            <v>0.38400000000000001</v>
          </cell>
          <cell r="C2">
            <v>0.69099999999999995</v>
          </cell>
          <cell r="D2">
            <v>0.47899999999999998</v>
          </cell>
        </row>
        <row r="4">
          <cell r="B4">
            <v>0.35</v>
          </cell>
          <cell r="C4">
            <v>0.379</v>
          </cell>
          <cell r="D4">
            <v>0.34499999999999997</v>
          </cell>
        </row>
        <row r="6">
          <cell r="B6">
            <v>0.3</v>
          </cell>
          <cell r="C6">
            <v>0.17899999999999999</v>
          </cell>
          <cell r="D6">
            <v>0.20799999999999999</v>
          </cell>
        </row>
        <row r="8">
          <cell r="B8">
            <v>0.26900000000000002</v>
          </cell>
          <cell r="C8">
            <v>0.104</v>
          </cell>
          <cell r="D8">
            <v>0.13700000000000001</v>
          </cell>
        </row>
        <row r="10">
          <cell r="B10">
            <v>0.65500000000000003</v>
          </cell>
          <cell r="C10">
            <v>0.80500000000000005</v>
          </cell>
          <cell r="D10">
            <v>0.65</v>
          </cell>
        </row>
        <row r="12">
          <cell r="B12">
            <v>0.50700000000000001</v>
          </cell>
          <cell r="C12">
            <v>0.54100000000000004</v>
          </cell>
          <cell r="D12">
            <v>0.505</v>
          </cell>
        </row>
        <row r="14">
          <cell r="B14">
            <v>0.29799999999999999</v>
          </cell>
          <cell r="C14">
            <v>0.247</v>
          </cell>
          <cell r="D14">
            <v>0.29299999999999998</v>
          </cell>
        </row>
        <row r="16">
          <cell r="B16">
            <v>0.17499999999999999</v>
          </cell>
          <cell r="C16">
            <v>0.12</v>
          </cell>
          <cell r="D16">
            <v>0.16600000000000001</v>
          </cell>
        </row>
        <row r="18">
          <cell r="B18">
            <v>0.78500000000000003</v>
          </cell>
          <cell r="C18">
            <v>0.84099999999999997</v>
          </cell>
          <cell r="D18">
            <v>0.72199999999999998</v>
          </cell>
        </row>
        <row r="20">
          <cell r="B20">
            <v>0.60399999999999998</v>
          </cell>
          <cell r="C20">
            <v>0.64200000000000002</v>
          </cell>
          <cell r="D20">
            <v>0.60299999999999998</v>
          </cell>
        </row>
        <row r="22">
          <cell r="B22">
            <v>0.29399999999999998</v>
          </cell>
          <cell r="C22">
            <v>0.311</v>
          </cell>
          <cell r="D22">
            <v>0.36499999999999999</v>
          </cell>
        </row>
        <row r="24">
          <cell r="B24">
            <v>0.126</v>
          </cell>
          <cell r="C24">
            <v>0.13700000000000001</v>
          </cell>
          <cell r="D24">
            <v>0.192</v>
          </cell>
        </row>
        <row r="26">
          <cell r="B26">
            <v>0.85499999999999998</v>
          </cell>
          <cell r="C26">
            <v>0.85899999999999999</v>
          </cell>
          <cell r="D26">
            <v>0.76300000000000001</v>
          </cell>
        </row>
        <row r="28">
          <cell r="B28">
            <v>0.66800000000000004</v>
          </cell>
          <cell r="C28">
            <v>0.70499999999999996</v>
          </cell>
          <cell r="D28">
            <v>0.66400000000000003</v>
          </cell>
        </row>
        <row r="30">
          <cell r="B30">
            <v>0.28999999999999998</v>
          </cell>
          <cell r="C30">
            <v>0.37</v>
          </cell>
          <cell r="D30">
            <v>0.42599999999999999</v>
          </cell>
        </row>
        <row r="32">
          <cell r="B32">
            <v>9.7000000000000003E-2</v>
          </cell>
          <cell r="C32">
            <v>0.156</v>
          </cell>
          <cell r="D32">
            <v>0.219</v>
          </cell>
        </row>
        <row r="34">
          <cell r="B34">
            <v>0.496</v>
          </cell>
          <cell r="C34">
            <v>0.79700000000000004</v>
          </cell>
          <cell r="D34">
            <v>0.59799999999999998</v>
          </cell>
        </row>
        <row r="36">
          <cell r="B36">
            <v>0.43</v>
          </cell>
          <cell r="C36">
            <v>0.45300000000000001</v>
          </cell>
          <cell r="D36">
            <v>0.42499999999999999</v>
          </cell>
        </row>
        <row r="38">
          <cell r="B38">
            <v>0.34</v>
          </cell>
          <cell r="C38">
            <v>0.20200000000000001</v>
          </cell>
          <cell r="D38">
            <v>0.24199999999999999</v>
          </cell>
        </row>
        <row r="40">
          <cell r="B40">
            <v>0.28000000000000003</v>
          </cell>
          <cell r="C40">
            <v>0.109</v>
          </cell>
          <cell r="D40">
            <v>0.14699999999999999</v>
          </cell>
        </row>
        <row r="42">
          <cell r="B42">
            <v>0.77700000000000002</v>
          </cell>
          <cell r="C42">
            <v>0.89200000000000002</v>
          </cell>
          <cell r="D42">
            <v>0.77300000000000002</v>
          </cell>
        </row>
        <row r="44">
          <cell r="B44">
            <v>0.61899999999999999</v>
          </cell>
          <cell r="C44">
            <v>0.64600000000000002</v>
          </cell>
          <cell r="D44">
            <v>0.61799999999999999</v>
          </cell>
        </row>
        <row r="46">
          <cell r="B46">
            <v>0.35899999999999999</v>
          </cell>
          <cell r="C46">
            <v>0.29399999999999998</v>
          </cell>
          <cell r="D46">
            <v>0.35399999999999998</v>
          </cell>
        </row>
        <row r="48">
          <cell r="B48">
            <v>0.193</v>
          </cell>
          <cell r="C48">
            <v>0.13100000000000001</v>
          </cell>
          <cell r="D48">
            <v>0.186</v>
          </cell>
        </row>
        <row r="50">
          <cell r="B50">
            <v>0.88200000000000001</v>
          </cell>
          <cell r="C50">
            <v>0.91900000000000004</v>
          </cell>
          <cell r="D50">
            <v>0.83599999999999997</v>
          </cell>
        </row>
        <row r="52">
          <cell r="B52">
            <v>0.72299999999999998</v>
          </cell>
          <cell r="C52">
            <v>0.75</v>
          </cell>
          <cell r="D52">
            <v>0.72</v>
          </cell>
        </row>
        <row r="54">
          <cell r="B54">
            <v>0.36799999999999999</v>
          </cell>
          <cell r="C54">
            <v>0.378</v>
          </cell>
          <cell r="D54">
            <v>0.44700000000000001</v>
          </cell>
        </row>
        <row r="56">
          <cell r="B56">
            <v>0.14699999999999999</v>
          </cell>
          <cell r="C56">
            <v>0.155</v>
          </cell>
          <cell r="D56">
            <v>0.222</v>
          </cell>
        </row>
        <row r="58">
          <cell r="B58">
            <v>0.92900000000000005</v>
          </cell>
          <cell r="C58">
            <v>0.93</v>
          </cell>
          <cell r="D58">
            <v>0.86799999999999999</v>
          </cell>
        </row>
        <row r="60">
          <cell r="B60">
            <v>0.78700000000000003</v>
          </cell>
          <cell r="C60">
            <v>0.80900000000000005</v>
          </cell>
          <cell r="D60">
            <v>0.78</v>
          </cell>
        </row>
        <row r="62">
          <cell r="B62">
            <v>0.373</v>
          </cell>
          <cell r="C62">
            <v>0.45100000000000001</v>
          </cell>
          <cell r="D62">
            <v>0.52100000000000002</v>
          </cell>
        </row>
        <row r="64">
          <cell r="B64">
            <v>0.11700000000000001</v>
          </cell>
          <cell r="C64">
            <v>0.182</v>
          </cell>
          <cell r="D64">
            <v>0.25700000000000001</v>
          </cell>
        </row>
        <row r="66">
          <cell r="B66">
            <v>0.60099999999999998</v>
          </cell>
          <cell r="C66">
            <v>0.871</v>
          </cell>
          <cell r="D66">
            <v>0.70099999999999996</v>
          </cell>
        </row>
        <row r="68">
          <cell r="B68">
            <v>0.50800000000000001</v>
          </cell>
          <cell r="C68">
            <v>0.52400000000000002</v>
          </cell>
          <cell r="D68">
            <v>0.503</v>
          </cell>
        </row>
        <row r="70">
          <cell r="B70">
            <v>0.38</v>
          </cell>
          <cell r="C70">
            <v>0.22600000000000001</v>
          </cell>
          <cell r="D70">
            <v>0.27600000000000002</v>
          </cell>
        </row>
        <row r="72">
          <cell r="B72">
            <v>0.29299999999999998</v>
          </cell>
          <cell r="C72">
            <v>0.114</v>
          </cell>
          <cell r="D72">
            <v>0.157</v>
          </cell>
        </row>
        <row r="74">
          <cell r="B74">
            <v>0.86199999999999999</v>
          </cell>
          <cell r="C74">
            <v>0.94299999999999995</v>
          </cell>
          <cell r="D74">
            <v>0.86</v>
          </cell>
        </row>
        <row r="76">
          <cell r="B76">
            <v>0.71199999999999997</v>
          </cell>
          <cell r="C76">
            <v>0.73299999999999998</v>
          </cell>
          <cell r="D76">
            <v>0.71099999999999997</v>
          </cell>
        </row>
        <row r="78">
          <cell r="B78">
            <v>0.41699999999999998</v>
          </cell>
          <cell r="C78">
            <v>0.34</v>
          </cell>
          <cell r="D78">
            <v>0.41299999999999998</v>
          </cell>
        </row>
        <row r="80">
          <cell r="B80">
            <v>0.21199999999999999</v>
          </cell>
          <cell r="C80">
            <v>0.14299999999999999</v>
          </cell>
          <cell r="D80">
            <v>0.20599999999999999</v>
          </cell>
        </row>
        <row r="82">
          <cell r="B82">
            <v>0.93899999999999995</v>
          </cell>
          <cell r="C82">
            <v>0.96099999999999997</v>
          </cell>
          <cell r="D82">
            <v>0.91</v>
          </cell>
        </row>
        <row r="84">
          <cell r="B84">
            <v>0.81200000000000006</v>
          </cell>
          <cell r="C84">
            <v>0.83099999999999996</v>
          </cell>
          <cell r="D84">
            <v>0.80900000000000005</v>
          </cell>
        </row>
        <row r="86">
          <cell r="B86">
            <v>0.439</v>
          </cell>
          <cell r="C86">
            <v>0.441</v>
          </cell>
          <cell r="D86">
            <v>0.52200000000000002</v>
          </cell>
        </row>
        <row r="88">
          <cell r="B88">
            <v>0.16800000000000001</v>
          </cell>
          <cell r="C88">
            <v>0.17399999999999999</v>
          </cell>
          <cell r="D88">
            <v>0.251</v>
          </cell>
        </row>
        <row r="90">
          <cell r="B90">
            <v>0.96799999999999997</v>
          </cell>
          <cell r="C90">
            <v>0.96799999999999997</v>
          </cell>
          <cell r="D90">
            <v>0.93100000000000005</v>
          </cell>
        </row>
        <row r="92">
          <cell r="B92">
            <v>0.86699999999999999</v>
          </cell>
          <cell r="C92">
            <v>0.88100000000000001</v>
          </cell>
          <cell r="D92">
            <v>0.86099999999999999</v>
          </cell>
        </row>
        <row r="94">
          <cell r="B94">
            <v>0.45500000000000002</v>
          </cell>
          <cell r="C94">
            <v>0.52800000000000002</v>
          </cell>
          <cell r="D94">
            <v>0.60499999999999998</v>
          </cell>
        </row>
        <row r="96">
          <cell r="B96">
            <v>0.13800000000000001</v>
          </cell>
          <cell r="C96">
            <v>0.20699999999999999</v>
          </cell>
          <cell r="D96">
            <v>0.29499999999999998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chi square and neg sk"/>
    </sheetNames>
    <sheetDataSet>
      <sheetData sheetId="0" refreshError="1">
        <row r="2">
          <cell r="B2">
            <v>0.91800000000000004</v>
          </cell>
          <cell r="C2">
            <v>0.99099999999999999</v>
          </cell>
          <cell r="D2">
            <v>0.95499999999999996</v>
          </cell>
        </row>
        <row r="4">
          <cell r="B4">
            <v>0.79400000000000004</v>
          </cell>
          <cell r="C4">
            <v>0.79300000000000004</v>
          </cell>
          <cell r="D4">
            <v>0.78900000000000003</v>
          </cell>
        </row>
        <row r="6">
          <cell r="B6">
            <v>0.55400000000000005</v>
          </cell>
          <cell r="C6">
            <v>0.34799999999999998</v>
          </cell>
          <cell r="D6">
            <v>0.436</v>
          </cell>
        </row>
        <row r="8">
          <cell r="B8">
            <v>0.35799999999999998</v>
          </cell>
          <cell r="C8">
            <v>0.14299999999999999</v>
          </cell>
          <cell r="D8">
            <v>0.21</v>
          </cell>
        </row>
        <row r="10">
          <cell r="B10">
            <v>0.99299999999999999</v>
          </cell>
          <cell r="C10">
            <v>0.999</v>
          </cell>
          <cell r="D10">
            <v>0.99299999999999999</v>
          </cell>
        </row>
        <row r="12">
          <cell r="B12">
            <v>0.94599999999999995</v>
          </cell>
          <cell r="C12">
            <v>0.95</v>
          </cell>
          <cell r="D12">
            <v>0.94599999999999995</v>
          </cell>
        </row>
        <row r="14">
          <cell r="B14">
            <v>0.66</v>
          </cell>
          <cell r="C14">
            <v>0.55900000000000005</v>
          </cell>
          <cell r="D14">
            <v>0.65900000000000003</v>
          </cell>
        </row>
        <row r="16">
          <cell r="B16">
            <v>0.31</v>
          </cell>
          <cell r="C16">
            <v>0.20799999999999999</v>
          </cell>
          <cell r="D16">
            <v>0.30599999999999999</v>
          </cell>
        </row>
        <row r="18">
          <cell r="B18">
            <v>0.999</v>
          </cell>
          <cell r="C18">
            <v>0.999</v>
          </cell>
          <cell r="D18">
            <v>0.997</v>
          </cell>
        </row>
        <row r="20">
          <cell r="B20">
            <v>0.98099999999999998</v>
          </cell>
          <cell r="C20">
            <v>0.98299999999999998</v>
          </cell>
          <cell r="D20">
            <v>0.98099999999999998</v>
          </cell>
        </row>
        <row r="22">
          <cell r="B22">
            <v>0.72499999999999998</v>
          </cell>
          <cell r="C22">
            <v>0.70899999999999996</v>
          </cell>
          <cell r="D22">
            <v>0.79200000000000004</v>
          </cell>
        </row>
        <row r="24">
          <cell r="B24">
            <v>0.28000000000000003</v>
          </cell>
          <cell r="C24">
            <v>0.27300000000000002</v>
          </cell>
          <cell r="D24">
            <v>0.39200000000000002</v>
          </cell>
        </row>
        <row r="26">
          <cell r="B26">
            <v>1</v>
          </cell>
          <cell r="C26">
            <v>1</v>
          </cell>
          <cell r="D26">
            <v>0.999</v>
          </cell>
        </row>
        <row r="28">
          <cell r="B28">
            <v>0.99199999999999999</v>
          </cell>
          <cell r="C28">
            <v>0.99299999999999999</v>
          </cell>
          <cell r="D28">
            <v>0.99099999999999999</v>
          </cell>
        </row>
        <row r="30">
          <cell r="B30">
            <v>0.76800000000000002</v>
          </cell>
          <cell r="C30">
            <v>0.80800000000000005</v>
          </cell>
          <cell r="D30">
            <v>0.87</v>
          </cell>
        </row>
        <row r="32">
          <cell r="B32">
            <v>0.25700000000000001</v>
          </cell>
          <cell r="C32">
            <v>0.33900000000000002</v>
          </cell>
          <cell r="D32">
            <v>0.47099999999999997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or double exponential di"/>
    </sheetNames>
    <sheetDataSet>
      <sheetData sheetId="0">
        <row r="3">
          <cell r="B3">
            <v>0.10100000000000001</v>
          </cell>
          <cell r="C3">
            <v>0.27800000000000002</v>
          </cell>
          <cell r="D3">
            <v>0.156</v>
          </cell>
        </row>
        <row r="5">
          <cell r="B5">
            <v>0.13200000000000001</v>
          </cell>
          <cell r="C5">
            <v>0.14000000000000001</v>
          </cell>
          <cell r="D5">
            <v>0.129</v>
          </cell>
        </row>
        <row r="7">
          <cell r="B7">
            <v>0.17299999999999999</v>
          </cell>
          <cell r="C7">
            <v>7.2999999999999995E-2</v>
          </cell>
          <cell r="D7">
            <v>9.1999999999999998E-2</v>
          </cell>
        </row>
        <row r="9">
          <cell r="B9">
            <v>0.216</v>
          </cell>
          <cell r="C9">
            <v>5.0999999999999997E-2</v>
          </cell>
          <cell r="D9">
            <v>7.1999999999999995E-2</v>
          </cell>
        </row>
        <row r="11">
          <cell r="B11">
            <v>0.245</v>
          </cell>
          <cell r="C11">
            <v>0.35399999999999998</v>
          </cell>
          <cell r="D11">
            <v>0.23799999999999999</v>
          </cell>
        </row>
        <row r="13">
          <cell r="B13">
            <v>0.19400000000000001</v>
          </cell>
          <cell r="C13">
            <v>0.19600000000000001</v>
          </cell>
          <cell r="D13">
            <v>0.191</v>
          </cell>
        </row>
        <row r="15">
          <cell r="B15">
            <v>0.13400000000000001</v>
          </cell>
          <cell r="C15">
            <v>9.5000000000000001E-2</v>
          </cell>
          <cell r="D15">
            <v>0.128</v>
          </cell>
        </row>
        <row r="17">
          <cell r="B17">
            <v>0.10199999999999999</v>
          </cell>
          <cell r="C17">
            <v>5.8999999999999997E-2</v>
          </cell>
          <cell r="D17">
            <v>9.0999999999999998E-2</v>
          </cell>
        </row>
        <row r="19">
          <cell r="B19">
            <v>0.373</v>
          </cell>
          <cell r="C19">
            <v>0.39300000000000002</v>
          </cell>
          <cell r="D19">
            <v>0.28999999999999998</v>
          </cell>
        </row>
        <row r="21">
          <cell r="B21">
            <v>0.23899999999999999</v>
          </cell>
          <cell r="C21">
            <v>0.23699999999999999</v>
          </cell>
          <cell r="D21">
            <v>0.23599999999999999</v>
          </cell>
        </row>
        <row r="23">
          <cell r="B23">
            <v>0.11</v>
          </cell>
          <cell r="C23">
            <v>0.114</v>
          </cell>
          <cell r="D23">
            <v>0.155</v>
          </cell>
        </row>
        <row r="25">
          <cell r="B25">
            <v>5.6000000000000001E-2</v>
          </cell>
          <cell r="C25">
            <v>6.4000000000000001E-2</v>
          </cell>
          <cell r="D25">
            <v>0.10199999999999999</v>
          </cell>
        </row>
        <row r="27">
          <cell r="B27">
            <v>0.47099999999999997</v>
          </cell>
          <cell r="C27">
            <v>0.41799999999999998</v>
          </cell>
          <cell r="D27">
            <v>0.32600000000000001</v>
          </cell>
        </row>
        <row r="29">
          <cell r="B29">
            <v>0.27400000000000002</v>
          </cell>
          <cell r="C29">
            <v>0.27100000000000002</v>
          </cell>
          <cell r="D29">
            <v>0.27</v>
          </cell>
        </row>
        <row r="31">
          <cell r="B31">
            <v>9.2999999999999999E-2</v>
          </cell>
          <cell r="C31">
            <v>0.13</v>
          </cell>
          <cell r="D31">
            <v>0.17799999999999999</v>
          </cell>
        </row>
        <row r="33">
          <cell r="B33">
            <v>3.3000000000000002E-2</v>
          </cell>
          <cell r="C33">
            <v>7.0000000000000007E-2</v>
          </cell>
          <cell r="D33">
            <v>0.112</v>
          </cell>
        </row>
        <row r="35">
          <cell r="B35">
            <v>0.15</v>
          </cell>
          <cell r="C35">
            <v>0.39700000000000002</v>
          </cell>
          <cell r="D35">
            <v>0.22700000000000001</v>
          </cell>
        </row>
        <row r="37">
          <cell r="B37">
            <v>0.17799999999999999</v>
          </cell>
          <cell r="C37">
            <v>0.188</v>
          </cell>
          <cell r="D37">
            <v>0.17799999999999999</v>
          </cell>
        </row>
        <row r="39">
          <cell r="B39">
            <v>0.2</v>
          </cell>
          <cell r="C39">
            <v>8.6999999999999994E-2</v>
          </cell>
          <cell r="D39">
            <v>0.115</v>
          </cell>
        </row>
        <row r="41">
          <cell r="B41">
            <v>0.222</v>
          </cell>
          <cell r="C41">
            <v>5.6000000000000001E-2</v>
          </cell>
          <cell r="D41">
            <v>8.3000000000000004E-2</v>
          </cell>
        </row>
        <row r="43">
          <cell r="B43">
            <v>0.36</v>
          </cell>
          <cell r="C43">
            <v>0.503</v>
          </cell>
          <cell r="D43">
            <v>0.35399999999999998</v>
          </cell>
        </row>
        <row r="45">
          <cell r="B45">
            <v>0.27400000000000002</v>
          </cell>
          <cell r="C45">
            <v>0.27600000000000002</v>
          </cell>
          <cell r="D45">
            <v>0.27200000000000002</v>
          </cell>
        </row>
        <row r="47">
          <cell r="B47">
            <v>0.17</v>
          </cell>
          <cell r="C47">
            <v>0.12</v>
          </cell>
          <cell r="D47">
            <v>0.16500000000000001</v>
          </cell>
        </row>
        <row r="49">
          <cell r="B49">
            <v>0.113</v>
          </cell>
          <cell r="C49">
            <v>6.6000000000000003E-2</v>
          </cell>
          <cell r="D49">
            <v>0.105</v>
          </cell>
        </row>
        <row r="51">
          <cell r="B51">
            <v>0.52</v>
          </cell>
          <cell r="C51">
            <v>0.55500000000000005</v>
          </cell>
          <cell r="D51">
            <v>0.43099999999999999</v>
          </cell>
        </row>
        <row r="53">
          <cell r="B53">
            <v>0.34200000000000003</v>
          </cell>
          <cell r="C53">
            <v>0.34300000000000003</v>
          </cell>
          <cell r="D53">
            <v>0.34</v>
          </cell>
        </row>
        <row r="55">
          <cell r="B55">
            <v>0.15</v>
          </cell>
          <cell r="C55">
            <v>0.151</v>
          </cell>
          <cell r="D55">
            <v>0.20599999999999999</v>
          </cell>
        </row>
        <row r="57">
          <cell r="B57">
            <v>6.7000000000000004E-2</v>
          </cell>
          <cell r="C57">
            <v>7.4999999999999997E-2</v>
          </cell>
          <cell r="D57">
            <v>0.121</v>
          </cell>
        </row>
        <row r="59">
          <cell r="B59">
            <v>0.624</v>
          </cell>
          <cell r="C59">
            <v>0.58399999999999996</v>
          </cell>
          <cell r="D59">
            <v>0.47799999999999998</v>
          </cell>
        </row>
        <row r="61">
          <cell r="B61">
            <v>0.39200000000000002</v>
          </cell>
          <cell r="C61">
            <v>0.39200000000000002</v>
          </cell>
          <cell r="D61">
            <v>0.38900000000000001</v>
          </cell>
        </row>
        <row r="63">
          <cell r="B63">
            <v>0.13400000000000001</v>
          </cell>
          <cell r="C63">
            <v>0.17799999999999999</v>
          </cell>
          <cell r="D63">
            <v>0.24</v>
          </cell>
        </row>
        <row r="65">
          <cell r="B65">
            <v>4.2000000000000003E-2</v>
          </cell>
          <cell r="C65">
            <v>8.4000000000000005E-2</v>
          </cell>
          <cell r="D65">
            <v>0.13500000000000001</v>
          </cell>
        </row>
        <row r="67">
          <cell r="B67">
            <v>0.20699999999999999</v>
          </cell>
          <cell r="C67">
            <v>0.50600000000000001</v>
          </cell>
          <cell r="D67">
            <v>0.30399999999999999</v>
          </cell>
        </row>
        <row r="69">
          <cell r="B69">
            <v>0.22600000000000001</v>
          </cell>
          <cell r="C69">
            <v>0.23599999999999999</v>
          </cell>
          <cell r="D69">
            <v>0.22600000000000001</v>
          </cell>
        </row>
        <row r="71">
          <cell r="B71">
            <v>0.22600000000000001</v>
          </cell>
          <cell r="C71">
            <v>0.10100000000000001</v>
          </cell>
          <cell r="D71">
            <v>0.13700000000000001</v>
          </cell>
        </row>
        <row r="73">
          <cell r="B73">
            <v>0.22900000000000001</v>
          </cell>
          <cell r="C73">
            <v>6.0999999999999999E-2</v>
          </cell>
          <cell r="D73">
            <v>9.2999999999999999E-2</v>
          </cell>
        </row>
        <row r="75">
          <cell r="B75">
            <v>0.47499999999999998</v>
          </cell>
          <cell r="C75">
            <v>0.63100000000000001</v>
          </cell>
          <cell r="D75">
            <v>0.47</v>
          </cell>
        </row>
        <row r="77">
          <cell r="B77">
            <v>0.35299999999999998</v>
          </cell>
          <cell r="C77">
            <v>0.35599999999999998</v>
          </cell>
          <cell r="D77">
            <v>0.35199999999999998</v>
          </cell>
        </row>
        <row r="79">
          <cell r="B79">
            <v>0.20399999999999999</v>
          </cell>
          <cell r="C79">
            <v>0.14499999999999999</v>
          </cell>
          <cell r="D79">
            <v>0.2</v>
          </cell>
        </row>
        <row r="81">
          <cell r="B81">
            <v>0.124</v>
          </cell>
          <cell r="C81">
            <v>7.2999999999999995E-2</v>
          </cell>
          <cell r="D81">
            <v>0.11700000000000001</v>
          </cell>
        </row>
        <row r="83">
          <cell r="B83">
            <v>0.64500000000000002</v>
          </cell>
          <cell r="C83">
            <v>0.68500000000000005</v>
          </cell>
          <cell r="D83">
            <v>0.56100000000000005</v>
          </cell>
        </row>
        <row r="85">
          <cell r="B85">
            <v>0.44</v>
          </cell>
          <cell r="C85">
            <v>0.441</v>
          </cell>
          <cell r="D85">
            <v>0.439</v>
          </cell>
        </row>
        <row r="87">
          <cell r="B87">
            <v>0.19</v>
          </cell>
          <cell r="C87">
            <v>0.188</v>
          </cell>
          <cell r="D87">
            <v>0.25600000000000001</v>
          </cell>
        </row>
        <row r="89">
          <cell r="B89">
            <v>7.6999999999999999E-2</v>
          </cell>
          <cell r="C89">
            <v>8.5000000000000006E-2</v>
          </cell>
          <cell r="D89">
            <v>0.13800000000000001</v>
          </cell>
        </row>
        <row r="91">
          <cell r="B91">
            <v>0.74399999999999999</v>
          </cell>
          <cell r="C91">
            <v>0.71499999999999997</v>
          </cell>
          <cell r="D91">
            <v>0.61399999999999999</v>
          </cell>
        </row>
        <row r="93">
          <cell r="B93">
            <v>0.502</v>
          </cell>
          <cell r="C93">
            <v>0.503</v>
          </cell>
          <cell r="D93">
            <v>0.5</v>
          </cell>
        </row>
        <row r="95">
          <cell r="B95">
            <v>0.17799999999999999</v>
          </cell>
          <cell r="C95">
            <v>0.22600000000000001</v>
          </cell>
          <cell r="D95">
            <v>0.30099999999999999</v>
          </cell>
        </row>
        <row r="97">
          <cell r="B97">
            <v>5.1999999999999998E-2</v>
          </cell>
          <cell r="C97">
            <v>9.7000000000000003E-2</v>
          </cell>
          <cell r="D97">
            <v>0.157</v>
          </cell>
        </row>
        <row r="99">
          <cell r="B99">
            <v>0.27100000000000002</v>
          </cell>
          <cell r="C99">
            <v>0.60199999999999998</v>
          </cell>
          <cell r="D99">
            <v>0.38100000000000001</v>
          </cell>
        </row>
        <row r="101">
          <cell r="B101">
            <v>0.27200000000000002</v>
          </cell>
          <cell r="C101">
            <v>0.28299999999999997</v>
          </cell>
          <cell r="D101">
            <v>0.27400000000000002</v>
          </cell>
        </row>
        <row r="103">
          <cell r="B103">
            <v>0.25</v>
          </cell>
          <cell r="C103">
            <v>0.114</v>
          </cell>
          <cell r="D103">
            <v>0.156</v>
          </cell>
        </row>
        <row r="105">
          <cell r="B105">
            <v>0.23499999999999999</v>
          </cell>
          <cell r="C105">
            <v>6.4000000000000001E-2</v>
          </cell>
          <cell r="D105">
            <v>9.9000000000000005E-2</v>
          </cell>
        </row>
        <row r="107">
          <cell r="B107">
            <v>0.57999999999999996</v>
          </cell>
          <cell r="C107">
            <v>0.73299999999999998</v>
          </cell>
          <cell r="D107">
            <v>0.57699999999999996</v>
          </cell>
        </row>
        <row r="109">
          <cell r="B109">
            <v>0.42899999999999999</v>
          </cell>
          <cell r="C109">
            <v>0.432</v>
          </cell>
          <cell r="D109">
            <v>0.42899999999999999</v>
          </cell>
        </row>
        <row r="111">
          <cell r="B111">
            <v>0.24</v>
          </cell>
          <cell r="C111">
            <v>0.17100000000000001</v>
          </cell>
          <cell r="D111">
            <v>0.23699999999999999</v>
          </cell>
        </row>
        <row r="113">
          <cell r="B113">
            <v>0.13400000000000001</v>
          </cell>
          <cell r="C113">
            <v>7.9000000000000001E-2</v>
          </cell>
          <cell r="D113">
            <v>0.128</v>
          </cell>
        </row>
        <row r="115">
          <cell r="B115">
            <v>0.745</v>
          </cell>
          <cell r="C115">
            <v>0.78400000000000003</v>
          </cell>
          <cell r="D115">
            <v>0.67100000000000004</v>
          </cell>
        </row>
        <row r="117">
          <cell r="B117">
            <v>0.53100000000000003</v>
          </cell>
          <cell r="C117">
            <v>0.53200000000000003</v>
          </cell>
          <cell r="D117">
            <v>0.53</v>
          </cell>
        </row>
        <row r="119">
          <cell r="B119">
            <v>0.23100000000000001</v>
          </cell>
          <cell r="C119">
            <v>0.22500000000000001</v>
          </cell>
          <cell r="D119">
            <v>0.30399999999999999</v>
          </cell>
        </row>
        <row r="121">
          <cell r="B121">
            <v>8.8999999999999996E-2</v>
          </cell>
          <cell r="C121">
            <v>9.5000000000000001E-2</v>
          </cell>
          <cell r="D121">
            <v>0.155</v>
          </cell>
        </row>
        <row r="123">
          <cell r="B123">
            <v>0.83199999999999996</v>
          </cell>
          <cell r="C123">
            <v>0.81100000000000005</v>
          </cell>
          <cell r="D123">
            <v>0.72499999999999998</v>
          </cell>
        </row>
        <row r="125">
          <cell r="B125">
            <v>0.59899999999999998</v>
          </cell>
          <cell r="C125">
            <v>0.6</v>
          </cell>
          <cell r="D125">
            <v>0.59699999999999998</v>
          </cell>
        </row>
        <row r="127">
          <cell r="B127">
            <v>0.223</v>
          </cell>
          <cell r="C127">
            <v>0.27400000000000002</v>
          </cell>
          <cell r="D127">
            <v>0.36099999999999999</v>
          </cell>
        </row>
        <row r="129">
          <cell r="B129">
            <v>6.0999999999999999E-2</v>
          </cell>
          <cell r="C129">
            <v>0.11</v>
          </cell>
          <cell r="D129">
            <v>0.17899999999999999</v>
          </cell>
        </row>
        <row r="131">
          <cell r="B131">
            <v>0.60899999999999999</v>
          </cell>
          <cell r="C131">
            <v>0.89100000000000001</v>
          </cell>
          <cell r="D131">
            <v>0.72599999999999998</v>
          </cell>
        </row>
        <row r="133">
          <cell r="B133">
            <v>0.503</v>
          </cell>
          <cell r="C133">
            <v>0.50700000000000001</v>
          </cell>
          <cell r="D133">
            <v>0.503</v>
          </cell>
        </row>
        <row r="135">
          <cell r="B135">
            <v>0.36499999999999999</v>
          </cell>
          <cell r="C135">
            <v>0.182</v>
          </cell>
          <cell r="D135">
            <v>0.254</v>
          </cell>
        </row>
        <row r="137">
          <cell r="B137">
            <v>0.27200000000000002</v>
          </cell>
          <cell r="C137">
            <v>8.1000000000000003E-2</v>
          </cell>
          <cell r="D137">
            <v>0.13100000000000001</v>
          </cell>
        </row>
        <row r="139">
          <cell r="B139">
            <v>0.90300000000000002</v>
          </cell>
          <cell r="C139">
            <v>0.96099999999999997</v>
          </cell>
          <cell r="D139">
            <v>0.90200000000000002</v>
          </cell>
        </row>
        <row r="141">
          <cell r="B141">
            <v>0.73299999999999998</v>
          </cell>
          <cell r="C141">
            <v>0.73299999999999998</v>
          </cell>
          <cell r="D141">
            <v>0.73299999999999998</v>
          </cell>
        </row>
        <row r="143">
          <cell r="B143">
            <v>0.40699999999999997</v>
          </cell>
          <cell r="C143">
            <v>0.30299999999999999</v>
          </cell>
          <cell r="D143">
            <v>0.40500000000000003</v>
          </cell>
        </row>
        <row r="145">
          <cell r="B145">
            <v>0.188</v>
          </cell>
          <cell r="C145">
            <v>0.112</v>
          </cell>
          <cell r="D145">
            <v>0.184</v>
          </cell>
        </row>
        <row r="147">
          <cell r="B147">
            <v>0.96699999999999997</v>
          </cell>
          <cell r="C147">
            <v>0.97699999999999998</v>
          </cell>
          <cell r="D147">
            <v>0.94799999999999995</v>
          </cell>
        </row>
        <row r="149">
          <cell r="B149">
            <v>0.83899999999999997</v>
          </cell>
          <cell r="C149">
            <v>0.83899999999999997</v>
          </cell>
          <cell r="D149">
            <v>0.83899999999999997</v>
          </cell>
        </row>
        <row r="151">
          <cell r="B151">
            <v>0.433</v>
          </cell>
          <cell r="C151">
            <v>0.41199999999999998</v>
          </cell>
          <cell r="D151">
            <v>0.52300000000000002</v>
          </cell>
        </row>
        <row r="153">
          <cell r="B153">
            <v>0.14499999999999999</v>
          </cell>
          <cell r="C153">
            <v>0.14399999999999999</v>
          </cell>
          <cell r="D153">
            <v>0.23499999999999999</v>
          </cell>
        </row>
        <row r="155">
          <cell r="B155">
            <v>0.98499999999999999</v>
          </cell>
          <cell r="C155">
            <v>0.98299999999999998</v>
          </cell>
          <cell r="D155">
            <v>0.96599999999999997</v>
          </cell>
        </row>
        <row r="157">
          <cell r="B157">
            <v>0.89300000000000002</v>
          </cell>
          <cell r="C157">
            <v>0.89300000000000002</v>
          </cell>
          <cell r="D157">
            <v>0.89200000000000002</v>
          </cell>
        </row>
        <row r="159">
          <cell r="B159">
            <v>0.45100000000000001</v>
          </cell>
          <cell r="C159">
            <v>0.503</v>
          </cell>
          <cell r="D159">
            <v>0.61299999999999999</v>
          </cell>
        </row>
        <row r="161">
          <cell r="B161">
            <v>0.115</v>
          </cell>
          <cell r="C161">
            <v>0.17599999999999999</v>
          </cell>
          <cell r="D161">
            <v>0.28100000000000003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515"/>
  <sheetViews>
    <sheetView topLeftCell="A91" workbookViewId="0">
      <selection activeCell="N9" sqref="N9"/>
    </sheetView>
  </sheetViews>
  <sheetFormatPr baseColWidth="10" defaultRowHeight="14.5" x14ac:dyDescent="0.35"/>
  <cols>
    <col min="1" max="1" width="7.36328125" style="1" bestFit="1" customWidth="1"/>
    <col min="2" max="2" width="7.08984375" style="1" bestFit="1" customWidth="1"/>
    <col min="3" max="3" width="9" style="1" bestFit="1" customWidth="1"/>
    <col min="4" max="4" width="7.6328125" style="1" bestFit="1" customWidth="1"/>
    <col min="5" max="5" width="7" style="1" bestFit="1" customWidth="1"/>
    <col min="6" max="8" width="7.36328125" style="1" bestFit="1" customWidth="1"/>
    <col min="9" max="9" width="6.6328125" style="1" bestFit="1" customWidth="1"/>
    <col min="10" max="11" width="6" style="1" bestFit="1" customWidth="1"/>
    <col min="12" max="12" width="8.453125" style="1" bestFit="1" customWidth="1"/>
    <col min="13" max="13" width="8.08984375" style="1" bestFit="1" customWidth="1"/>
    <col min="14" max="14" width="9" style="1" bestFit="1" customWidth="1"/>
    <col min="15" max="15" width="8.54296875" style="1" bestFit="1" customWidth="1"/>
    <col min="16" max="16" width="12.08984375" style="1" bestFit="1" customWidth="1"/>
    <col min="17" max="17" width="7.08984375" style="1" bestFit="1" customWidth="1"/>
    <col min="18" max="18" width="6.6328125" style="1" bestFit="1" customWidth="1"/>
    <col min="19" max="19" width="6" style="1" bestFit="1" customWidth="1"/>
    <col min="20" max="20" width="7.54296875" style="1" bestFit="1" customWidth="1"/>
    <col min="21" max="21" width="8.453125" style="1" bestFit="1" customWidth="1"/>
    <col min="22" max="22" width="12.08984375" style="1" bestFit="1" customWidth="1"/>
    <col min="23" max="23" width="8.36328125" style="1" bestFit="1" customWidth="1"/>
    <col min="24" max="24" width="7.36328125" style="1" bestFit="1" customWidth="1"/>
    <col min="25" max="25" width="6.6328125" style="1" bestFit="1" customWidth="1"/>
    <col min="26" max="26" width="7.08984375" style="1" bestFit="1" customWidth="1"/>
    <col min="27" max="27" width="6.6328125" style="1" bestFit="1" customWidth="1"/>
    <col min="28" max="28" width="5.54296875" style="1" bestFit="1" customWidth="1"/>
    <col min="29" max="29" width="6.36328125" style="1" bestFit="1" customWidth="1"/>
    <col min="30" max="30" width="8.453125" style="1" bestFit="1" customWidth="1"/>
    <col min="31" max="32" width="7.36328125" style="1" bestFit="1" customWidth="1"/>
    <col min="33" max="36" width="6.6328125" style="1" bestFit="1" customWidth="1"/>
    <col min="37" max="37" width="11.453125" style="1"/>
    <col min="38" max="38" width="7.36328125" style="1" bestFit="1" customWidth="1"/>
    <col min="39" max="39" width="8.453125" style="1" bestFit="1" customWidth="1"/>
    <col min="40" max="40" width="7.36328125" style="1" bestFit="1" customWidth="1"/>
    <col min="41" max="45" width="6.6328125" style="1" bestFit="1" customWidth="1"/>
    <col min="46" max="46" width="11.453125" style="1"/>
    <col min="47" max="47" width="5.08984375" style="1" bestFit="1" customWidth="1"/>
    <col min="48" max="48" width="8.453125" style="1" bestFit="1" customWidth="1"/>
    <col min="49" max="53" width="6.6328125" style="1" bestFit="1" customWidth="1"/>
    <col min="54" max="55" width="11.453125" style="1"/>
    <col min="56" max="56" width="5.08984375" style="1" bestFit="1" customWidth="1"/>
    <col min="57" max="57" width="8.453125" style="1" bestFit="1" customWidth="1"/>
    <col min="58" max="58" width="7.6328125" style="1" bestFit="1" customWidth="1"/>
    <col min="59" max="59" width="7" style="1" bestFit="1" customWidth="1"/>
    <col min="60" max="61" width="6.6328125" style="1" bestFit="1" customWidth="1"/>
    <col min="62" max="62" width="7.08984375" style="1" bestFit="1" customWidth="1"/>
    <col min="63" max="63" width="6.6328125" style="1" bestFit="1" customWidth="1"/>
    <col min="64" max="65" width="11.453125" style="1"/>
  </cols>
  <sheetData>
    <row r="1" spans="1:82" x14ac:dyDescent="0.35">
      <c r="A1" s="18"/>
      <c r="AD1"/>
      <c r="AE1"/>
      <c r="AF1"/>
      <c r="AG1"/>
      <c r="AH1"/>
      <c r="AI1"/>
      <c r="AJ1"/>
    </row>
    <row r="2" spans="1:82" ht="15.75" customHeight="1" x14ac:dyDescent="0.35">
      <c r="A2" s="5"/>
      <c r="B2" s="5" t="s">
        <v>54</v>
      </c>
      <c r="C2" s="6"/>
      <c r="D2" s="164" t="s">
        <v>52</v>
      </c>
      <c r="E2" s="165"/>
      <c r="F2" s="166"/>
      <c r="H2" s="5" t="s">
        <v>0</v>
      </c>
      <c r="I2" s="6"/>
      <c r="J2" s="164" t="s">
        <v>52</v>
      </c>
      <c r="K2" s="165"/>
      <c r="L2" s="166"/>
      <c r="BB2"/>
      <c r="BC2"/>
      <c r="BD2"/>
      <c r="BE2"/>
      <c r="BF2"/>
      <c r="BG2"/>
      <c r="BH2"/>
      <c r="BI2"/>
      <c r="BJ2"/>
      <c r="BK2"/>
      <c r="BL2"/>
      <c r="BM2"/>
    </row>
    <row r="3" spans="1:82" s="21" customFormat="1" ht="15.75" customHeight="1" x14ac:dyDescent="0.35">
      <c r="A3" s="5"/>
      <c r="B3" s="22" t="s">
        <v>5</v>
      </c>
      <c r="C3" s="23" t="s">
        <v>8</v>
      </c>
      <c r="D3" s="24" t="s">
        <v>1</v>
      </c>
      <c r="E3" s="24" t="s">
        <v>2</v>
      </c>
      <c r="F3" s="24" t="s">
        <v>3</v>
      </c>
      <c r="G3" s="1"/>
      <c r="H3" s="22" t="s">
        <v>5</v>
      </c>
      <c r="I3" s="23" t="s">
        <v>8</v>
      </c>
      <c r="J3" s="24" t="s">
        <v>1</v>
      </c>
      <c r="K3" s="24" t="s">
        <v>2</v>
      </c>
      <c r="L3" s="24" t="s">
        <v>3</v>
      </c>
      <c r="M3" s="1"/>
      <c r="N3" s="1"/>
      <c r="O3" s="13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</row>
    <row r="4" spans="1:82" ht="15" x14ac:dyDescent="0.35">
      <c r="A4" s="5" t="s">
        <v>29</v>
      </c>
      <c r="B4" s="8"/>
      <c r="C4" s="9"/>
      <c r="D4" s="98"/>
      <c r="E4" s="98"/>
      <c r="F4" s="98"/>
      <c r="H4" s="8"/>
      <c r="I4" s="9"/>
      <c r="J4" s="98">
        <v>0.24399999999999999</v>
      </c>
      <c r="K4" s="98">
        <v>0.46300000000000002</v>
      </c>
      <c r="L4" s="98"/>
      <c r="O4" s="135"/>
      <c r="BB4"/>
      <c r="BC4"/>
      <c r="BD4"/>
      <c r="BE4"/>
      <c r="BF4"/>
      <c r="BG4"/>
      <c r="BH4"/>
      <c r="BI4"/>
      <c r="BJ4"/>
      <c r="BK4"/>
      <c r="BL4"/>
      <c r="BM4"/>
    </row>
    <row r="5" spans="1:82" s="10" customFormat="1" ht="15.5" x14ac:dyDescent="0.35">
      <c r="A5" s="16"/>
      <c r="B5" s="11">
        <v>2.1</v>
      </c>
      <c r="C5" s="11" t="s">
        <v>9</v>
      </c>
      <c r="D5" s="99"/>
      <c r="E5" s="99"/>
      <c r="F5" s="99"/>
      <c r="G5" s="1"/>
      <c r="H5" s="11">
        <v>2.1</v>
      </c>
      <c r="I5" s="11" t="s">
        <v>9</v>
      </c>
      <c r="J5" s="99">
        <v>0.183</v>
      </c>
      <c r="K5" s="99">
        <v>0.443</v>
      </c>
      <c r="L5" s="99">
        <v>0.27400000000000002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</row>
    <row r="6" spans="1:82" ht="15" x14ac:dyDescent="0.35">
      <c r="A6" s="8" t="s">
        <v>29</v>
      </c>
      <c r="B6" s="8"/>
      <c r="C6" s="9"/>
      <c r="D6" s="98"/>
      <c r="E6" s="98"/>
      <c r="F6" s="98"/>
      <c r="H6" s="8"/>
      <c r="I6" s="9"/>
      <c r="J6" s="98">
        <v>0.214</v>
      </c>
      <c r="K6" s="98">
        <v>0.20399999999999999</v>
      </c>
      <c r="L6" s="98"/>
      <c r="BB6"/>
      <c r="BC6"/>
      <c r="BD6"/>
      <c r="BE6"/>
      <c r="BF6"/>
      <c r="BG6"/>
      <c r="BH6"/>
      <c r="BI6"/>
      <c r="BJ6"/>
      <c r="BK6"/>
      <c r="BL6"/>
      <c r="BM6"/>
    </row>
    <row r="7" spans="1:82" s="15" customFormat="1" ht="15.5" x14ac:dyDescent="0.35">
      <c r="A7" s="16"/>
      <c r="B7" s="40">
        <v>2.2000000000000002</v>
      </c>
      <c r="C7" s="40" t="s">
        <v>9</v>
      </c>
      <c r="D7" s="100"/>
      <c r="E7" s="100"/>
      <c r="F7" s="100"/>
      <c r="G7" s="1"/>
      <c r="H7" s="40">
        <v>2.2000000000000002</v>
      </c>
      <c r="I7" s="40" t="s">
        <v>9</v>
      </c>
      <c r="J7" s="100">
        <v>0.20899999999999999</v>
      </c>
      <c r="K7" s="100">
        <v>0.193</v>
      </c>
      <c r="L7" s="100">
        <v>0.20200000000000001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</row>
    <row r="8" spans="1:82" ht="15" x14ac:dyDescent="0.35">
      <c r="A8" s="8" t="s">
        <v>29</v>
      </c>
      <c r="B8" s="8"/>
      <c r="C8" s="9"/>
      <c r="D8" s="98"/>
      <c r="E8" s="98"/>
      <c r="F8" s="98"/>
      <c r="H8" s="8"/>
      <c r="I8" s="9"/>
      <c r="J8" s="98">
        <v>0.15</v>
      </c>
      <c r="K8" s="98">
        <v>0.09</v>
      </c>
      <c r="L8" s="98"/>
      <c r="BB8"/>
      <c r="BC8"/>
      <c r="BD8"/>
      <c r="BE8"/>
      <c r="BF8"/>
      <c r="BG8"/>
      <c r="BH8"/>
      <c r="BI8"/>
      <c r="BJ8"/>
      <c r="BK8"/>
      <c r="BL8"/>
      <c r="BM8"/>
    </row>
    <row r="9" spans="1:82" s="12" customFormat="1" ht="15.5" x14ac:dyDescent="0.35">
      <c r="A9" s="16"/>
      <c r="B9" s="13">
        <v>2.4</v>
      </c>
      <c r="C9" s="14" t="s">
        <v>9</v>
      </c>
      <c r="D9" s="101"/>
      <c r="E9" s="102"/>
      <c r="F9" s="101"/>
      <c r="G9" s="1"/>
      <c r="H9" s="13">
        <v>2.4</v>
      </c>
      <c r="I9" s="14" t="s">
        <v>9</v>
      </c>
      <c r="J9" s="101">
        <v>0.217</v>
      </c>
      <c r="K9" s="102">
        <v>9.1999999999999998E-2</v>
      </c>
      <c r="L9" s="101">
        <v>0.11899999999999999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ht="15" x14ac:dyDescent="0.35">
      <c r="A10" s="8" t="s">
        <v>29</v>
      </c>
      <c r="B10" s="8"/>
      <c r="C10" s="9"/>
      <c r="D10" s="98"/>
      <c r="E10" s="98"/>
      <c r="F10" s="98"/>
      <c r="H10" s="8"/>
      <c r="I10" s="9"/>
      <c r="J10" s="98">
        <v>8.7999999999999995E-2</v>
      </c>
      <c r="K10" s="98">
        <v>0.06</v>
      </c>
      <c r="L10" s="98"/>
      <c r="BB10"/>
      <c r="BC10"/>
      <c r="BD10"/>
      <c r="BE10"/>
      <c r="BF10"/>
      <c r="BG10"/>
      <c r="BH10"/>
      <c r="BI10"/>
      <c r="BJ10"/>
      <c r="BK10"/>
      <c r="BL10"/>
      <c r="BM10"/>
    </row>
    <row r="11" spans="1:82" s="12" customFormat="1" ht="15.5" x14ac:dyDescent="0.35">
      <c r="A11" s="16"/>
      <c r="B11" s="13">
        <v>2.8</v>
      </c>
      <c r="C11" s="14" t="s">
        <v>9</v>
      </c>
      <c r="D11" s="101"/>
      <c r="E11" s="102"/>
      <c r="F11" s="101"/>
      <c r="G11" s="1"/>
      <c r="H11" s="13">
        <v>2.8</v>
      </c>
      <c r="I11" s="14" t="s">
        <v>9</v>
      </c>
      <c r="J11" s="101">
        <v>0.22800000000000001</v>
      </c>
      <c r="K11" s="102">
        <v>6.5000000000000002E-2</v>
      </c>
      <c r="L11" s="101">
        <v>8.5999999999999993E-2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</row>
    <row r="12" spans="1:82" ht="15" x14ac:dyDescent="0.35">
      <c r="A12" s="8" t="s">
        <v>29</v>
      </c>
      <c r="B12" s="8"/>
      <c r="C12" s="9"/>
      <c r="D12" s="98"/>
      <c r="E12" s="98"/>
      <c r="F12" s="98"/>
      <c r="H12" s="8"/>
      <c r="I12" s="9"/>
      <c r="J12" s="98">
        <v>0.435</v>
      </c>
      <c r="K12" s="98">
        <v>0.59099999999999997</v>
      </c>
      <c r="L12" s="98"/>
      <c r="BB12"/>
      <c r="BC12"/>
      <c r="BD12"/>
      <c r="BE12"/>
      <c r="BF12"/>
      <c r="BG12"/>
      <c r="BH12"/>
      <c r="BI12"/>
      <c r="BJ12"/>
      <c r="BK12"/>
      <c r="BL12"/>
      <c r="BM12"/>
    </row>
    <row r="13" spans="1:82" s="15" customFormat="1" ht="15.5" x14ac:dyDescent="0.35">
      <c r="A13" s="16"/>
      <c r="B13" s="16">
        <v>2.1</v>
      </c>
      <c r="C13" s="17" t="s">
        <v>10</v>
      </c>
      <c r="D13" s="103"/>
      <c r="E13" s="104"/>
      <c r="F13" s="103"/>
      <c r="G13" s="1"/>
      <c r="H13" s="16">
        <v>2.1</v>
      </c>
      <c r="I13" s="17" t="s">
        <v>10</v>
      </c>
      <c r="J13" s="103">
        <v>0.442</v>
      </c>
      <c r="K13" s="104">
        <v>0.57799999999999996</v>
      </c>
      <c r="L13" s="103">
        <v>0.435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</row>
    <row r="14" spans="1:82" ht="15" x14ac:dyDescent="0.35">
      <c r="A14" s="8" t="s">
        <v>29</v>
      </c>
      <c r="B14" s="8"/>
      <c r="C14" s="9"/>
      <c r="D14" s="98"/>
      <c r="E14" s="98"/>
      <c r="F14" s="98"/>
      <c r="H14" s="8"/>
      <c r="I14" s="9"/>
      <c r="J14" s="98">
        <v>0.33700000000000002</v>
      </c>
      <c r="K14" s="98">
        <v>0.32900000000000001</v>
      </c>
      <c r="L14" s="98"/>
      <c r="BB14"/>
      <c r="BC14"/>
      <c r="BD14"/>
      <c r="BE14"/>
      <c r="BF14"/>
      <c r="BG14"/>
      <c r="BH14"/>
      <c r="BI14"/>
      <c r="BJ14"/>
      <c r="BK14"/>
      <c r="BL14"/>
      <c r="BM14"/>
    </row>
    <row r="15" spans="1:82" s="15" customFormat="1" ht="15.5" x14ac:dyDescent="0.35">
      <c r="A15" s="16"/>
      <c r="B15" s="29">
        <v>2.2000000000000002</v>
      </c>
      <c r="C15" s="29" t="s">
        <v>10</v>
      </c>
      <c r="D15" s="105"/>
      <c r="E15" s="105"/>
      <c r="F15" s="105"/>
      <c r="G15" s="1"/>
      <c r="H15" s="29">
        <v>2.2000000000000002</v>
      </c>
      <c r="I15" s="29" t="s">
        <v>10</v>
      </c>
      <c r="J15" s="105">
        <v>0.33</v>
      </c>
      <c r="K15" s="105">
        <v>0.316</v>
      </c>
      <c r="L15" s="105">
        <v>0.32900000000000001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82" ht="15" x14ac:dyDescent="0.35">
      <c r="A16" s="8" t="s">
        <v>29</v>
      </c>
      <c r="B16" s="8"/>
      <c r="C16" s="9"/>
      <c r="D16" s="98"/>
      <c r="E16" s="98"/>
      <c r="F16" s="98"/>
      <c r="H16" s="8"/>
      <c r="I16" s="9"/>
      <c r="J16" s="98">
        <v>0.186</v>
      </c>
      <c r="K16" s="98">
        <v>0.13500000000000001</v>
      </c>
      <c r="L16" s="98"/>
      <c r="BB16"/>
      <c r="BC16"/>
      <c r="BD16"/>
      <c r="BE16"/>
      <c r="BF16"/>
      <c r="BG16"/>
      <c r="BH16"/>
      <c r="BI16"/>
      <c r="BJ16"/>
      <c r="BK16"/>
      <c r="BL16"/>
      <c r="BM16"/>
    </row>
    <row r="17" spans="1:82" s="15" customFormat="1" ht="15.5" x14ac:dyDescent="0.35">
      <c r="A17" s="16"/>
      <c r="B17" s="16">
        <v>2.4</v>
      </c>
      <c r="C17" s="16" t="s">
        <v>10</v>
      </c>
      <c r="D17" s="103"/>
      <c r="E17" s="103"/>
      <c r="F17" s="103"/>
      <c r="G17" s="1"/>
      <c r="H17" s="16">
        <v>2.4</v>
      </c>
      <c r="I17" s="16" t="s">
        <v>10</v>
      </c>
      <c r="J17" s="103">
        <v>0.191</v>
      </c>
      <c r="K17" s="103">
        <v>0.13100000000000001</v>
      </c>
      <c r="L17" s="103">
        <v>0.184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ht="15" x14ac:dyDescent="0.35">
      <c r="A18" s="8" t="s">
        <v>29</v>
      </c>
      <c r="B18" s="8"/>
      <c r="C18" s="9"/>
      <c r="D18" s="98"/>
      <c r="E18" s="98"/>
      <c r="F18" s="98"/>
      <c r="H18" s="8"/>
      <c r="I18" s="9"/>
      <c r="J18" s="98">
        <v>9.1999999999999998E-2</v>
      </c>
      <c r="K18" s="98">
        <v>7.1999999999999995E-2</v>
      </c>
      <c r="L18" s="9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82" s="15" customFormat="1" ht="15.5" x14ac:dyDescent="0.35">
      <c r="A19" s="16"/>
      <c r="B19" s="16">
        <v>2.8</v>
      </c>
      <c r="C19" s="16" t="s">
        <v>10</v>
      </c>
      <c r="D19" s="103"/>
      <c r="E19" s="103"/>
      <c r="F19" s="103"/>
      <c r="G19" s="1"/>
      <c r="H19" s="16">
        <v>2.8</v>
      </c>
      <c r="I19" s="16" t="s">
        <v>10</v>
      </c>
      <c r="J19" s="103">
        <v>0.121</v>
      </c>
      <c r="K19" s="103">
        <v>7.1999999999999995E-2</v>
      </c>
      <c r="L19" s="103">
        <v>0.108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 ht="15" x14ac:dyDescent="0.35">
      <c r="A20" s="8" t="s">
        <v>29</v>
      </c>
      <c r="B20" s="8"/>
      <c r="C20" s="9"/>
      <c r="D20" s="98"/>
      <c r="E20" s="98"/>
      <c r="F20" s="98"/>
      <c r="H20" s="8"/>
      <c r="I20" s="9"/>
      <c r="J20" s="98">
        <v>0.58899999999999997</v>
      </c>
      <c r="K20" s="98">
        <v>0.64400000000000002</v>
      </c>
      <c r="L20" s="98"/>
      <c r="BB20"/>
      <c r="BC20"/>
      <c r="BD20"/>
      <c r="BE20"/>
      <c r="BF20"/>
      <c r="BG20"/>
      <c r="BH20"/>
      <c r="BI20"/>
      <c r="BJ20"/>
      <c r="BK20"/>
      <c r="BL20"/>
      <c r="BM20"/>
    </row>
    <row r="21" spans="1:82" s="12" customFormat="1" ht="15.5" x14ac:dyDescent="0.35">
      <c r="A21" s="16"/>
      <c r="B21" s="13">
        <v>2.1</v>
      </c>
      <c r="C21" s="13" t="s">
        <v>11</v>
      </c>
      <c r="D21" s="101"/>
      <c r="E21" s="101"/>
      <c r="F21" s="101"/>
      <c r="G21" s="1"/>
      <c r="H21" s="13">
        <v>2.1</v>
      </c>
      <c r="I21" s="13" t="s">
        <v>11</v>
      </c>
      <c r="J21" s="101">
        <v>0.621</v>
      </c>
      <c r="K21" s="101">
        <v>0.63100000000000001</v>
      </c>
      <c r="L21" s="101">
        <v>0.52400000000000002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 ht="15" x14ac:dyDescent="0.35">
      <c r="A22" s="8" t="s">
        <v>29</v>
      </c>
      <c r="B22" s="8"/>
      <c r="C22" s="9"/>
      <c r="D22" s="98"/>
      <c r="E22" s="98"/>
      <c r="F22" s="98"/>
      <c r="H22" s="8"/>
      <c r="I22" s="9"/>
      <c r="J22" s="98">
        <v>0.42399999999999999</v>
      </c>
      <c r="K22" s="98">
        <v>0.41399999999999998</v>
      </c>
      <c r="L22" s="98"/>
      <c r="BB22"/>
      <c r="BC22"/>
      <c r="BD22"/>
      <c r="BE22"/>
      <c r="BF22"/>
      <c r="BG22"/>
      <c r="BH22"/>
      <c r="BI22"/>
      <c r="BJ22"/>
      <c r="BK22"/>
      <c r="BL22"/>
      <c r="BM22"/>
    </row>
    <row r="23" spans="1:82" s="15" customFormat="1" ht="15.5" x14ac:dyDescent="0.35">
      <c r="A23" s="16"/>
      <c r="B23" s="40">
        <v>2.2000000000000002</v>
      </c>
      <c r="C23" s="40" t="s">
        <v>11</v>
      </c>
      <c r="D23" s="100"/>
      <c r="E23" s="100"/>
      <c r="F23" s="100"/>
      <c r="G23" s="1"/>
      <c r="H23" s="40">
        <v>2.2000000000000002</v>
      </c>
      <c r="I23" s="40" t="s">
        <v>11</v>
      </c>
      <c r="J23" s="100">
        <v>0.41799999999999998</v>
      </c>
      <c r="K23" s="100">
        <v>0.40100000000000002</v>
      </c>
      <c r="L23" s="100">
        <v>0.41599999999999998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</row>
    <row r="24" spans="1:82" ht="15" x14ac:dyDescent="0.35">
      <c r="A24" s="8" t="s">
        <v>29</v>
      </c>
      <c r="B24" s="8"/>
      <c r="C24" s="9"/>
      <c r="D24" s="98"/>
      <c r="E24" s="98"/>
      <c r="F24" s="98"/>
      <c r="H24" s="8"/>
      <c r="I24" s="9"/>
      <c r="J24" s="98">
        <v>0.20499999999999999</v>
      </c>
      <c r="K24" s="98">
        <v>0.17599999999999999</v>
      </c>
      <c r="L24" s="98"/>
      <c r="BB24"/>
      <c r="BC24"/>
      <c r="BD24"/>
      <c r="BE24"/>
      <c r="BF24"/>
      <c r="BG24"/>
      <c r="BH24"/>
      <c r="BI24"/>
      <c r="BJ24"/>
      <c r="BK24"/>
      <c r="BL24"/>
      <c r="BM24"/>
    </row>
    <row r="25" spans="1:82" s="10" customFormat="1" ht="15.5" x14ac:dyDescent="0.35">
      <c r="A25" s="16"/>
      <c r="B25" s="11">
        <v>2.4</v>
      </c>
      <c r="C25" s="11" t="s">
        <v>11</v>
      </c>
      <c r="D25" s="99"/>
      <c r="E25" s="99"/>
      <c r="F25" s="99"/>
      <c r="G25" s="1"/>
      <c r="H25" s="11">
        <v>2.4</v>
      </c>
      <c r="I25" s="11" t="s">
        <v>11</v>
      </c>
      <c r="J25" s="99">
        <v>0.17599999999999999</v>
      </c>
      <c r="K25" s="99">
        <v>0.17100000000000001</v>
      </c>
      <c r="L25" s="99">
        <v>0.24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ht="15" x14ac:dyDescent="0.35">
      <c r="A26" s="8" t="s">
        <v>29</v>
      </c>
      <c r="B26" s="8"/>
      <c r="C26" s="9"/>
      <c r="D26" s="98"/>
      <c r="E26" s="98"/>
      <c r="F26" s="98"/>
      <c r="H26" s="8"/>
      <c r="I26" s="9"/>
      <c r="J26" s="98">
        <v>9.4E-2</v>
      </c>
      <c r="K26" s="98">
        <v>8.3000000000000004E-2</v>
      </c>
      <c r="L26" s="98"/>
      <c r="BB26"/>
      <c r="BC26"/>
      <c r="BD26"/>
      <c r="BE26"/>
      <c r="BF26"/>
      <c r="BG26"/>
      <c r="BH26"/>
      <c r="BI26"/>
      <c r="BJ26"/>
      <c r="BK26"/>
      <c r="BL26"/>
      <c r="BM26"/>
    </row>
    <row r="27" spans="1:82" s="10" customFormat="1" ht="15.5" x14ac:dyDescent="0.35">
      <c r="A27" s="16"/>
      <c r="B27" s="11">
        <v>2.8</v>
      </c>
      <c r="C27" s="11" t="s">
        <v>11</v>
      </c>
      <c r="D27" s="99"/>
      <c r="E27" s="99"/>
      <c r="F27" s="99"/>
      <c r="G27" s="1"/>
      <c r="H27" s="11">
        <v>2.8</v>
      </c>
      <c r="I27" s="11" t="s">
        <v>11</v>
      </c>
      <c r="J27" s="99">
        <v>7.4999999999999997E-2</v>
      </c>
      <c r="K27" s="99">
        <v>8.3000000000000004E-2</v>
      </c>
      <c r="L27" s="99">
        <v>0.129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</row>
    <row r="28" spans="1:82" ht="15" x14ac:dyDescent="0.35">
      <c r="A28" s="8" t="s">
        <v>29</v>
      </c>
      <c r="B28" s="8"/>
      <c r="C28" s="9"/>
      <c r="D28" s="98"/>
      <c r="E28" s="98"/>
      <c r="F28" s="98"/>
      <c r="H28" s="8"/>
      <c r="I28" s="9"/>
      <c r="J28" s="98">
        <v>0.70299999999999996</v>
      </c>
      <c r="K28" s="98">
        <v>0.67200000000000004</v>
      </c>
      <c r="L28" s="98"/>
      <c r="BB28"/>
      <c r="BC28"/>
      <c r="BD28"/>
      <c r="BE28"/>
      <c r="BF28"/>
      <c r="BG28"/>
      <c r="BH28"/>
      <c r="BI28"/>
      <c r="BJ28"/>
      <c r="BK28"/>
      <c r="BL28"/>
      <c r="BM28"/>
    </row>
    <row r="29" spans="1:82" s="12" customFormat="1" ht="15.5" x14ac:dyDescent="0.35">
      <c r="A29" s="16"/>
      <c r="B29" s="13">
        <v>2.1</v>
      </c>
      <c r="C29" s="13" t="s">
        <v>12</v>
      </c>
      <c r="D29" s="101"/>
      <c r="E29" s="101"/>
      <c r="F29" s="101"/>
      <c r="G29" s="1"/>
      <c r="H29" s="13">
        <v>2.1</v>
      </c>
      <c r="I29" s="13" t="s">
        <v>12</v>
      </c>
      <c r="J29" s="101">
        <v>0.73</v>
      </c>
      <c r="K29" s="101">
        <v>0.66</v>
      </c>
      <c r="L29" s="101">
        <v>0.57899999999999996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ht="15" x14ac:dyDescent="0.35">
      <c r="A30" s="8" t="s">
        <v>29</v>
      </c>
      <c r="B30" s="8"/>
      <c r="C30" s="9"/>
      <c r="D30" s="98"/>
      <c r="E30" s="98"/>
      <c r="F30" s="98"/>
      <c r="H30" s="8"/>
      <c r="I30" s="9"/>
      <c r="J30" s="98">
        <v>0.48699999999999999</v>
      </c>
      <c r="K30" s="98">
        <v>0.47299999999999998</v>
      </c>
      <c r="L30" s="98"/>
      <c r="BB30"/>
      <c r="BC30"/>
      <c r="BD30"/>
      <c r="BE30"/>
      <c r="BF30"/>
      <c r="BG30"/>
      <c r="BH30"/>
      <c r="BI30"/>
      <c r="BJ30"/>
      <c r="BK30"/>
      <c r="BL30"/>
      <c r="BM30"/>
    </row>
    <row r="31" spans="1:82" s="15" customFormat="1" ht="15.5" x14ac:dyDescent="0.35">
      <c r="A31" s="16"/>
      <c r="B31" s="40">
        <v>2.2000000000000002</v>
      </c>
      <c r="C31" s="40" t="s">
        <v>12</v>
      </c>
      <c r="D31" s="100"/>
      <c r="E31" s="100"/>
      <c r="F31" s="100"/>
      <c r="G31" s="1"/>
      <c r="H31" s="40">
        <v>2.2000000000000002</v>
      </c>
      <c r="I31" s="40" t="s">
        <v>12</v>
      </c>
      <c r="J31" s="100">
        <v>0.48299999999999998</v>
      </c>
      <c r="K31" s="100">
        <v>0.46100000000000002</v>
      </c>
      <c r="L31" s="100">
        <v>0.47699999999999998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</row>
    <row r="32" spans="1:82" ht="15" x14ac:dyDescent="0.35">
      <c r="A32" s="8" t="s">
        <v>29</v>
      </c>
      <c r="B32" s="8"/>
      <c r="C32" s="9"/>
      <c r="D32" s="98"/>
      <c r="E32" s="98"/>
      <c r="F32" s="98"/>
      <c r="H32" s="8"/>
      <c r="I32" s="9"/>
      <c r="J32" s="98">
        <v>0.217</v>
      </c>
      <c r="K32" s="98">
        <v>0.214</v>
      </c>
      <c r="L32" s="98"/>
      <c r="BB32"/>
      <c r="BC32"/>
      <c r="BD32"/>
      <c r="BE32"/>
      <c r="BF32"/>
      <c r="BG32"/>
      <c r="BH32"/>
      <c r="BI32"/>
      <c r="BJ32"/>
      <c r="BK32"/>
      <c r="BL32"/>
      <c r="BM32"/>
    </row>
    <row r="33" spans="1:82" s="10" customFormat="1" ht="15.5" x14ac:dyDescent="0.35">
      <c r="A33" s="16"/>
      <c r="B33" s="11">
        <v>2.4</v>
      </c>
      <c r="C33" s="11" t="s">
        <v>12</v>
      </c>
      <c r="D33" s="99"/>
      <c r="E33" s="99"/>
      <c r="F33" s="99"/>
      <c r="G33" s="1"/>
      <c r="H33" s="11">
        <v>2.4</v>
      </c>
      <c r="I33" s="11" t="s">
        <v>12</v>
      </c>
      <c r="J33" s="99">
        <v>0.16300000000000001</v>
      </c>
      <c r="K33" s="99">
        <v>0.20799999999999999</v>
      </c>
      <c r="L33" s="99">
        <v>0.28799999999999998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</row>
    <row r="34" spans="1:82" ht="15" x14ac:dyDescent="0.35">
      <c r="A34" s="8" t="s">
        <v>29</v>
      </c>
      <c r="B34" s="8"/>
      <c r="C34" s="9"/>
      <c r="D34" s="98"/>
      <c r="E34" s="98"/>
      <c r="F34" s="98"/>
      <c r="H34" s="8"/>
      <c r="I34" s="9"/>
      <c r="J34" s="98">
        <v>9.5000000000000001E-2</v>
      </c>
      <c r="K34" s="98">
        <v>9.4E-2</v>
      </c>
      <c r="L34" s="98"/>
      <c r="BB34"/>
      <c r="BC34"/>
      <c r="BD34"/>
      <c r="BE34"/>
      <c r="BF34"/>
      <c r="BG34"/>
      <c r="BH34"/>
      <c r="BI34"/>
      <c r="BJ34"/>
      <c r="BK34"/>
      <c r="BL34"/>
      <c r="BM34"/>
    </row>
    <row r="35" spans="1:82" s="10" customFormat="1" ht="15.5" x14ac:dyDescent="0.35">
      <c r="A35" s="16"/>
      <c r="B35" s="11">
        <v>2.8</v>
      </c>
      <c r="C35" s="11" t="s">
        <v>12</v>
      </c>
      <c r="D35" s="99"/>
      <c r="E35" s="99"/>
      <c r="F35" s="99"/>
      <c r="G35" s="1"/>
      <c r="H35" s="11">
        <v>2.8</v>
      </c>
      <c r="I35" s="11" t="s">
        <v>12</v>
      </c>
      <c r="J35" s="99">
        <v>0.05</v>
      </c>
      <c r="K35" s="99">
        <v>9.2999999999999999E-2</v>
      </c>
      <c r="L35" s="99">
        <v>0.14799999999999999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</row>
    <row r="36" spans="1:82" ht="15" x14ac:dyDescent="0.35">
      <c r="A36" s="8" t="s">
        <v>29</v>
      </c>
      <c r="B36" s="8"/>
      <c r="C36" s="9"/>
      <c r="D36" s="98"/>
      <c r="E36" s="98"/>
      <c r="F36" s="98"/>
      <c r="H36" s="8"/>
      <c r="I36" s="9"/>
      <c r="J36" s="98">
        <v>0.35699999999999998</v>
      </c>
      <c r="K36" s="98">
        <v>0.65800000000000003</v>
      </c>
      <c r="L36" s="98"/>
      <c r="BB36"/>
      <c r="BC36"/>
      <c r="BD36"/>
      <c r="BE36"/>
      <c r="BF36"/>
      <c r="BG36"/>
      <c r="BH36"/>
      <c r="BI36"/>
      <c r="BJ36"/>
      <c r="BK36"/>
      <c r="BL36"/>
      <c r="BM36"/>
    </row>
    <row r="37" spans="1:82" s="10" customFormat="1" ht="15.5" x14ac:dyDescent="0.35">
      <c r="A37" s="16"/>
      <c r="B37" s="11">
        <v>2.1</v>
      </c>
      <c r="C37" s="11" t="s">
        <v>13</v>
      </c>
      <c r="D37" s="99"/>
      <c r="E37" s="99"/>
      <c r="F37" s="99"/>
      <c r="G37" s="1"/>
      <c r="H37" s="11">
        <v>2.1</v>
      </c>
      <c r="I37" s="11" t="s">
        <v>13</v>
      </c>
      <c r="J37" s="99">
        <v>0.313</v>
      </c>
      <c r="K37" s="99">
        <v>0.64700000000000002</v>
      </c>
      <c r="L37" s="99">
        <v>0.434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</row>
    <row r="38" spans="1:82" ht="15" x14ac:dyDescent="0.35">
      <c r="A38" s="8" t="s">
        <v>29</v>
      </c>
      <c r="B38" s="8"/>
      <c r="C38" s="9"/>
      <c r="D38" s="98"/>
      <c r="E38" s="98"/>
      <c r="F38" s="98"/>
      <c r="H38" s="8"/>
      <c r="I38" s="9"/>
      <c r="J38" s="98">
        <v>0.31</v>
      </c>
      <c r="K38" s="98">
        <v>0.3</v>
      </c>
      <c r="L38" s="98"/>
      <c r="BB38"/>
      <c r="BC38"/>
      <c r="BD38"/>
      <c r="BE38"/>
      <c r="BF38"/>
      <c r="BG38"/>
      <c r="BH38"/>
      <c r="BI38"/>
      <c r="BJ38"/>
      <c r="BK38"/>
      <c r="BL38"/>
      <c r="BM38"/>
    </row>
    <row r="39" spans="1:82" s="15" customFormat="1" ht="15.5" x14ac:dyDescent="0.35">
      <c r="A39" s="16"/>
      <c r="B39" s="40">
        <v>2.2000000000000002</v>
      </c>
      <c r="C39" s="40" t="s">
        <v>13</v>
      </c>
      <c r="D39" s="100"/>
      <c r="E39" s="100"/>
      <c r="F39" s="100"/>
      <c r="G39" s="1"/>
      <c r="H39" s="40">
        <v>2.2000000000000002</v>
      </c>
      <c r="I39" s="40" t="s">
        <v>13</v>
      </c>
      <c r="J39" s="100">
        <v>0.30499999999999999</v>
      </c>
      <c r="K39" s="100">
        <v>0.28599999999999998</v>
      </c>
      <c r="L39" s="100">
        <v>0.29799999999999999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</row>
    <row r="40" spans="1:82" ht="15" x14ac:dyDescent="0.35">
      <c r="A40" s="8" t="s">
        <v>29</v>
      </c>
      <c r="B40" s="8"/>
      <c r="C40" s="9"/>
      <c r="D40" s="98"/>
      <c r="E40" s="98"/>
      <c r="F40" s="98"/>
      <c r="H40" s="8"/>
      <c r="I40" s="9"/>
      <c r="J40" s="98">
        <v>0.20799999999999999</v>
      </c>
      <c r="K40" s="98">
        <v>0.11600000000000001</v>
      </c>
      <c r="L40" s="98"/>
      <c r="BB40"/>
      <c r="BC40"/>
      <c r="BD40"/>
      <c r="BE40"/>
      <c r="BF40"/>
      <c r="BG40"/>
      <c r="BH40"/>
      <c r="BI40"/>
      <c r="BJ40"/>
      <c r="BK40"/>
      <c r="BL40"/>
      <c r="BM40"/>
    </row>
    <row r="41" spans="1:82" s="12" customFormat="1" ht="15.5" x14ac:dyDescent="0.35">
      <c r="A41" s="16"/>
      <c r="B41" s="13">
        <v>2.4</v>
      </c>
      <c r="C41" s="13" t="s">
        <v>13</v>
      </c>
      <c r="D41" s="101"/>
      <c r="E41" s="101"/>
      <c r="F41" s="101"/>
      <c r="G41" s="1"/>
      <c r="H41" s="13">
        <v>2.4</v>
      </c>
      <c r="I41" s="13" t="s">
        <v>13</v>
      </c>
      <c r="J41" s="101">
        <v>0.26300000000000001</v>
      </c>
      <c r="K41" s="101">
        <v>0.114</v>
      </c>
      <c r="L41" s="101">
        <v>0.155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</row>
    <row r="42" spans="1:82" ht="15" x14ac:dyDescent="0.35">
      <c r="A42" s="8" t="s">
        <v>29</v>
      </c>
      <c r="B42" s="8"/>
      <c r="C42" s="9"/>
      <c r="D42" s="98"/>
      <c r="E42" s="98"/>
      <c r="F42" s="98"/>
      <c r="H42" s="8"/>
      <c r="I42" s="9"/>
      <c r="J42" s="98">
        <v>0.109</v>
      </c>
      <c r="K42" s="98">
        <v>6.6000000000000003E-2</v>
      </c>
      <c r="L42" s="98"/>
      <c r="BB42"/>
      <c r="BC42"/>
      <c r="BD42"/>
      <c r="BE42"/>
      <c r="BF42"/>
      <c r="BG42"/>
      <c r="BH42"/>
      <c r="BI42"/>
      <c r="BJ42"/>
      <c r="BK42"/>
      <c r="BL42"/>
      <c r="BM42"/>
    </row>
    <row r="43" spans="1:82" s="12" customFormat="1" ht="15.5" x14ac:dyDescent="0.35">
      <c r="A43" s="16"/>
      <c r="B43" s="13">
        <v>2.8</v>
      </c>
      <c r="C43" s="13" t="s">
        <v>13</v>
      </c>
      <c r="D43" s="101"/>
      <c r="E43" s="101"/>
      <c r="F43" s="101"/>
      <c r="G43" s="1"/>
      <c r="H43" s="13">
        <v>2.8</v>
      </c>
      <c r="I43" s="13" t="s">
        <v>13</v>
      </c>
      <c r="J43" s="101">
        <v>0.23899999999999999</v>
      </c>
      <c r="K43" s="101">
        <v>6.8000000000000005E-2</v>
      </c>
      <c r="L43" s="101">
        <v>9.7000000000000003E-2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</row>
    <row r="44" spans="1:82" ht="15" x14ac:dyDescent="0.35">
      <c r="A44" s="8" t="s">
        <v>29</v>
      </c>
      <c r="B44" s="8"/>
      <c r="C44" s="9"/>
      <c r="D44" s="98"/>
      <c r="E44" s="98"/>
      <c r="F44" s="98"/>
      <c r="H44" s="8"/>
      <c r="I44" s="9"/>
      <c r="J44" s="98">
        <v>0.61699999999999999</v>
      </c>
      <c r="K44" s="98">
        <v>0.79100000000000004</v>
      </c>
      <c r="L44" s="98"/>
      <c r="BB44"/>
      <c r="BC44"/>
      <c r="BD44"/>
      <c r="BE44"/>
      <c r="BF44"/>
      <c r="BG44"/>
      <c r="BH44"/>
      <c r="BI44"/>
      <c r="BJ44"/>
      <c r="BK44"/>
      <c r="BL44"/>
      <c r="BM44"/>
    </row>
    <row r="45" spans="1:82" s="15" customFormat="1" ht="15.5" x14ac:dyDescent="0.35">
      <c r="A45" s="16"/>
      <c r="B45" s="16">
        <v>2.1</v>
      </c>
      <c r="C45" s="16" t="s">
        <v>14</v>
      </c>
      <c r="D45" s="103"/>
      <c r="E45" s="103"/>
      <c r="F45" s="103"/>
      <c r="G45" s="1"/>
      <c r="H45" s="16">
        <v>2.1</v>
      </c>
      <c r="I45" s="16" t="s">
        <v>14</v>
      </c>
      <c r="J45" s="103">
        <v>0.65500000000000003</v>
      </c>
      <c r="K45" s="103">
        <v>0.78700000000000003</v>
      </c>
      <c r="L45" s="103">
        <v>0.65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</row>
    <row r="46" spans="1:82" ht="15" x14ac:dyDescent="0.35">
      <c r="A46" s="8" t="s">
        <v>29</v>
      </c>
      <c r="B46" s="8"/>
      <c r="C46" s="9"/>
      <c r="D46" s="98"/>
      <c r="E46" s="98"/>
      <c r="F46" s="98"/>
      <c r="H46" s="8"/>
      <c r="I46" s="9"/>
      <c r="J46" s="98">
        <v>0.48899999999999999</v>
      </c>
      <c r="K46" s="98">
        <v>0.48199999999999998</v>
      </c>
      <c r="L46" s="98"/>
      <c r="BB46"/>
      <c r="BC46"/>
      <c r="BD46"/>
      <c r="BE46"/>
      <c r="BF46"/>
      <c r="BG46"/>
      <c r="BH46"/>
      <c r="BI46"/>
      <c r="BJ46"/>
      <c r="BK46"/>
      <c r="BL46"/>
      <c r="BM46"/>
    </row>
    <row r="47" spans="1:82" s="15" customFormat="1" ht="15.5" x14ac:dyDescent="0.35">
      <c r="A47" s="16"/>
      <c r="B47" s="29">
        <v>2.2000000000000002</v>
      </c>
      <c r="C47" s="29" t="s">
        <v>14</v>
      </c>
      <c r="D47" s="105"/>
      <c r="E47" s="105"/>
      <c r="F47" s="105"/>
      <c r="G47" s="1"/>
      <c r="H47" s="29">
        <v>2.2000000000000002</v>
      </c>
      <c r="I47" s="29" t="s">
        <v>14</v>
      </c>
      <c r="J47" s="105">
        <v>0.48499999999999999</v>
      </c>
      <c r="K47" s="105">
        <v>0.47199999999999998</v>
      </c>
      <c r="L47" s="105">
        <v>0.48399999999999999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</row>
    <row r="48" spans="1:82" ht="15" x14ac:dyDescent="0.35">
      <c r="A48" s="8" t="s">
        <v>29</v>
      </c>
      <c r="B48" s="8"/>
      <c r="C48" s="9"/>
      <c r="D48" s="98"/>
      <c r="E48" s="98"/>
      <c r="F48" s="98"/>
      <c r="H48" s="8"/>
      <c r="I48" s="9"/>
      <c r="J48" s="98">
        <v>0.26500000000000001</v>
      </c>
      <c r="K48" s="98">
        <v>0.186</v>
      </c>
      <c r="L48" s="98"/>
      <c r="BB48"/>
      <c r="BC48"/>
      <c r="BD48"/>
      <c r="BE48"/>
      <c r="BF48"/>
      <c r="BG48"/>
      <c r="BH48"/>
      <c r="BI48"/>
      <c r="BJ48"/>
      <c r="BK48"/>
      <c r="BL48"/>
      <c r="BM48"/>
    </row>
    <row r="49" spans="1:82" s="15" customFormat="1" ht="15.5" x14ac:dyDescent="0.35">
      <c r="A49" s="16"/>
      <c r="B49" s="16">
        <v>2.4</v>
      </c>
      <c r="C49" s="16" t="s">
        <v>14</v>
      </c>
      <c r="D49" s="103"/>
      <c r="E49" s="103"/>
      <c r="F49" s="103"/>
      <c r="G49" s="1"/>
      <c r="H49" s="16">
        <v>2.4</v>
      </c>
      <c r="I49" s="16" t="s">
        <v>14</v>
      </c>
      <c r="J49" s="103">
        <v>0.26100000000000001</v>
      </c>
      <c r="K49" s="103">
        <v>0.18099999999999999</v>
      </c>
      <c r="L49" s="103">
        <v>0.255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</row>
    <row r="50" spans="1:82" ht="15" x14ac:dyDescent="0.35">
      <c r="A50" s="8" t="s">
        <v>29</v>
      </c>
      <c r="B50" s="8"/>
      <c r="C50" s="9"/>
      <c r="D50" s="98"/>
      <c r="E50" s="98"/>
      <c r="F50" s="98"/>
      <c r="H50" s="8"/>
      <c r="I50" s="9"/>
      <c r="J50" s="98">
        <v>0.11600000000000001</v>
      </c>
      <c r="K50" s="98">
        <v>8.4000000000000005E-2</v>
      </c>
      <c r="L50" s="98"/>
      <c r="BB50"/>
      <c r="BC50"/>
      <c r="BD50"/>
      <c r="BE50"/>
      <c r="BF50"/>
      <c r="BG50"/>
      <c r="BH50"/>
      <c r="BI50"/>
      <c r="BJ50"/>
      <c r="BK50"/>
      <c r="BL50"/>
      <c r="BM50"/>
    </row>
    <row r="51" spans="1:82" s="15" customFormat="1" ht="15.5" x14ac:dyDescent="0.35">
      <c r="A51" s="16"/>
      <c r="B51" s="16">
        <v>2.8</v>
      </c>
      <c r="C51" s="16" t="s">
        <v>14</v>
      </c>
      <c r="D51" s="103"/>
      <c r="E51" s="103"/>
      <c r="F51" s="103"/>
      <c r="G51" s="1"/>
      <c r="H51" s="16">
        <v>2.8</v>
      </c>
      <c r="I51" s="16" t="s">
        <v>14</v>
      </c>
      <c r="J51" s="103">
        <v>0.14099999999999999</v>
      </c>
      <c r="K51" s="103">
        <v>8.3000000000000004E-2</v>
      </c>
      <c r="L51" s="103">
        <v>0.13100000000000001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</row>
    <row r="52" spans="1:82" ht="15" x14ac:dyDescent="0.35">
      <c r="A52" s="8" t="s">
        <v>29</v>
      </c>
      <c r="B52" s="8"/>
      <c r="C52" s="9"/>
      <c r="D52" s="98"/>
      <c r="E52" s="98"/>
      <c r="F52" s="98"/>
      <c r="H52" s="8"/>
      <c r="I52" s="9"/>
      <c r="J52" s="98">
        <v>0.78200000000000003</v>
      </c>
      <c r="K52" s="98">
        <v>0.83799999999999997</v>
      </c>
      <c r="L52" s="98"/>
      <c r="BB52"/>
      <c r="BC52"/>
      <c r="BD52"/>
      <c r="BE52"/>
      <c r="BF52"/>
      <c r="BG52"/>
      <c r="BH52"/>
      <c r="BI52"/>
      <c r="BJ52"/>
      <c r="BK52"/>
      <c r="BL52"/>
      <c r="BM52"/>
    </row>
    <row r="53" spans="1:82" s="12" customFormat="1" ht="15.5" x14ac:dyDescent="0.35">
      <c r="A53" s="16"/>
      <c r="B53" s="13">
        <v>2.1</v>
      </c>
      <c r="C53" s="13" t="s">
        <v>15</v>
      </c>
      <c r="D53" s="101"/>
      <c r="E53" s="101"/>
      <c r="F53" s="101"/>
      <c r="G53" s="1"/>
      <c r="H53" s="13">
        <v>2.1</v>
      </c>
      <c r="I53" s="13" t="s">
        <v>15</v>
      </c>
      <c r="J53" s="101">
        <v>0.81699999999999995</v>
      </c>
      <c r="K53" s="101">
        <v>0.83599999999999997</v>
      </c>
      <c r="L53" s="101">
        <v>0.747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1:82" ht="15" x14ac:dyDescent="0.35">
      <c r="A54" s="8" t="s">
        <v>29</v>
      </c>
      <c r="B54" s="8"/>
      <c r="C54" s="9"/>
      <c r="D54" s="98"/>
      <c r="E54" s="98"/>
      <c r="F54" s="98"/>
      <c r="H54" s="8"/>
      <c r="I54" s="9"/>
      <c r="J54" s="98">
        <v>0.60199999999999998</v>
      </c>
      <c r="K54" s="98">
        <v>0.59399999999999997</v>
      </c>
      <c r="L54" s="98"/>
      <c r="BB54"/>
      <c r="BC54"/>
      <c r="BD54"/>
      <c r="BE54"/>
      <c r="BF54"/>
      <c r="BG54"/>
      <c r="BH54"/>
      <c r="BI54"/>
      <c r="BJ54"/>
      <c r="BK54"/>
      <c r="BL54"/>
      <c r="BM54"/>
    </row>
    <row r="55" spans="1:82" s="15" customFormat="1" ht="15.5" x14ac:dyDescent="0.35">
      <c r="A55" s="16"/>
      <c r="B55" s="40">
        <v>2.2000000000000002</v>
      </c>
      <c r="C55" s="40" t="s">
        <v>15</v>
      </c>
      <c r="D55" s="100"/>
      <c r="E55" s="100"/>
      <c r="F55" s="100"/>
      <c r="G55" s="1"/>
      <c r="H55" s="40">
        <v>2.2000000000000002</v>
      </c>
      <c r="I55" s="40" t="s">
        <v>15</v>
      </c>
      <c r="J55" s="100">
        <v>0.59899999999999998</v>
      </c>
      <c r="K55" s="100">
        <v>0.58599999999999997</v>
      </c>
      <c r="L55" s="100">
        <v>0.59699999999999998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</row>
    <row r="56" spans="1:82" ht="15" x14ac:dyDescent="0.35">
      <c r="A56" s="8" t="s">
        <v>29</v>
      </c>
      <c r="B56" s="8"/>
      <c r="C56" s="9"/>
      <c r="D56" s="98"/>
      <c r="E56" s="98"/>
      <c r="F56" s="98"/>
      <c r="H56" s="8"/>
      <c r="I56" s="9"/>
      <c r="J56" s="98">
        <v>0.29499999999999998</v>
      </c>
      <c r="K56" s="98">
        <v>0.251</v>
      </c>
      <c r="L56" s="98"/>
      <c r="BB56"/>
      <c r="BC56"/>
      <c r="BD56"/>
      <c r="BE56"/>
      <c r="BF56"/>
      <c r="BG56"/>
      <c r="BH56"/>
      <c r="BI56"/>
      <c r="BJ56"/>
      <c r="BK56"/>
      <c r="BL56"/>
      <c r="BM56"/>
    </row>
    <row r="57" spans="1:82" s="10" customFormat="1" ht="15.5" x14ac:dyDescent="0.35">
      <c r="A57" s="16"/>
      <c r="B57" s="11">
        <v>2.4</v>
      </c>
      <c r="C57" s="11" t="s">
        <v>15</v>
      </c>
      <c r="D57" s="99"/>
      <c r="E57" s="99"/>
      <c r="F57" s="99"/>
      <c r="G57" s="1"/>
      <c r="H57" s="11">
        <v>2.4</v>
      </c>
      <c r="I57" s="11" t="s">
        <v>15</v>
      </c>
      <c r="J57" s="99">
        <v>0.25900000000000001</v>
      </c>
      <c r="K57" s="99">
        <v>0.246</v>
      </c>
      <c r="L57" s="99">
        <v>0.33800000000000002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</row>
    <row r="58" spans="1:82" ht="15" x14ac:dyDescent="0.35">
      <c r="A58" s="8" t="s">
        <v>29</v>
      </c>
      <c r="B58" s="8"/>
      <c r="C58" s="9"/>
      <c r="D58" s="98"/>
      <c r="E58" s="98"/>
      <c r="F58" s="98"/>
      <c r="H58" s="8"/>
      <c r="I58" s="9"/>
      <c r="J58" s="98">
        <v>0.11799999999999999</v>
      </c>
      <c r="K58" s="98">
        <v>0.10199999999999999</v>
      </c>
      <c r="L58" s="98"/>
      <c r="BB58"/>
      <c r="BC58"/>
      <c r="BD58"/>
      <c r="BE58"/>
      <c r="BF58"/>
      <c r="BG58"/>
      <c r="BH58"/>
      <c r="BI58"/>
      <c r="BJ58"/>
      <c r="BK58"/>
      <c r="BL58"/>
      <c r="BM58"/>
    </row>
    <row r="59" spans="1:82" s="10" customFormat="1" ht="15.5" x14ac:dyDescent="0.35">
      <c r="A59" s="16"/>
      <c r="B59" s="11">
        <v>2.8</v>
      </c>
      <c r="C59" s="11" t="s">
        <v>15</v>
      </c>
      <c r="D59" s="99"/>
      <c r="E59" s="99"/>
      <c r="F59" s="99"/>
      <c r="G59" s="1"/>
      <c r="H59" s="11">
        <v>2.8</v>
      </c>
      <c r="I59" s="11" t="s">
        <v>15</v>
      </c>
      <c r="J59" s="99">
        <v>9.5000000000000001E-2</v>
      </c>
      <c r="K59" s="99">
        <v>0.1</v>
      </c>
      <c r="L59" s="99">
        <v>0.161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</row>
    <row r="60" spans="1:82" ht="15" x14ac:dyDescent="0.35">
      <c r="A60" s="8" t="s">
        <v>29</v>
      </c>
      <c r="B60" s="8"/>
      <c r="C60" s="9"/>
      <c r="D60" s="98"/>
      <c r="E60" s="98"/>
      <c r="F60" s="98"/>
      <c r="H60" s="8"/>
      <c r="I60" s="9"/>
      <c r="J60" s="98">
        <v>0.876</v>
      </c>
      <c r="K60" s="98">
        <v>0.86099999999999999</v>
      </c>
      <c r="L60" s="98"/>
      <c r="BB60"/>
      <c r="BC60"/>
      <c r="BD60"/>
      <c r="BE60"/>
      <c r="BF60"/>
      <c r="BG60"/>
      <c r="BH60"/>
      <c r="BI60"/>
      <c r="BJ60"/>
      <c r="BK60"/>
      <c r="BL60"/>
      <c r="BM60"/>
    </row>
    <row r="61" spans="1:82" s="12" customFormat="1" ht="15.5" x14ac:dyDescent="0.35">
      <c r="A61" s="16"/>
      <c r="B61" s="13">
        <v>2.1</v>
      </c>
      <c r="C61" s="13" t="s">
        <v>16</v>
      </c>
      <c r="D61" s="101"/>
      <c r="E61" s="101"/>
      <c r="F61" s="101"/>
      <c r="G61" s="1"/>
      <c r="H61" s="13">
        <v>2.1</v>
      </c>
      <c r="I61" s="13" t="s">
        <v>16</v>
      </c>
      <c r="J61" s="101">
        <v>0.89</v>
      </c>
      <c r="K61" s="101">
        <v>0.85899999999999999</v>
      </c>
      <c r="L61" s="101">
        <v>0.79700000000000004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</row>
    <row r="62" spans="1:82" ht="15" x14ac:dyDescent="0.35">
      <c r="A62" s="8" t="s">
        <v>29</v>
      </c>
      <c r="B62" s="8"/>
      <c r="C62" s="9"/>
      <c r="D62" s="98"/>
      <c r="E62" s="98"/>
      <c r="F62" s="98"/>
      <c r="H62" s="8"/>
      <c r="I62" s="9"/>
      <c r="J62" s="98">
        <v>0.67600000000000005</v>
      </c>
      <c r="K62" s="98">
        <v>0.66500000000000004</v>
      </c>
      <c r="L62" s="98"/>
      <c r="BB62"/>
      <c r="BC62"/>
      <c r="BD62"/>
      <c r="BE62"/>
      <c r="BF62"/>
      <c r="BG62"/>
      <c r="BH62"/>
      <c r="BI62"/>
      <c r="BJ62"/>
      <c r="BK62"/>
      <c r="BL62"/>
      <c r="BM62"/>
    </row>
    <row r="63" spans="1:82" s="15" customFormat="1" ht="15.5" x14ac:dyDescent="0.35">
      <c r="A63" s="16"/>
      <c r="B63" s="40">
        <v>2.2000000000000002</v>
      </c>
      <c r="C63" s="40" t="s">
        <v>16</v>
      </c>
      <c r="D63" s="100"/>
      <c r="E63" s="100"/>
      <c r="F63" s="100"/>
      <c r="G63" s="1"/>
      <c r="H63" s="40">
        <v>2.2000000000000002</v>
      </c>
      <c r="I63" s="40" t="s">
        <v>16</v>
      </c>
      <c r="J63" s="100">
        <v>0.67400000000000004</v>
      </c>
      <c r="K63" s="100">
        <v>0.65900000000000003</v>
      </c>
      <c r="L63" s="100">
        <v>0.67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</row>
    <row r="64" spans="1:82" ht="15" x14ac:dyDescent="0.35">
      <c r="A64" s="8" t="s">
        <v>29</v>
      </c>
      <c r="B64" s="8"/>
      <c r="C64" s="9"/>
      <c r="D64" s="98"/>
      <c r="E64" s="98"/>
      <c r="F64" s="98"/>
      <c r="H64" s="8"/>
      <c r="I64" s="9"/>
      <c r="J64" s="98">
        <v>0.313</v>
      </c>
      <c r="K64" s="98">
        <v>0.31</v>
      </c>
      <c r="L64" s="98"/>
      <c r="BB64"/>
      <c r="BC64"/>
      <c r="BD64"/>
      <c r="BE64"/>
      <c r="BF64"/>
      <c r="BG64"/>
      <c r="BH64"/>
      <c r="BI64"/>
      <c r="BJ64"/>
      <c r="BK64"/>
      <c r="BL64"/>
      <c r="BM64"/>
    </row>
    <row r="65" spans="1:82" s="10" customFormat="1" ht="15.5" x14ac:dyDescent="0.35">
      <c r="A65" s="16"/>
      <c r="B65" s="11">
        <v>2.4</v>
      </c>
      <c r="C65" s="11" t="s">
        <v>16</v>
      </c>
      <c r="D65" s="99"/>
      <c r="E65" s="99"/>
      <c r="F65" s="99"/>
      <c r="G65" s="1"/>
      <c r="H65" s="11">
        <v>2.4</v>
      </c>
      <c r="I65" s="11" t="s">
        <v>16</v>
      </c>
      <c r="J65" s="99">
        <v>0.254</v>
      </c>
      <c r="K65" s="99">
        <v>0.30199999999999999</v>
      </c>
      <c r="L65" s="99">
        <v>0.40400000000000003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</row>
    <row r="66" spans="1:82" ht="15" x14ac:dyDescent="0.35">
      <c r="A66" s="8" t="s">
        <v>29</v>
      </c>
      <c r="B66" s="8"/>
      <c r="C66" s="9"/>
      <c r="D66" s="98"/>
      <c r="E66" s="98"/>
      <c r="F66" s="98"/>
      <c r="H66" s="8"/>
      <c r="I66" s="9"/>
      <c r="J66" s="98">
        <v>0.12</v>
      </c>
      <c r="K66" s="98">
        <v>0.11899999999999999</v>
      </c>
      <c r="L66" s="98"/>
      <c r="BB66"/>
      <c r="BC66"/>
      <c r="BD66"/>
      <c r="BE66"/>
      <c r="BF66"/>
      <c r="BG66"/>
      <c r="BH66"/>
      <c r="BI66"/>
      <c r="BJ66"/>
      <c r="BK66"/>
      <c r="BL66"/>
      <c r="BM66"/>
    </row>
    <row r="67" spans="1:82" s="10" customFormat="1" ht="15.5" x14ac:dyDescent="0.35">
      <c r="A67" s="16"/>
      <c r="B67" s="11">
        <v>2.8</v>
      </c>
      <c r="C67" s="11" t="s">
        <v>16</v>
      </c>
      <c r="D67" s="99"/>
      <c r="E67" s="99"/>
      <c r="F67" s="99"/>
      <c r="G67" s="1"/>
      <c r="H67" s="11">
        <v>2.8</v>
      </c>
      <c r="I67" s="11" t="s">
        <v>16</v>
      </c>
      <c r="J67" s="99">
        <v>6.8000000000000005E-2</v>
      </c>
      <c r="K67" s="99">
        <v>0.11799999999999999</v>
      </c>
      <c r="L67" s="99">
        <v>0.191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</row>
    <row r="68" spans="1:82" ht="15" x14ac:dyDescent="0.35">
      <c r="A68" s="8" t="s">
        <v>29</v>
      </c>
      <c r="B68" s="8"/>
      <c r="C68" s="9"/>
      <c r="D68" s="98"/>
      <c r="E68" s="98"/>
      <c r="F68" s="98"/>
      <c r="H68" s="8"/>
      <c r="I68" s="9"/>
      <c r="J68" s="98">
        <v>0.46400000000000002</v>
      </c>
      <c r="K68" s="98">
        <v>0.79600000000000004</v>
      </c>
      <c r="L68" s="98"/>
      <c r="BB68"/>
      <c r="BC68"/>
      <c r="BD68"/>
      <c r="BE68"/>
      <c r="BF68"/>
      <c r="BG68"/>
      <c r="BH68"/>
      <c r="BI68"/>
      <c r="BJ68"/>
      <c r="BK68"/>
      <c r="BL68"/>
      <c r="BM68"/>
    </row>
    <row r="69" spans="1:82" s="10" customFormat="1" ht="17.25" customHeight="1" x14ac:dyDescent="0.35">
      <c r="A69" s="16"/>
      <c r="B69" s="11">
        <v>2.1</v>
      </c>
      <c r="C69" s="11" t="s">
        <v>17</v>
      </c>
      <c r="D69" s="99"/>
      <c r="E69" s="99"/>
      <c r="F69" s="99"/>
      <c r="G69" s="1"/>
      <c r="H69" s="11">
        <v>2.1</v>
      </c>
      <c r="I69" s="11" t="s">
        <v>17</v>
      </c>
      <c r="J69" s="99">
        <v>0.45600000000000002</v>
      </c>
      <c r="K69" s="99">
        <v>0.79200000000000004</v>
      </c>
      <c r="L69" s="99">
        <v>0.58599999999999997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</row>
    <row r="70" spans="1:82" ht="15" x14ac:dyDescent="0.35">
      <c r="A70" s="8" t="s">
        <v>29</v>
      </c>
      <c r="B70" s="8"/>
      <c r="C70" s="9"/>
      <c r="D70" s="98"/>
      <c r="E70" s="98"/>
      <c r="F70" s="98"/>
      <c r="H70" s="8"/>
      <c r="I70" s="9"/>
      <c r="J70" s="98">
        <v>0.40400000000000003</v>
      </c>
      <c r="K70" s="98">
        <v>0.39400000000000002</v>
      </c>
      <c r="L70" s="98"/>
      <c r="BB70"/>
      <c r="BC70"/>
      <c r="BD70"/>
      <c r="BE70"/>
      <c r="BF70"/>
      <c r="BG70"/>
      <c r="BH70"/>
      <c r="BI70"/>
      <c r="BJ70"/>
      <c r="BK70"/>
      <c r="BL70"/>
      <c r="BM70"/>
    </row>
    <row r="71" spans="1:82" s="15" customFormat="1" ht="15.75" customHeight="1" x14ac:dyDescent="0.35">
      <c r="A71" s="19"/>
      <c r="B71" s="40">
        <v>2.2000000000000002</v>
      </c>
      <c r="C71" s="40" t="s">
        <v>17</v>
      </c>
      <c r="D71" s="100"/>
      <c r="E71" s="100"/>
      <c r="F71" s="100"/>
      <c r="G71" s="1"/>
      <c r="H71" s="40">
        <v>2.2000000000000002</v>
      </c>
      <c r="I71" s="40" t="s">
        <v>17</v>
      </c>
      <c r="J71" s="100">
        <v>0.4</v>
      </c>
      <c r="K71" s="100">
        <v>0.38100000000000001</v>
      </c>
      <c r="L71" s="100">
        <v>0.39400000000000002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</row>
    <row r="72" spans="1:82" ht="15" x14ac:dyDescent="0.35">
      <c r="A72" s="8" t="s">
        <v>29</v>
      </c>
      <c r="B72" s="8"/>
      <c r="C72" s="9"/>
      <c r="D72" s="98"/>
      <c r="E72" s="98"/>
      <c r="F72" s="98"/>
      <c r="H72" s="8"/>
      <c r="I72" s="9"/>
      <c r="J72" s="98">
        <v>0.26800000000000002</v>
      </c>
      <c r="K72" s="98">
        <v>0.14199999999999999</v>
      </c>
      <c r="L72" s="98"/>
      <c r="BB72"/>
      <c r="BC72"/>
      <c r="BD72"/>
      <c r="BE72"/>
      <c r="BF72"/>
      <c r="BG72"/>
      <c r="BH72"/>
      <c r="BI72"/>
      <c r="BJ72"/>
      <c r="BK72"/>
      <c r="BL72"/>
      <c r="BM72"/>
    </row>
    <row r="73" spans="1:82" s="12" customFormat="1" ht="15.75" customHeight="1" x14ac:dyDescent="0.35">
      <c r="A73" s="19"/>
      <c r="B73" s="20">
        <v>2.4</v>
      </c>
      <c r="C73" s="20" t="s">
        <v>17</v>
      </c>
      <c r="D73" s="106"/>
      <c r="E73" s="106"/>
      <c r="F73" s="106"/>
      <c r="G73" s="1"/>
      <c r="H73" s="20">
        <v>2.4</v>
      </c>
      <c r="I73" s="20" t="s">
        <v>17</v>
      </c>
      <c r="J73" s="106">
        <v>0.309</v>
      </c>
      <c r="K73" s="106">
        <v>0.13800000000000001</v>
      </c>
      <c r="L73" s="106">
        <v>0.19500000000000001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</row>
    <row r="74" spans="1:82" ht="15" x14ac:dyDescent="0.35">
      <c r="A74" s="8" t="s">
        <v>29</v>
      </c>
      <c r="B74" s="8"/>
      <c r="C74" s="9"/>
      <c r="D74" s="98"/>
      <c r="E74" s="98"/>
      <c r="F74" s="98"/>
      <c r="H74" s="8"/>
      <c r="I74" s="9"/>
      <c r="J74" s="98">
        <v>0.13100000000000001</v>
      </c>
      <c r="K74" s="98">
        <v>7.1999999999999995E-2</v>
      </c>
      <c r="L74" s="98"/>
      <c r="BB74"/>
      <c r="BC74"/>
      <c r="BD74"/>
      <c r="BE74"/>
      <c r="BF74"/>
      <c r="BG74"/>
      <c r="BH74"/>
      <c r="BI74"/>
      <c r="BJ74"/>
      <c r="BK74"/>
      <c r="BL74"/>
      <c r="BM74"/>
    </row>
    <row r="75" spans="1:82" s="12" customFormat="1" ht="15.75" customHeight="1" x14ac:dyDescent="0.35">
      <c r="A75" s="19"/>
      <c r="B75" s="20">
        <v>2.8</v>
      </c>
      <c r="C75" s="20" t="s">
        <v>17</v>
      </c>
      <c r="D75" s="106"/>
      <c r="E75" s="106"/>
      <c r="F75" s="106"/>
      <c r="G75" s="1"/>
      <c r="H75" s="20">
        <v>2.8</v>
      </c>
      <c r="I75" s="20" t="s">
        <v>17</v>
      </c>
      <c r="J75" s="106">
        <v>0.252</v>
      </c>
      <c r="K75" s="106">
        <v>7.2999999999999995E-2</v>
      </c>
      <c r="L75" s="106">
        <v>0.109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</row>
    <row r="76" spans="1:82" ht="15" x14ac:dyDescent="0.35">
      <c r="A76" s="8" t="s">
        <v>29</v>
      </c>
      <c r="B76" s="8"/>
      <c r="C76" s="9"/>
      <c r="D76" s="98"/>
      <c r="E76" s="98"/>
      <c r="F76" s="98"/>
      <c r="H76" s="8"/>
      <c r="I76" s="9"/>
      <c r="J76" s="98">
        <v>0.754</v>
      </c>
      <c r="K76" s="98">
        <v>0.90300000000000002</v>
      </c>
      <c r="L76" s="98"/>
      <c r="BB76"/>
      <c r="BC76"/>
      <c r="BD76"/>
      <c r="BE76"/>
      <c r="BF76"/>
      <c r="BG76"/>
      <c r="BH76"/>
      <c r="BI76"/>
      <c r="BJ76"/>
      <c r="BK76"/>
      <c r="BL76"/>
      <c r="BM76"/>
    </row>
    <row r="77" spans="1:82" s="15" customFormat="1" ht="15.75" customHeight="1" x14ac:dyDescent="0.35">
      <c r="A77" s="19"/>
      <c r="B77" s="19">
        <v>2.1</v>
      </c>
      <c r="C77" s="19" t="s">
        <v>18</v>
      </c>
      <c r="D77" s="107"/>
      <c r="E77" s="107"/>
      <c r="F77" s="107"/>
      <c r="G77" s="1"/>
      <c r="H77" s="19">
        <v>2.1</v>
      </c>
      <c r="I77" s="19" t="s">
        <v>18</v>
      </c>
      <c r="J77" s="107">
        <v>0.80800000000000005</v>
      </c>
      <c r="K77" s="107">
        <v>0.90300000000000002</v>
      </c>
      <c r="L77" s="107">
        <v>0.80500000000000005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</row>
    <row r="78" spans="1:82" ht="15" x14ac:dyDescent="0.35">
      <c r="A78" s="8" t="s">
        <v>29</v>
      </c>
      <c r="B78" s="8"/>
      <c r="C78" s="9"/>
      <c r="D78" s="98"/>
      <c r="E78" s="98"/>
      <c r="F78" s="98"/>
      <c r="H78" s="8"/>
      <c r="I78" s="9"/>
      <c r="J78" s="98">
        <v>0.621</v>
      </c>
      <c r="K78" s="98">
        <v>0.61499999999999999</v>
      </c>
      <c r="L78" s="98"/>
      <c r="BB78"/>
      <c r="BC78"/>
      <c r="BD78"/>
      <c r="BE78"/>
      <c r="BF78"/>
      <c r="BG78"/>
      <c r="BH78"/>
      <c r="BI78"/>
      <c r="BJ78"/>
      <c r="BK78"/>
      <c r="BL78"/>
      <c r="BM78"/>
    </row>
    <row r="79" spans="1:82" s="15" customFormat="1" ht="15.75" customHeight="1" x14ac:dyDescent="0.35">
      <c r="A79" s="19"/>
      <c r="B79" s="29">
        <v>2.2000000000000002</v>
      </c>
      <c r="C79" s="29" t="s">
        <v>18</v>
      </c>
      <c r="D79" s="105"/>
      <c r="E79" s="105"/>
      <c r="F79" s="105"/>
      <c r="G79" s="1"/>
      <c r="H79" s="29">
        <v>2.2000000000000002</v>
      </c>
      <c r="I79" s="29" t="s">
        <v>18</v>
      </c>
      <c r="J79" s="105">
        <v>0.61799999999999999</v>
      </c>
      <c r="K79" s="105">
        <v>0.60799999999999998</v>
      </c>
      <c r="L79" s="105">
        <v>0.61799999999999999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</row>
    <row r="80" spans="1:82" ht="15" x14ac:dyDescent="0.35">
      <c r="A80" s="8" t="s">
        <v>29</v>
      </c>
      <c r="B80" s="8"/>
      <c r="C80" s="9"/>
      <c r="D80" s="98"/>
      <c r="E80" s="98"/>
      <c r="F80" s="98"/>
      <c r="H80" s="8"/>
      <c r="I80" s="9"/>
      <c r="J80" s="98">
        <v>0.34499999999999997</v>
      </c>
      <c r="K80" s="98">
        <v>0.23799999999999999</v>
      </c>
      <c r="L80" s="98"/>
      <c r="BB80"/>
      <c r="BC80"/>
      <c r="BD80"/>
      <c r="BE80"/>
      <c r="BF80"/>
      <c r="BG80"/>
      <c r="BH80"/>
      <c r="BI80"/>
      <c r="BJ80"/>
      <c r="BK80"/>
      <c r="BL80"/>
      <c r="BM80"/>
    </row>
    <row r="81" spans="1:82" s="15" customFormat="1" ht="15.75" customHeight="1" x14ac:dyDescent="0.35">
      <c r="A81" s="19"/>
      <c r="B81" s="19">
        <v>2.4</v>
      </c>
      <c r="C81" s="19" t="s">
        <v>18</v>
      </c>
      <c r="D81" s="107"/>
      <c r="E81" s="107"/>
      <c r="F81" s="107"/>
      <c r="G81" s="1"/>
      <c r="H81" s="19">
        <v>2.4</v>
      </c>
      <c r="I81" s="19" t="s">
        <v>18</v>
      </c>
      <c r="J81" s="107">
        <v>0.33</v>
      </c>
      <c r="K81" s="107">
        <v>0.23300000000000001</v>
      </c>
      <c r="L81" s="107">
        <v>0.32500000000000001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</row>
    <row r="82" spans="1:82" ht="15" x14ac:dyDescent="0.35">
      <c r="A82" s="8" t="s">
        <v>29</v>
      </c>
      <c r="B82" s="8"/>
      <c r="C82" s="9"/>
      <c r="D82" s="98"/>
      <c r="E82" s="98"/>
      <c r="F82" s="98"/>
      <c r="H82" s="8"/>
      <c r="I82" s="9"/>
      <c r="J82" s="98">
        <v>0.14000000000000001</v>
      </c>
      <c r="K82" s="98">
        <v>9.6000000000000002E-2</v>
      </c>
      <c r="L82" s="98"/>
      <c r="BB82"/>
      <c r="BC82"/>
      <c r="BD82"/>
      <c r="BE82"/>
      <c r="BF82"/>
      <c r="BG82"/>
      <c r="BH82"/>
      <c r="BI82"/>
      <c r="BJ82"/>
      <c r="BK82"/>
      <c r="BL82"/>
      <c r="BM82"/>
    </row>
    <row r="83" spans="1:82" s="15" customFormat="1" ht="15.75" customHeight="1" x14ac:dyDescent="0.35">
      <c r="A83" s="19"/>
      <c r="B83" s="19">
        <v>2.8</v>
      </c>
      <c r="C83" s="19" t="s">
        <v>18</v>
      </c>
      <c r="D83" s="107"/>
      <c r="E83" s="107"/>
      <c r="F83" s="107"/>
      <c r="G83" s="1"/>
      <c r="H83" s="19">
        <v>2.8</v>
      </c>
      <c r="I83" s="19" t="s">
        <v>18</v>
      </c>
      <c r="J83" s="107">
        <v>0.161</v>
      </c>
      <c r="K83" s="107">
        <v>9.5000000000000001E-2</v>
      </c>
      <c r="L83" s="107">
        <v>0.153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</row>
    <row r="84" spans="1:82" ht="15" x14ac:dyDescent="0.35">
      <c r="A84" s="8" t="s">
        <v>29</v>
      </c>
      <c r="B84" s="8"/>
      <c r="C84" s="9"/>
      <c r="D84" s="98"/>
      <c r="E84" s="98"/>
      <c r="F84" s="98"/>
      <c r="H84" s="8"/>
      <c r="I84" s="9"/>
      <c r="J84" s="98">
        <v>0.89300000000000002</v>
      </c>
      <c r="K84" s="98">
        <v>0.93400000000000005</v>
      </c>
      <c r="L84" s="98"/>
      <c r="BB84"/>
      <c r="BC84"/>
      <c r="BD84"/>
      <c r="BE84"/>
      <c r="BF84"/>
      <c r="BG84"/>
      <c r="BH84"/>
      <c r="BI84"/>
      <c r="BJ84"/>
      <c r="BK84"/>
      <c r="BL84"/>
      <c r="BM84"/>
    </row>
    <row r="85" spans="1:82" s="12" customFormat="1" ht="15.75" customHeight="1" x14ac:dyDescent="0.35">
      <c r="A85" s="19"/>
      <c r="B85" s="20">
        <v>2.1</v>
      </c>
      <c r="C85" s="20" t="s">
        <v>19</v>
      </c>
      <c r="D85" s="106"/>
      <c r="E85" s="106"/>
      <c r="F85" s="106"/>
      <c r="G85" s="1"/>
      <c r="H85" s="20">
        <v>2.1</v>
      </c>
      <c r="I85" s="20" t="s">
        <v>19</v>
      </c>
      <c r="J85" s="106">
        <v>0.92100000000000004</v>
      </c>
      <c r="K85" s="106">
        <v>0.93500000000000005</v>
      </c>
      <c r="L85" s="106">
        <v>0.88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</row>
    <row r="86" spans="1:82" ht="15" x14ac:dyDescent="0.35">
      <c r="A86" s="8" t="s">
        <v>29</v>
      </c>
      <c r="B86" s="8"/>
      <c r="C86" s="9"/>
      <c r="D86" s="98"/>
      <c r="E86" s="98"/>
      <c r="F86" s="98"/>
      <c r="H86" s="8"/>
      <c r="I86" s="9"/>
      <c r="J86" s="98">
        <v>0.73899999999999999</v>
      </c>
      <c r="K86" s="98">
        <v>0.73299999999999998</v>
      </c>
      <c r="L86" s="98"/>
      <c r="BB86"/>
      <c r="BC86"/>
      <c r="BD86"/>
      <c r="BE86"/>
      <c r="BF86"/>
      <c r="BG86"/>
      <c r="BH86"/>
      <c r="BI86"/>
      <c r="BJ86"/>
      <c r="BK86"/>
      <c r="BL86"/>
      <c r="BM86"/>
    </row>
    <row r="87" spans="1:82" s="15" customFormat="1" ht="15.75" customHeight="1" x14ac:dyDescent="0.35">
      <c r="A87" s="19"/>
      <c r="B87" s="40">
        <v>2.2000000000000002</v>
      </c>
      <c r="C87" s="40" t="s">
        <v>19</v>
      </c>
      <c r="D87" s="100"/>
      <c r="E87" s="100"/>
      <c r="F87" s="100"/>
      <c r="G87" s="1"/>
      <c r="H87" s="40">
        <v>2.2000000000000002</v>
      </c>
      <c r="I87" s="40" t="s">
        <v>19</v>
      </c>
      <c r="J87" s="100">
        <v>0.73799999999999999</v>
      </c>
      <c r="K87" s="100">
        <v>0.72899999999999998</v>
      </c>
      <c r="L87" s="100">
        <v>0.73699999999999999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</row>
    <row r="88" spans="1:82" ht="15" x14ac:dyDescent="0.35">
      <c r="A88" s="8" t="s">
        <v>29</v>
      </c>
      <c r="B88" s="8"/>
      <c r="C88" s="9"/>
      <c r="D88" s="98"/>
      <c r="E88" s="98"/>
      <c r="F88" s="98"/>
      <c r="H88" s="8"/>
      <c r="I88" s="9"/>
      <c r="J88" s="98">
        <v>0.38400000000000001</v>
      </c>
      <c r="K88" s="98">
        <v>0.32700000000000001</v>
      </c>
      <c r="L88" s="98"/>
      <c r="BB88"/>
      <c r="BC88"/>
      <c r="BD88"/>
      <c r="BE88"/>
      <c r="BF88"/>
      <c r="BG88"/>
      <c r="BH88"/>
      <c r="BI88"/>
      <c r="BJ88"/>
      <c r="BK88"/>
      <c r="BL88"/>
      <c r="BM88"/>
    </row>
    <row r="89" spans="1:82" s="10" customFormat="1" ht="15.75" customHeight="1" x14ac:dyDescent="0.35">
      <c r="A89" s="19"/>
      <c r="B89" s="7">
        <v>2.4</v>
      </c>
      <c r="C89" s="7" t="s">
        <v>19</v>
      </c>
      <c r="D89" s="108"/>
      <c r="E89" s="108"/>
      <c r="F89" s="108"/>
      <c r="G89" s="1"/>
      <c r="H89" s="7">
        <v>2.4</v>
      </c>
      <c r="I89" s="7" t="s">
        <v>19</v>
      </c>
      <c r="J89" s="108">
        <v>0.34200000000000003</v>
      </c>
      <c r="K89" s="108">
        <v>0.32100000000000001</v>
      </c>
      <c r="L89" s="108">
        <v>0.43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</row>
    <row r="90" spans="1:82" ht="15" x14ac:dyDescent="0.35">
      <c r="A90" s="8" t="s">
        <v>29</v>
      </c>
      <c r="B90" s="8"/>
      <c r="C90" s="9"/>
      <c r="D90" s="98"/>
      <c r="E90" s="98"/>
      <c r="F90" s="98"/>
      <c r="H90" s="8"/>
      <c r="I90" s="9"/>
      <c r="J90" s="98">
        <v>0.14399999999999999</v>
      </c>
      <c r="K90" s="98">
        <v>0.121</v>
      </c>
      <c r="L90" s="98"/>
      <c r="BB90"/>
      <c r="BC90"/>
      <c r="BD90"/>
      <c r="BE90"/>
      <c r="BF90"/>
      <c r="BG90"/>
      <c r="BH90"/>
      <c r="BI90"/>
      <c r="BJ90"/>
      <c r="BK90"/>
      <c r="BL90"/>
      <c r="BM90"/>
    </row>
    <row r="91" spans="1:82" s="10" customFormat="1" ht="15.75" customHeight="1" x14ac:dyDescent="0.35">
      <c r="A91" s="19"/>
      <c r="B91" s="7">
        <v>2.8</v>
      </c>
      <c r="C91" s="7" t="s">
        <v>19</v>
      </c>
      <c r="D91" s="108"/>
      <c r="E91" s="108"/>
      <c r="F91" s="108"/>
      <c r="G91" s="1"/>
      <c r="H91" s="7">
        <v>2.8</v>
      </c>
      <c r="I91" s="7" t="s">
        <v>19</v>
      </c>
      <c r="J91" s="108">
        <v>0.11799999999999999</v>
      </c>
      <c r="K91" s="108">
        <v>0.12</v>
      </c>
      <c r="L91" s="108">
        <v>0.19600000000000001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</row>
    <row r="92" spans="1:82" ht="15" x14ac:dyDescent="0.35">
      <c r="A92" s="8" t="s">
        <v>29</v>
      </c>
      <c r="B92" s="8"/>
      <c r="C92" s="9"/>
      <c r="D92" s="98"/>
      <c r="E92" s="98"/>
      <c r="F92" s="98"/>
      <c r="H92" s="8"/>
      <c r="I92" s="9"/>
      <c r="J92" s="98">
        <v>0.95399999999999996</v>
      </c>
      <c r="K92" s="98">
        <v>0.94699999999999995</v>
      </c>
      <c r="L92" s="98"/>
      <c r="BB92"/>
      <c r="BC92"/>
      <c r="BD92"/>
      <c r="BE92"/>
      <c r="BF92"/>
      <c r="BG92"/>
      <c r="BH92"/>
      <c r="BI92"/>
      <c r="BJ92"/>
      <c r="BK92"/>
      <c r="BL92"/>
      <c r="BM92"/>
    </row>
    <row r="93" spans="1:82" s="12" customFormat="1" ht="15.75" customHeight="1" x14ac:dyDescent="0.35">
      <c r="A93" s="19"/>
      <c r="B93" s="20">
        <v>2.1</v>
      </c>
      <c r="C93" s="20" t="s">
        <v>20</v>
      </c>
      <c r="D93" s="106"/>
      <c r="E93" s="106"/>
      <c r="F93" s="106"/>
      <c r="G93" s="1"/>
      <c r="H93" s="20">
        <v>2.1</v>
      </c>
      <c r="I93" s="20" t="s">
        <v>20</v>
      </c>
      <c r="J93" s="106">
        <v>0.96099999999999997</v>
      </c>
      <c r="K93" s="106">
        <v>0.94899999999999995</v>
      </c>
      <c r="L93" s="106">
        <v>0.91400000000000003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</row>
    <row r="94" spans="1:82" ht="15" x14ac:dyDescent="0.35">
      <c r="A94" s="8" t="s">
        <v>29</v>
      </c>
      <c r="B94" s="8"/>
      <c r="C94" s="9"/>
      <c r="D94" s="98"/>
      <c r="E94" s="98"/>
      <c r="F94" s="98"/>
      <c r="H94" s="8"/>
      <c r="I94" s="9"/>
      <c r="J94" s="98">
        <v>0.80800000000000005</v>
      </c>
      <c r="K94" s="98">
        <v>0.8</v>
      </c>
      <c r="L94" s="98"/>
      <c r="BB94"/>
      <c r="BC94"/>
      <c r="BD94"/>
      <c r="BE94"/>
      <c r="BF94"/>
      <c r="BG94"/>
      <c r="BH94"/>
      <c r="BI94"/>
      <c r="BJ94"/>
      <c r="BK94"/>
      <c r="BL94"/>
      <c r="BM94"/>
    </row>
    <row r="95" spans="1:82" s="15" customFormat="1" ht="15.75" customHeight="1" x14ac:dyDescent="0.35">
      <c r="A95" s="19"/>
      <c r="B95" s="40">
        <v>2.2000000000000002</v>
      </c>
      <c r="C95" s="40" t="s">
        <v>20</v>
      </c>
      <c r="D95" s="100"/>
      <c r="E95" s="100"/>
      <c r="F95" s="100"/>
      <c r="G95" s="1"/>
      <c r="H95" s="40">
        <v>2.2000000000000002</v>
      </c>
      <c r="I95" s="40" t="s">
        <v>20</v>
      </c>
      <c r="J95" s="100">
        <v>0.80700000000000005</v>
      </c>
      <c r="K95" s="100">
        <v>0.79800000000000004</v>
      </c>
      <c r="L95" s="100">
        <v>0.80500000000000005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</row>
    <row r="96" spans="1:82" ht="15" x14ac:dyDescent="0.35">
      <c r="A96" s="8" t="s">
        <v>29</v>
      </c>
      <c r="B96" s="8"/>
      <c r="C96" s="9"/>
      <c r="D96" s="98"/>
      <c r="E96" s="98"/>
      <c r="F96" s="98"/>
      <c r="H96" s="8"/>
      <c r="I96" s="9"/>
      <c r="J96" s="98">
        <v>0.40699999999999997</v>
      </c>
      <c r="K96" s="98">
        <v>0.40500000000000003</v>
      </c>
      <c r="L96" s="98"/>
      <c r="BB96"/>
      <c r="BC96"/>
      <c r="BD96"/>
      <c r="BE96"/>
      <c r="BF96"/>
      <c r="BG96"/>
      <c r="BH96"/>
      <c r="BI96"/>
      <c r="BJ96"/>
      <c r="BK96"/>
      <c r="BL96"/>
      <c r="BM96"/>
    </row>
    <row r="97" spans="1:82" s="10" customFormat="1" ht="15.75" customHeight="1" x14ac:dyDescent="0.35">
      <c r="A97" s="19"/>
      <c r="B97" s="7">
        <v>2.4</v>
      </c>
      <c r="C97" s="7" t="s">
        <v>20</v>
      </c>
      <c r="D97" s="108"/>
      <c r="E97" s="108"/>
      <c r="F97" s="108"/>
      <c r="G97" s="1"/>
      <c r="H97" s="7">
        <v>2.4</v>
      </c>
      <c r="I97" s="7" t="s">
        <v>20</v>
      </c>
      <c r="J97" s="108">
        <v>0.34899999999999998</v>
      </c>
      <c r="K97" s="108">
        <v>0.39900000000000002</v>
      </c>
      <c r="L97" s="108">
        <v>0.51300000000000001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</row>
    <row r="98" spans="1:82" ht="15" x14ac:dyDescent="0.35">
      <c r="A98" s="8" t="s">
        <v>29</v>
      </c>
      <c r="B98" s="8"/>
      <c r="C98" s="9"/>
      <c r="D98" s="98"/>
      <c r="E98" s="98"/>
      <c r="F98" s="98"/>
      <c r="H98" s="8"/>
      <c r="I98" s="9"/>
      <c r="J98" s="98">
        <v>0.14599999999999999</v>
      </c>
      <c r="K98" s="98">
        <v>0.14599999999999999</v>
      </c>
      <c r="L98" s="98"/>
      <c r="BB98"/>
      <c r="BC98"/>
      <c r="BD98"/>
      <c r="BE98"/>
      <c r="BF98"/>
      <c r="BG98"/>
      <c r="BH98"/>
      <c r="BI98"/>
      <c r="BJ98"/>
      <c r="BK98"/>
      <c r="BL98"/>
      <c r="BM98"/>
    </row>
    <row r="99" spans="1:82" s="10" customFormat="1" ht="15.75" customHeight="1" x14ac:dyDescent="0.35">
      <c r="A99" s="19"/>
      <c r="B99" s="7">
        <v>2.8</v>
      </c>
      <c r="C99" s="7" t="s">
        <v>20</v>
      </c>
      <c r="D99" s="108"/>
      <c r="E99" s="108"/>
      <c r="F99" s="108"/>
      <c r="G99" s="1"/>
      <c r="H99" s="7">
        <v>2.8</v>
      </c>
      <c r="I99" s="7" t="s">
        <v>20</v>
      </c>
      <c r="J99" s="108">
        <v>8.8999999999999996E-2</v>
      </c>
      <c r="K99" s="108">
        <v>0.14299999999999999</v>
      </c>
      <c r="L99" s="108">
        <v>0.23300000000000001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</row>
    <row r="100" spans="1:82" ht="15" x14ac:dyDescent="0.35">
      <c r="A100" s="8" t="s">
        <v>29</v>
      </c>
      <c r="B100" s="8"/>
      <c r="C100" s="9"/>
      <c r="D100" s="98"/>
      <c r="E100" s="98"/>
      <c r="F100" s="98"/>
      <c r="H100" s="8"/>
      <c r="I100" s="9"/>
      <c r="J100" s="98">
        <v>0.56299999999999994</v>
      </c>
      <c r="K100" s="98">
        <v>0.88400000000000001</v>
      </c>
      <c r="L100" s="98"/>
      <c r="BB100"/>
      <c r="BC100"/>
      <c r="BD100"/>
      <c r="BE100"/>
      <c r="BF100"/>
      <c r="BG100"/>
      <c r="BH100"/>
      <c r="BI100"/>
      <c r="BJ100"/>
      <c r="BK100"/>
      <c r="BL100"/>
      <c r="BM100"/>
    </row>
    <row r="101" spans="1:82" s="10" customFormat="1" ht="15.75" customHeight="1" x14ac:dyDescent="0.35">
      <c r="A101" s="19"/>
      <c r="B101" s="7">
        <v>2.1</v>
      </c>
      <c r="C101" s="7" t="s">
        <v>21</v>
      </c>
      <c r="D101" s="108"/>
      <c r="E101" s="108"/>
      <c r="F101" s="108"/>
      <c r="G101" s="1"/>
      <c r="H101" s="7">
        <v>2.1</v>
      </c>
      <c r="I101" s="7" t="s">
        <v>21</v>
      </c>
      <c r="J101" s="108">
        <v>0.59299999999999997</v>
      </c>
      <c r="K101" s="108">
        <v>0.88400000000000001</v>
      </c>
      <c r="L101" s="108">
        <v>0.71499999999999997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</row>
    <row r="102" spans="1:82" ht="15" x14ac:dyDescent="0.35">
      <c r="A102" s="8" t="s">
        <v>29</v>
      </c>
      <c r="B102" s="8"/>
      <c r="C102" s="9"/>
      <c r="D102" s="98"/>
      <c r="E102" s="98"/>
      <c r="F102" s="98"/>
      <c r="H102" s="8"/>
      <c r="I102" s="9"/>
      <c r="J102" s="98">
        <v>0.49299999999999999</v>
      </c>
      <c r="K102" s="98">
        <v>0.48399999999999999</v>
      </c>
      <c r="L102" s="98"/>
      <c r="BB102"/>
      <c r="BC102"/>
      <c r="BD102"/>
      <c r="BE102"/>
      <c r="BF102"/>
      <c r="BG102"/>
      <c r="BH102"/>
      <c r="BI102"/>
      <c r="BJ102"/>
      <c r="BK102"/>
      <c r="BL102"/>
      <c r="BM102"/>
    </row>
    <row r="103" spans="1:82" s="15" customFormat="1" ht="15.75" customHeight="1" x14ac:dyDescent="0.35">
      <c r="A103" s="19"/>
      <c r="B103" s="40">
        <v>2.2000000000000002</v>
      </c>
      <c r="C103" s="40" t="s">
        <v>21</v>
      </c>
      <c r="D103" s="100"/>
      <c r="E103" s="100"/>
      <c r="F103" s="100"/>
      <c r="G103" s="1"/>
      <c r="H103" s="40">
        <v>2.2000000000000002</v>
      </c>
      <c r="I103" s="40" t="s">
        <v>21</v>
      </c>
      <c r="J103" s="100">
        <v>0.49</v>
      </c>
      <c r="K103" s="100">
        <v>0.47199999999999998</v>
      </c>
      <c r="L103" s="100">
        <v>0.48499999999999999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</row>
    <row r="104" spans="1:82" ht="15" x14ac:dyDescent="0.35">
      <c r="A104" s="8" t="s">
        <v>29</v>
      </c>
      <c r="B104" s="8"/>
      <c r="C104" s="9"/>
      <c r="D104" s="98"/>
      <c r="E104" s="98"/>
      <c r="F104" s="98"/>
      <c r="H104" s="8"/>
      <c r="I104" s="9"/>
      <c r="J104" s="98">
        <v>0.32800000000000001</v>
      </c>
      <c r="K104" s="98">
        <v>0.16800000000000001</v>
      </c>
      <c r="L104" s="98"/>
      <c r="BB104"/>
      <c r="BC104"/>
      <c r="BD104"/>
      <c r="BE104"/>
      <c r="BF104"/>
      <c r="BG104"/>
      <c r="BH104"/>
      <c r="BI104"/>
      <c r="BJ104"/>
      <c r="BK104"/>
      <c r="BL104"/>
      <c r="BM104"/>
    </row>
    <row r="105" spans="1:82" s="12" customFormat="1" ht="15.75" customHeight="1" x14ac:dyDescent="0.35">
      <c r="A105" s="19"/>
      <c r="B105" s="20">
        <v>2.4</v>
      </c>
      <c r="C105" s="20" t="s">
        <v>21</v>
      </c>
      <c r="D105" s="106"/>
      <c r="E105" s="106"/>
      <c r="F105" s="106"/>
      <c r="G105" s="1"/>
      <c r="H105" s="20">
        <v>2.4</v>
      </c>
      <c r="I105" s="20" t="s">
        <v>21</v>
      </c>
      <c r="J105" s="106">
        <v>0.35299999999999998</v>
      </c>
      <c r="K105" s="106">
        <v>0.16400000000000001</v>
      </c>
      <c r="L105" s="106">
        <v>0.23200000000000001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</row>
    <row r="106" spans="1:82" ht="15" x14ac:dyDescent="0.35">
      <c r="A106" s="8" t="s">
        <v>29</v>
      </c>
      <c r="B106" s="8"/>
      <c r="C106" s="9"/>
      <c r="D106" s="98"/>
      <c r="E106" s="98"/>
      <c r="F106" s="98"/>
      <c r="H106" s="8"/>
      <c r="I106" s="9"/>
      <c r="J106" s="98">
        <v>0.154</v>
      </c>
      <c r="K106" s="98">
        <v>7.8E-2</v>
      </c>
      <c r="L106" s="98"/>
      <c r="BB106"/>
      <c r="BC106"/>
      <c r="BD106"/>
      <c r="BE106"/>
      <c r="BF106"/>
      <c r="BG106"/>
      <c r="BH106"/>
      <c r="BI106"/>
      <c r="BJ106"/>
      <c r="BK106"/>
      <c r="BL106"/>
      <c r="BM106"/>
    </row>
    <row r="107" spans="1:82" s="12" customFormat="1" ht="15.75" customHeight="1" x14ac:dyDescent="0.35">
      <c r="A107" s="19"/>
      <c r="B107" s="20">
        <v>2.8</v>
      </c>
      <c r="C107" s="20" t="s">
        <v>21</v>
      </c>
      <c r="D107" s="106"/>
      <c r="E107" s="106"/>
      <c r="F107" s="106"/>
      <c r="G107" s="1"/>
      <c r="H107" s="20">
        <v>2.8</v>
      </c>
      <c r="I107" s="20" t="s">
        <v>21</v>
      </c>
      <c r="J107" s="106">
        <v>0.26700000000000002</v>
      </c>
      <c r="K107" s="106">
        <v>7.9000000000000001E-2</v>
      </c>
      <c r="L107" s="106">
        <v>0.121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</row>
    <row r="108" spans="1:82" ht="15" x14ac:dyDescent="0.35">
      <c r="A108" s="8" t="s">
        <v>29</v>
      </c>
      <c r="B108" s="8"/>
      <c r="C108" s="9"/>
      <c r="D108" s="98"/>
      <c r="E108" s="98"/>
      <c r="F108" s="98"/>
      <c r="H108" s="8"/>
      <c r="I108" s="9"/>
      <c r="J108" s="98">
        <v>0.84899999999999998</v>
      </c>
      <c r="K108" s="98">
        <v>0.95799999999999996</v>
      </c>
      <c r="L108" s="98"/>
      <c r="BB108"/>
      <c r="BC108"/>
      <c r="BD108"/>
      <c r="BE108"/>
      <c r="BF108"/>
      <c r="BG108"/>
      <c r="BH108"/>
      <c r="BI108"/>
      <c r="BJ108"/>
      <c r="BK108"/>
      <c r="BL108"/>
      <c r="BM108"/>
    </row>
    <row r="109" spans="1:82" s="15" customFormat="1" ht="15.75" customHeight="1" x14ac:dyDescent="0.35">
      <c r="A109" s="19"/>
      <c r="B109" s="19">
        <v>2.1</v>
      </c>
      <c r="C109" s="19" t="s">
        <v>22</v>
      </c>
      <c r="D109" s="107"/>
      <c r="E109" s="107"/>
      <c r="F109" s="107"/>
      <c r="G109" s="1"/>
      <c r="H109" s="19">
        <v>2.1</v>
      </c>
      <c r="I109" s="19" t="s">
        <v>22</v>
      </c>
      <c r="J109" s="107">
        <v>0.90100000000000002</v>
      </c>
      <c r="K109" s="107">
        <v>0.95899999999999996</v>
      </c>
      <c r="L109" s="107">
        <v>0.9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</row>
    <row r="110" spans="1:82" ht="15" x14ac:dyDescent="0.35">
      <c r="A110" s="8" t="s">
        <v>29</v>
      </c>
      <c r="B110" s="8"/>
      <c r="C110" s="9"/>
      <c r="D110" s="98"/>
      <c r="E110" s="98"/>
      <c r="F110" s="98"/>
      <c r="H110" s="8"/>
      <c r="I110" s="9"/>
      <c r="J110" s="98">
        <v>0.72699999999999998</v>
      </c>
      <c r="K110" s="98">
        <v>0.72199999999999998</v>
      </c>
      <c r="L110" s="98"/>
      <c r="BB110"/>
      <c r="BC110"/>
      <c r="BD110"/>
      <c r="BE110"/>
      <c r="BF110"/>
      <c r="BG110"/>
      <c r="BH110"/>
      <c r="BI110"/>
      <c r="BJ110"/>
      <c r="BK110"/>
      <c r="BL110"/>
      <c r="BM110"/>
    </row>
    <row r="111" spans="1:82" s="15" customFormat="1" ht="15.75" customHeight="1" x14ac:dyDescent="0.35">
      <c r="A111" s="19"/>
      <c r="B111" s="29">
        <v>2.2000000000000002</v>
      </c>
      <c r="C111" s="29" t="s">
        <v>22</v>
      </c>
      <c r="D111" s="105"/>
      <c r="E111" s="105"/>
      <c r="F111" s="105"/>
      <c r="G111" s="1"/>
      <c r="H111" s="29">
        <v>2.2000000000000002</v>
      </c>
      <c r="I111" s="29" t="s">
        <v>22</v>
      </c>
      <c r="J111" s="105">
        <v>0.72599999999999998</v>
      </c>
      <c r="K111" s="105">
        <v>0.71899999999999997</v>
      </c>
      <c r="L111" s="105">
        <v>0.72599999999999998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</row>
    <row r="112" spans="1:82" ht="15" x14ac:dyDescent="0.35">
      <c r="A112" s="8" t="s">
        <v>29</v>
      </c>
      <c r="B112" s="8"/>
      <c r="C112" s="9"/>
      <c r="D112" s="98"/>
      <c r="E112" s="98"/>
      <c r="F112" s="98"/>
      <c r="H112" s="8"/>
      <c r="I112" s="9"/>
      <c r="J112" s="98">
        <v>0.42299999999999999</v>
      </c>
      <c r="K112" s="98">
        <v>0.29199999999999998</v>
      </c>
      <c r="L112" s="98"/>
      <c r="BB112"/>
      <c r="BC112"/>
      <c r="BD112"/>
      <c r="BE112"/>
      <c r="BF112"/>
      <c r="BG112"/>
      <c r="BH112"/>
      <c r="BI112"/>
      <c r="BJ112"/>
      <c r="BK112"/>
      <c r="BL112"/>
      <c r="BM112"/>
    </row>
    <row r="113" spans="1:82" s="15" customFormat="1" ht="15.75" customHeight="1" x14ac:dyDescent="0.35">
      <c r="A113" s="5"/>
      <c r="B113" s="19">
        <v>2.4</v>
      </c>
      <c r="C113" s="19" t="s">
        <v>22</v>
      </c>
      <c r="D113" s="107"/>
      <c r="E113" s="107"/>
      <c r="F113" s="107"/>
      <c r="G113" s="1"/>
      <c r="H113" s="19">
        <v>2.4</v>
      </c>
      <c r="I113" s="19" t="s">
        <v>22</v>
      </c>
      <c r="J113" s="107">
        <v>0.39600000000000002</v>
      </c>
      <c r="K113" s="107">
        <v>0.28599999999999998</v>
      </c>
      <c r="L113" s="107">
        <v>0.39200000000000002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</row>
    <row r="114" spans="1:82" ht="15" x14ac:dyDescent="0.35">
      <c r="A114" s="8" t="s">
        <v>29</v>
      </c>
      <c r="B114" s="8"/>
      <c r="C114" s="9"/>
      <c r="D114" s="98"/>
      <c r="E114" s="98"/>
      <c r="F114" s="98"/>
      <c r="H114" s="8"/>
      <c r="I114" s="9"/>
      <c r="J114" s="98">
        <v>0.16500000000000001</v>
      </c>
      <c r="K114" s="98">
        <v>0.109</v>
      </c>
      <c r="L114" s="98"/>
      <c r="BB114"/>
      <c r="BC114"/>
      <c r="BD114"/>
      <c r="BE114"/>
      <c r="BF114"/>
      <c r="BG114"/>
      <c r="BH114"/>
      <c r="BI114"/>
      <c r="BJ114"/>
      <c r="BK114"/>
      <c r="BL114"/>
      <c r="BM114"/>
    </row>
    <row r="115" spans="1:82" s="15" customFormat="1" ht="15.75" customHeight="1" x14ac:dyDescent="0.35">
      <c r="A115" s="5"/>
      <c r="B115" s="19">
        <v>2.8</v>
      </c>
      <c r="C115" s="19" t="s">
        <v>22</v>
      </c>
      <c r="D115" s="107"/>
      <c r="E115" s="107"/>
      <c r="F115" s="107"/>
      <c r="G115" s="1"/>
      <c r="H115" s="19">
        <v>2.8</v>
      </c>
      <c r="I115" s="19" t="s">
        <v>22</v>
      </c>
      <c r="J115" s="107">
        <v>0.182</v>
      </c>
      <c r="K115" s="107">
        <v>0.108</v>
      </c>
      <c r="L115" s="107">
        <v>0.17499999999999999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</row>
    <row r="116" spans="1:82" ht="15" x14ac:dyDescent="0.35">
      <c r="A116" s="8" t="s">
        <v>29</v>
      </c>
      <c r="B116" s="8"/>
      <c r="C116" s="9"/>
      <c r="D116" s="98"/>
      <c r="E116" s="98"/>
      <c r="F116" s="98"/>
      <c r="H116" s="8"/>
      <c r="I116" s="9"/>
      <c r="J116" s="98">
        <v>0.95099999999999996</v>
      </c>
      <c r="K116" s="98">
        <v>0.97499999999999998</v>
      </c>
      <c r="L116" s="98"/>
      <c r="BB116"/>
      <c r="BC116"/>
      <c r="BD116"/>
      <c r="BE116"/>
      <c r="BF116"/>
      <c r="BG116"/>
      <c r="BH116"/>
      <c r="BI116"/>
      <c r="BJ116"/>
      <c r="BK116"/>
      <c r="BL116"/>
      <c r="BM116"/>
    </row>
    <row r="117" spans="1:82" s="12" customFormat="1" ht="15.75" customHeight="1" x14ac:dyDescent="0.35">
      <c r="A117" s="5"/>
      <c r="B117" s="25">
        <v>2.1</v>
      </c>
      <c r="C117" s="26" t="s">
        <v>23</v>
      </c>
      <c r="D117" s="109"/>
      <c r="E117" s="109"/>
      <c r="F117" s="109"/>
      <c r="G117" s="1"/>
      <c r="H117" s="25">
        <v>2.1</v>
      </c>
      <c r="I117" s="26" t="s">
        <v>23</v>
      </c>
      <c r="J117" s="109">
        <v>0.96899999999999997</v>
      </c>
      <c r="K117" s="109">
        <v>0.97599999999999998</v>
      </c>
      <c r="L117" s="109">
        <v>0.94799999999999995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</row>
    <row r="118" spans="1:82" ht="15" x14ac:dyDescent="0.35">
      <c r="A118" s="8" t="s">
        <v>29</v>
      </c>
      <c r="B118" s="8"/>
      <c r="C118" s="9"/>
      <c r="D118" s="98"/>
      <c r="E118" s="98"/>
      <c r="F118" s="98"/>
      <c r="H118" s="8"/>
      <c r="I118" s="9"/>
      <c r="J118" s="98">
        <v>0.83599999999999997</v>
      </c>
      <c r="K118" s="98">
        <v>0.83199999999999996</v>
      </c>
      <c r="L118" s="98"/>
      <c r="BB118"/>
      <c r="BC118"/>
      <c r="BD118"/>
      <c r="BE118"/>
      <c r="BF118"/>
      <c r="BG118"/>
      <c r="BH118"/>
      <c r="BI118"/>
      <c r="BJ118"/>
      <c r="BK118"/>
      <c r="BL118"/>
      <c r="BM118"/>
    </row>
    <row r="119" spans="1:82" s="15" customFormat="1" ht="15.75" customHeight="1" x14ac:dyDescent="0.35">
      <c r="A119" s="5"/>
      <c r="B119" s="40">
        <v>2.2000000000000002</v>
      </c>
      <c r="C119" s="40" t="s">
        <v>23</v>
      </c>
      <c r="D119" s="100"/>
      <c r="E119" s="100"/>
      <c r="F119" s="100"/>
      <c r="G119" s="1"/>
      <c r="H119" s="40">
        <v>2.2000000000000002</v>
      </c>
      <c r="I119" s="40" t="s">
        <v>23</v>
      </c>
      <c r="J119" s="100">
        <v>0.83599999999999997</v>
      </c>
      <c r="K119" s="100">
        <v>0.83099999999999996</v>
      </c>
      <c r="L119" s="100">
        <v>0.83599999999999997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</row>
    <row r="120" spans="1:82" ht="15" x14ac:dyDescent="0.35">
      <c r="A120" s="8" t="s">
        <v>29</v>
      </c>
      <c r="B120" s="8"/>
      <c r="C120" s="9"/>
      <c r="D120" s="98"/>
      <c r="E120" s="98"/>
      <c r="F120" s="98"/>
      <c r="H120" s="8"/>
      <c r="I120" s="9"/>
      <c r="J120" s="98">
        <v>0.46899999999999997</v>
      </c>
      <c r="K120" s="98">
        <v>0.40100000000000002</v>
      </c>
      <c r="L120" s="98"/>
      <c r="BB120"/>
      <c r="BC120"/>
      <c r="BD120"/>
      <c r="BE120"/>
      <c r="BF120"/>
      <c r="BG120"/>
      <c r="BH120"/>
      <c r="BI120"/>
      <c r="BJ120"/>
      <c r="BK120"/>
      <c r="BL120"/>
      <c r="BM120"/>
    </row>
    <row r="121" spans="1:82" s="10" customFormat="1" ht="15.75" customHeight="1" x14ac:dyDescent="0.35">
      <c r="A121" s="5"/>
      <c r="B121" s="27">
        <v>2.4</v>
      </c>
      <c r="C121" s="28" t="s">
        <v>23</v>
      </c>
      <c r="D121" s="110"/>
      <c r="E121" s="110"/>
      <c r="F121" s="110"/>
      <c r="G121" s="1"/>
      <c r="H121" s="27">
        <v>2.4</v>
      </c>
      <c r="I121" s="28" t="s">
        <v>23</v>
      </c>
      <c r="J121" s="110">
        <v>0.42199999999999999</v>
      </c>
      <c r="K121" s="110">
        <v>0.39600000000000002</v>
      </c>
      <c r="L121" s="110">
        <v>0.51400000000000001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</row>
    <row r="122" spans="1:82" ht="15" x14ac:dyDescent="0.35">
      <c r="A122" s="8" t="s">
        <v>29</v>
      </c>
      <c r="B122" s="8"/>
      <c r="C122" s="9"/>
      <c r="D122" s="98"/>
      <c r="E122" s="98"/>
      <c r="F122" s="98"/>
      <c r="H122" s="8"/>
      <c r="I122" s="9"/>
      <c r="J122" s="98">
        <v>0.17</v>
      </c>
      <c r="K122" s="98">
        <v>0.14099999999999999</v>
      </c>
      <c r="L122" s="98"/>
      <c r="BB122"/>
      <c r="BC122"/>
      <c r="BD122"/>
      <c r="BE122"/>
      <c r="BF122"/>
      <c r="BG122"/>
      <c r="BH122"/>
      <c r="BI122"/>
      <c r="BJ122"/>
      <c r="BK122"/>
      <c r="BL122"/>
      <c r="BM122"/>
    </row>
    <row r="123" spans="1:82" s="10" customFormat="1" ht="15.75" customHeight="1" x14ac:dyDescent="0.35">
      <c r="A123" s="5"/>
      <c r="B123" s="27">
        <v>2.8</v>
      </c>
      <c r="C123" s="28" t="s">
        <v>23</v>
      </c>
      <c r="D123" s="110"/>
      <c r="E123" s="110"/>
      <c r="F123" s="110"/>
      <c r="G123" s="1"/>
      <c r="H123" s="27">
        <v>2.8</v>
      </c>
      <c r="I123" s="28" t="s">
        <v>23</v>
      </c>
      <c r="J123" s="110">
        <v>0.14099999999999999</v>
      </c>
      <c r="K123" s="110">
        <v>0.14000000000000001</v>
      </c>
      <c r="L123" s="110">
        <v>0.22800000000000001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</row>
    <row r="124" spans="1:82" ht="15" x14ac:dyDescent="0.35">
      <c r="A124" s="8" t="s">
        <v>29</v>
      </c>
      <c r="B124" s="8"/>
      <c r="C124" s="9"/>
      <c r="D124" s="98"/>
      <c r="E124" s="98"/>
      <c r="F124" s="98"/>
      <c r="H124" s="8"/>
      <c r="I124" s="9"/>
      <c r="J124" s="98">
        <v>0.98399999999999999</v>
      </c>
      <c r="K124" s="98">
        <v>0.98199999999999998</v>
      </c>
      <c r="L124" s="98"/>
      <c r="BB124"/>
      <c r="BC124"/>
      <c r="BD124"/>
      <c r="BE124"/>
      <c r="BF124"/>
      <c r="BG124"/>
      <c r="BH124"/>
      <c r="BI124"/>
      <c r="BJ124"/>
      <c r="BK124"/>
      <c r="BL124"/>
      <c r="BM124"/>
    </row>
    <row r="125" spans="1:82" s="12" customFormat="1" ht="15.75" customHeight="1" x14ac:dyDescent="0.35">
      <c r="A125" s="5"/>
      <c r="B125" s="25">
        <v>2.1</v>
      </c>
      <c r="C125" s="26" t="s">
        <v>24</v>
      </c>
      <c r="D125" s="109"/>
      <c r="E125" s="109"/>
      <c r="F125" s="109"/>
      <c r="G125" s="1"/>
      <c r="H125" s="25">
        <v>2.1</v>
      </c>
      <c r="I125" s="26" t="s">
        <v>24</v>
      </c>
      <c r="J125" s="109">
        <v>0.98699999999999999</v>
      </c>
      <c r="K125" s="109">
        <v>0.98299999999999998</v>
      </c>
      <c r="L125" s="109">
        <v>0.96699999999999997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</row>
    <row r="126" spans="1:82" ht="15" x14ac:dyDescent="0.35">
      <c r="A126" s="8" t="s">
        <v>29</v>
      </c>
      <c r="B126" s="8"/>
      <c r="C126" s="9"/>
      <c r="D126" s="98"/>
      <c r="E126" s="98"/>
      <c r="F126" s="98"/>
      <c r="H126" s="8"/>
      <c r="I126" s="9"/>
      <c r="J126" s="98">
        <v>0.89100000000000001</v>
      </c>
      <c r="K126" s="98">
        <v>0.88700000000000001</v>
      </c>
      <c r="L126" s="98"/>
      <c r="BB126"/>
      <c r="BC126"/>
      <c r="BD126"/>
      <c r="BE126"/>
      <c r="BF126"/>
      <c r="BG126"/>
      <c r="BH126"/>
      <c r="BI126"/>
      <c r="BJ126"/>
      <c r="BK126"/>
      <c r="BL126"/>
      <c r="BM126"/>
    </row>
    <row r="127" spans="1:82" s="15" customFormat="1" ht="15.75" customHeight="1" x14ac:dyDescent="0.35">
      <c r="A127" s="5"/>
      <c r="B127" s="40">
        <v>2.2000000000000002</v>
      </c>
      <c r="C127" s="40" t="s">
        <v>24</v>
      </c>
      <c r="D127" s="100"/>
      <c r="E127" s="100"/>
      <c r="F127" s="100"/>
      <c r="G127" s="1"/>
      <c r="H127" s="40">
        <v>2.2000000000000002</v>
      </c>
      <c r="I127" s="40" t="s">
        <v>24</v>
      </c>
      <c r="J127" s="100">
        <v>0.89200000000000002</v>
      </c>
      <c r="K127" s="100">
        <v>0.88700000000000001</v>
      </c>
      <c r="L127" s="100">
        <v>0.89100000000000001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</row>
    <row r="128" spans="1:82" ht="15" x14ac:dyDescent="0.35">
      <c r="A128" s="8" t="s">
        <v>29</v>
      </c>
      <c r="B128" s="8"/>
      <c r="C128" s="9"/>
      <c r="D128" s="98"/>
      <c r="E128" s="98"/>
      <c r="F128" s="98"/>
      <c r="H128" s="8"/>
      <c r="I128" s="9"/>
      <c r="J128" s="98">
        <v>0.496</v>
      </c>
      <c r="K128" s="98">
        <v>0.49399999999999999</v>
      </c>
      <c r="L128" s="98"/>
      <c r="BB128"/>
      <c r="BC128"/>
      <c r="BD128"/>
      <c r="BE128"/>
      <c r="BF128"/>
      <c r="BG128"/>
      <c r="BH128"/>
      <c r="BI128"/>
      <c r="BJ128"/>
      <c r="BK128"/>
      <c r="BL128"/>
      <c r="BM128"/>
    </row>
    <row r="129" spans="1:82" s="10" customFormat="1" ht="15.75" customHeight="1" x14ac:dyDescent="0.35">
      <c r="A129" s="5"/>
      <c r="B129" s="27">
        <v>2.4</v>
      </c>
      <c r="C129" s="28" t="s">
        <v>24</v>
      </c>
      <c r="D129" s="110"/>
      <c r="E129" s="110"/>
      <c r="F129" s="110"/>
      <c r="G129" s="1"/>
      <c r="H129" s="27">
        <v>2.4</v>
      </c>
      <c r="I129" s="28" t="s">
        <v>24</v>
      </c>
      <c r="J129" s="110">
        <v>0.441</v>
      </c>
      <c r="K129" s="110">
        <v>0.49</v>
      </c>
      <c r="L129" s="110">
        <v>0.60699999999999998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</row>
    <row r="130" spans="1:82" ht="15" x14ac:dyDescent="0.35">
      <c r="A130" s="8" t="s">
        <v>29</v>
      </c>
      <c r="B130" s="8"/>
      <c r="C130" s="9"/>
      <c r="D130" s="98"/>
      <c r="E130" s="98"/>
      <c r="F130" s="98"/>
      <c r="H130" s="8"/>
      <c r="I130" s="9"/>
      <c r="J130" s="98">
        <v>0.17299999999999999</v>
      </c>
      <c r="K130" s="98">
        <v>0.17299999999999999</v>
      </c>
      <c r="L130" s="98"/>
      <c r="BB130"/>
      <c r="BC130"/>
      <c r="BD130"/>
      <c r="BE130"/>
      <c r="BF130"/>
      <c r="BG130"/>
      <c r="BH130"/>
      <c r="BI130"/>
      <c r="BJ130"/>
      <c r="BK130"/>
      <c r="BL130"/>
      <c r="BM130"/>
    </row>
    <row r="131" spans="1:82" s="10" customFormat="1" ht="15.75" customHeight="1" x14ac:dyDescent="0.35">
      <c r="A131" s="5"/>
      <c r="B131" s="27">
        <v>2.8</v>
      </c>
      <c r="C131" s="28" t="s">
        <v>24</v>
      </c>
      <c r="D131" s="110"/>
      <c r="E131" s="110"/>
      <c r="F131" s="110"/>
      <c r="G131" s="1"/>
      <c r="H131" s="27">
        <v>2.8</v>
      </c>
      <c r="I131" s="28" t="s">
        <v>24</v>
      </c>
      <c r="J131" s="110">
        <v>0.111</v>
      </c>
      <c r="K131" s="110">
        <v>0.17100000000000001</v>
      </c>
      <c r="L131" s="110">
        <v>0.27400000000000002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</row>
    <row r="132" spans="1:82" ht="15" x14ac:dyDescent="0.35">
      <c r="A132" s="8" t="s">
        <v>29</v>
      </c>
      <c r="B132" s="8"/>
      <c r="C132" s="9"/>
      <c r="D132" s="98"/>
      <c r="E132" s="98"/>
      <c r="F132" s="98"/>
      <c r="H132" s="8"/>
      <c r="I132" s="9"/>
      <c r="J132" s="98">
        <v>0.872</v>
      </c>
      <c r="K132" s="98">
        <v>0.996</v>
      </c>
      <c r="L132" s="98"/>
      <c r="BB132"/>
      <c r="BC132"/>
      <c r="BD132"/>
      <c r="BE132"/>
      <c r="BF132"/>
      <c r="BG132"/>
      <c r="BH132"/>
      <c r="BI132"/>
      <c r="BJ132"/>
      <c r="BK132"/>
      <c r="BL132"/>
      <c r="BM132"/>
    </row>
    <row r="133" spans="1:82" s="10" customFormat="1" ht="15.75" customHeight="1" x14ac:dyDescent="0.35">
      <c r="A133" s="5"/>
      <c r="B133" s="25">
        <v>2.1</v>
      </c>
      <c r="C133" s="26" t="s">
        <v>25</v>
      </c>
      <c r="D133" s="109"/>
      <c r="E133" s="109"/>
      <c r="F133" s="109"/>
      <c r="G133" s="1"/>
      <c r="H133" s="25">
        <v>2.1</v>
      </c>
      <c r="I133" s="26" t="s">
        <v>25</v>
      </c>
      <c r="J133" s="109">
        <v>0.94899999999999995</v>
      </c>
      <c r="K133" s="109">
        <v>0.996</v>
      </c>
      <c r="L133" s="109">
        <v>0.97599999999999998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</row>
    <row r="134" spans="1:82" ht="15" x14ac:dyDescent="0.35">
      <c r="A134" s="8" t="s">
        <v>29</v>
      </c>
      <c r="B134" s="8"/>
      <c r="C134" s="9"/>
      <c r="D134" s="98"/>
      <c r="E134" s="98"/>
      <c r="F134" s="98"/>
      <c r="H134" s="8"/>
      <c r="I134" s="9"/>
      <c r="J134" s="98">
        <v>0.81</v>
      </c>
      <c r="K134" s="98">
        <v>0.80600000000000005</v>
      </c>
      <c r="L134" s="98"/>
      <c r="BB134"/>
      <c r="BC134"/>
      <c r="BD134"/>
      <c r="BE134"/>
      <c r="BF134"/>
      <c r="BG134"/>
      <c r="BH134"/>
      <c r="BI134"/>
      <c r="BJ134"/>
      <c r="BK134"/>
      <c r="BL134"/>
      <c r="BM134"/>
    </row>
    <row r="135" spans="1:82" s="15" customFormat="1" ht="15.75" customHeight="1" x14ac:dyDescent="0.35">
      <c r="A135" s="5"/>
      <c r="B135" s="40">
        <v>2.2000000000000002</v>
      </c>
      <c r="C135" s="40" t="s">
        <v>25</v>
      </c>
      <c r="D135" s="100"/>
      <c r="E135" s="100"/>
      <c r="F135" s="100"/>
      <c r="G135" s="1"/>
      <c r="H135" s="40">
        <v>2.2000000000000002</v>
      </c>
      <c r="I135" s="40" t="s">
        <v>25</v>
      </c>
      <c r="J135" s="100">
        <v>0.81</v>
      </c>
      <c r="K135" s="100">
        <v>0.80400000000000005</v>
      </c>
      <c r="L135" s="100">
        <v>0.80900000000000005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</row>
    <row r="136" spans="1:82" ht="15" x14ac:dyDescent="0.35">
      <c r="A136" s="8" t="s">
        <v>29</v>
      </c>
      <c r="B136" s="8"/>
      <c r="C136" s="9"/>
      <c r="D136" s="98"/>
      <c r="E136" s="98"/>
      <c r="F136" s="98"/>
      <c r="H136" s="8"/>
      <c r="I136" s="9"/>
      <c r="J136" s="98">
        <v>0.59899999999999998</v>
      </c>
      <c r="K136" s="98">
        <v>0.308</v>
      </c>
      <c r="L136" s="98"/>
      <c r="BB136"/>
      <c r="BC136"/>
      <c r="BD136"/>
      <c r="BE136"/>
      <c r="BF136"/>
      <c r="BG136"/>
      <c r="BH136"/>
      <c r="BI136"/>
      <c r="BJ136"/>
      <c r="BK136"/>
      <c r="BL136"/>
      <c r="BM136"/>
    </row>
    <row r="137" spans="1:82" s="12" customFormat="1" ht="15.75" customHeight="1" x14ac:dyDescent="0.35">
      <c r="A137" s="5"/>
      <c r="B137" s="25">
        <v>2.4</v>
      </c>
      <c r="C137" s="26" t="s">
        <v>25</v>
      </c>
      <c r="D137" s="109"/>
      <c r="E137" s="109"/>
      <c r="F137" s="109"/>
      <c r="G137" s="1"/>
      <c r="H137" s="25">
        <v>2.4</v>
      </c>
      <c r="I137" s="26" t="s">
        <v>25</v>
      </c>
      <c r="J137" s="109">
        <v>0.54800000000000004</v>
      </c>
      <c r="K137" s="109">
        <v>0.30299999999999999</v>
      </c>
      <c r="L137" s="109">
        <v>0.41599999999999998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</row>
    <row r="138" spans="1:82" ht="15" x14ac:dyDescent="0.35">
      <c r="A138" s="8" t="s">
        <v>29</v>
      </c>
      <c r="B138" s="8"/>
      <c r="C138" s="9"/>
      <c r="D138" s="98"/>
      <c r="E138" s="98"/>
      <c r="F138" s="98"/>
      <c r="H138" s="8"/>
      <c r="I138" s="9"/>
      <c r="J138" s="98">
        <v>0.27200000000000002</v>
      </c>
      <c r="K138" s="98">
        <v>0.111</v>
      </c>
      <c r="L138" s="98"/>
      <c r="BB138"/>
      <c r="BC138"/>
      <c r="BD138"/>
      <c r="BE138"/>
      <c r="BF138"/>
      <c r="BG138"/>
      <c r="BH138"/>
      <c r="BI138"/>
      <c r="BJ138"/>
      <c r="BK138"/>
      <c r="BL138"/>
      <c r="BM138"/>
    </row>
    <row r="139" spans="1:82" s="12" customFormat="1" ht="15.75" customHeight="1" x14ac:dyDescent="0.35">
      <c r="A139" s="5"/>
      <c r="B139" s="25">
        <v>2.8</v>
      </c>
      <c r="C139" s="26" t="s">
        <v>25</v>
      </c>
      <c r="D139" s="109"/>
      <c r="E139" s="109"/>
      <c r="F139" s="109"/>
      <c r="G139" s="1"/>
      <c r="H139" s="25">
        <v>2.8</v>
      </c>
      <c r="I139" s="26" t="s">
        <v>25</v>
      </c>
      <c r="J139" s="109">
        <v>0.33900000000000002</v>
      </c>
      <c r="K139" s="109">
        <v>0.11</v>
      </c>
      <c r="L139" s="109">
        <v>0.17899999999999999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</row>
    <row r="140" spans="1:82" ht="15" x14ac:dyDescent="0.35">
      <c r="A140" s="8" t="s">
        <v>29</v>
      </c>
      <c r="B140" s="8"/>
      <c r="C140" s="9"/>
      <c r="D140" s="98"/>
      <c r="E140" s="98"/>
      <c r="F140" s="98"/>
      <c r="H140" s="8"/>
      <c r="I140" s="9"/>
      <c r="J140" s="98">
        <v>0.99199999999999999</v>
      </c>
      <c r="K140" s="98">
        <v>1</v>
      </c>
      <c r="L140" s="98"/>
      <c r="BB140"/>
      <c r="BC140"/>
      <c r="BD140"/>
      <c r="BE140"/>
      <c r="BF140"/>
      <c r="BG140"/>
      <c r="BH140"/>
      <c r="BI140"/>
      <c r="BJ140"/>
      <c r="BK140"/>
      <c r="BL140"/>
      <c r="BM140"/>
    </row>
    <row r="141" spans="1:82" s="15" customFormat="1" ht="15.75" customHeight="1" x14ac:dyDescent="0.35">
      <c r="A141" s="5"/>
      <c r="B141" s="5">
        <v>2.1</v>
      </c>
      <c r="C141" s="6" t="s">
        <v>26</v>
      </c>
      <c r="D141" s="111"/>
      <c r="E141" s="111"/>
      <c r="F141" s="111"/>
      <c r="G141" s="1"/>
      <c r="H141" s="5">
        <v>2.1</v>
      </c>
      <c r="I141" s="6" t="s">
        <v>26</v>
      </c>
      <c r="J141" s="111">
        <v>0.998</v>
      </c>
      <c r="K141" s="111">
        <v>1</v>
      </c>
      <c r="L141" s="111">
        <v>0.998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</row>
    <row r="142" spans="1:82" ht="15" x14ac:dyDescent="0.35">
      <c r="A142" s="8" t="s">
        <v>29</v>
      </c>
      <c r="B142" s="8"/>
      <c r="C142" s="9"/>
      <c r="D142" s="98"/>
      <c r="E142" s="98"/>
      <c r="F142" s="98"/>
      <c r="H142" s="8"/>
      <c r="I142" s="9"/>
      <c r="J142" s="98">
        <v>0.96199999999999997</v>
      </c>
      <c r="K142" s="98">
        <v>0.96099999999999997</v>
      </c>
      <c r="L142" s="98"/>
      <c r="BB142"/>
      <c r="BC142"/>
      <c r="BD142"/>
      <c r="BE142"/>
      <c r="BF142"/>
      <c r="BG142"/>
      <c r="BH142"/>
      <c r="BI142"/>
      <c r="BJ142"/>
      <c r="BK142"/>
      <c r="BL142"/>
      <c r="BM142"/>
    </row>
    <row r="143" spans="1:82" s="15" customFormat="1" ht="15.75" customHeight="1" x14ac:dyDescent="0.35">
      <c r="A143" s="5"/>
      <c r="B143" s="29">
        <v>2.2000000000000002</v>
      </c>
      <c r="C143" s="29" t="s">
        <v>26</v>
      </c>
      <c r="D143" s="105"/>
      <c r="E143" s="105"/>
      <c r="F143" s="105"/>
      <c r="G143" s="1"/>
      <c r="H143" s="29">
        <v>2.2000000000000002</v>
      </c>
      <c r="I143" s="29" t="s">
        <v>26</v>
      </c>
      <c r="J143" s="105">
        <v>0.96299999999999997</v>
      </c>
      <c r="K143" s="105">
        <v>0.96199999999999997</v>
      </c>
      <c r="L143" s="105">
        <v>0.96299999999999997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</row>
    <row r="144" spans="1:82" ht="15" x14ac:dyDescent="0.35">
      <c r="A144" s="8" t="s">
        <v>29</v>
      </c>
      <c r="B144" s="8"/>
      <c r="C144" s="9"/>
      <c r="D144" s="98"/>
      <c r="E144" s="98"/>
      <c r="F144" s="98"/>
      <c r="H144" s="8"/>
      <c r="I144" s="9"/>
      <c r="J144" s="98">
        <v>0.73199999999999998</v>
      </c>
      <c r="K144" s="98">
        <v>0.54200000000000004</v>
      </c>
      <c r="L144" s="98"/>
      <c r="BB144"/>
      <c r="BC144"/>
      <c r="BD144"/>
      <c r="BE144"/>
      <c r="BF144"/>
      <c r="BG144"/>
      <c r="BH144"/>
      <c r="BI144"/>
      <c r="BJ144"/>
      <c r="BK144"/>
      <c r="BL144"/>
      <c r="BM144"/>
    </row>
    <row r="145" spans="1:82" s="15" customFormat="1" ht="15.75" customHeight="1" x14ac:dyDescent="0.35">
      <c r="A145" s="5"/>
      <c r="B145" s="5">
        <v>2.4</v>
      </c>
      <c r="C145" s="6" t="s">
        <v>26</v>
      </c>
      <c r="D145" s="111"/>
      <c r="E145" s="111"/>
      <c r="F145" s="111"/>
      <c r="G145" s="1"/>
      <c r="H145" s="5">
        <v>2.4</v>
      </c>
      <c r="I145" s="6" t="s">
        <v>26</v>
      </c>
      <c r="J145" s="111">
        <v>0.66600000000000004</v>
      </c>
      <c r="K145" s="111">
        <v>0.53900000000000003</v>
      </c>
      <c r="L145" s="111">
        <v>0.66400000000000003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</row>
    <row r="146" spans="1:82" ht="15" x14ac:dyDescent="0.35">
      <c r="A146" s="8" t="s">
        <v>29</v>
      </c>
      <c r="B146" s="8"/>
      <c r="C146" s="9"/>
      <c r="D146" s="98"/>
      <c r="E146" s="98"/>
      <c r="F146" s="98"/>
      <c r="H146" s="8"/>
      <c r="I146" s="9"/>
      <c r="J146" s="98">
        <v>0.29799999999999999</v>
      </c>
      <c r="K146" s="98">
        <v>0.17699999999999999</v>
      </c>
      <c r="L146" s="98"/>
      <c r="BB146"/>
      <c r="BC146"/>
      <c r="BD146"/>
      <c r="BE146"/>
      <c r="BF146"/>
      <c r="BG146"/>
      <c r="BH146"/>
      <c r="BI146"/>
      <c r="BJ146"/>
      <c r="BK146"/>
      <c r="BL146"/>
      <c r="BM146"/>
    </row>
    <row r="147" spans="1:82" s="15" customFormat="1" ht="15.75" customHeight="1" x14ac:dyDescent="0.35">
      <c r="A147" s="5"/>
      <c r="B147" s="5">
        <v>2.8</v>
      </c>
      <c r="C147" s="6" t="s">
        <v>26</v>
      </c>
      <c r="D147" s="111"/>
      <c r="E147" s="111"/>
      <c r="F147" s="111"/>
      <c r="G147" s="1"/>
      <c r="H147" s="5">
        <v>2.8</v>
      </c>
      <c r="I147" s="6" t="s">
        <v>26</v>
      </c>
      <c r="J147" s="111">
        <v>0.28999999999999998</v>
      </c>
      <c r="K147" s="111">
        <v>0.17599999999999999</v>
      </c>
      <c r="L147" s="111">
        <v>0.28599999999999998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</row>
    <row r="148" spans="1:82" ht="15" x14ac:dyDescent="0.35">
      <c r="A148" s="8" t="s">
        <v>29</v>
      </c>
      <c r="B148" s="8"/>
      <c r="C148" s="9"/>
      <c r="D148" s="98"/>
      <c r="E148" s="98"/>
      <c r="F148" s="98"/>
      <c r="H148" s="8"/>
      <c r="I148" s="9"/>
      <c r="J148" s="98">
        <v>0.999</v>
      </c>
      <c r="K148" s="98">
        <v>1</v>
      </c>
      <c r="L148" s="98"/>
      <c r="BB148"/>
      <c r="BC148"/>
      <c r="BD148"/>
      <c r="BE148"/>
      <c r="BF148"/>
      <c r="BG148"/>
      <c r="BH148"/>
      <c r="BI148"/>
      <c r="BJ148"/>
      <c r="BK148"/>
      <c r="BL148"/>
      <c r="BM148"/>
    </row>
    <row r="149" spans="1:82" s="12" customFormat="1" ht="15.75" customHeight="1" x14ac:dyDescent="0.35">
      <c r="A149" s="5"/>
      <c r="B149" s="25">
        <v>2.1</v>
      </c>
      <c r="C149" s="26" t="s">
        <v>27</v>
      </c>
      <c r="D149" s="109"/>
      <c r="E149" s="109"/>
      <c r="F149" s="109"/>
      <c r="G149" s="1"/>
      <c r="H149" s="25">
        <v>2.1</v>
      </c>
      <c r="I149" s="26" t="s">
        <v>27</v>
      </c>
      <c r="J149" s="109">
        <v>1</v>
      </c>
      <c r="K149" s="109">
        <v>1</v>
      </c>
      <c r="L149" s="109">
        <v>1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</row>
    <row r="150" spans="1:82" ht="15" x14ac:dyDescent="0.35">
      <c r="A150" s="8" t="s">
        <v>29</v>
      </c>
      <c r="B150" s="8"/>
      <c r="C150" s="9"/>
      <c r="D150" s="98"/>
      <c r="E150" s="98"/>
      <c r="F150" s="98"/>
      <c r="H150" s="8"/>
      <c r="I150" s="9"/>
      <c r="J150" s="98">
        <v>0.99</v>
      </c>
      <c r="K150" s="98">
        <v>0.98899999999999999</v>
      </c>
      <c r="L150" s="98"/>
      <c r="BB150"/>
      <c r="BC150"/>
      <c r="BD150"/>
      <c r="BE150"/>
      <c r="BF150"/>
      <c r="BG150"/>
      <c r="BH150"/>
      <c r="BI150"/>
      <c r="BJ150"/>
      <c r="BK150"/>
      <c r="BL150"/>
      <c r="BM150"/>
    </row>
    <row r="151" spans="1:82" s="15" customFormat="1" ht="15.75" customHeight="1" x14ac:dyDescent="0.35">
      <c r="A151" s="5"/>
      <c r="B151" s="40">
        <v>2.2000000000000002</v>
      </c>
      <c r="C151" s="40" t="s">
        <v>27</v>
      </c>
      <c r="D151" s="100"/>
      <c r="E151" s="100"/>
      <c r="F151" s="100"/>
      <c r="G151" s="1"/>
      <c r="H151" s="40">
        <v>2.2000000000000002</v>
      </c>
      <c r="I151" s="40" t="s">
        <v>27</v>
      </c>
      <c r="J151" s="100">
        <v>0.99</v>
      </c>
      <c r="K151" s="100">
        <v>0.99</v>
      </c>
      <c r="L151" s="100">
        <v>0.99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</row>
    <row r="152" spans="1:82" ht="15" x14ac:dyDescent="0.35">
      <c r="A152" s="8" t="s">
        <v>29</v>
      </c>
      <c r="B152" s="8"/>
      <c r="C152" s="9"/>
      <c r="D152" s="98"/>
      <c r="E152" s="98"/>
      <c r="F152" s="98"/>
      <c r="H152" s="8"/>
      <c r="I152" s="9"/>
      <c r="J152" s="98">
        <v>0.78400000000000003</v>
      </c>
      <c r="K152" s="98">
        <v>0.70499999999999996</v>
      </c>
      <c r="L152" s="98"/>
      <c r="BB152"/>
      <c r="BC152"/>
      <c r="BD152"/>
      <c r="BE152"/>
      <c r="BF152"/>
      <c r="BG152"/>
      <c r="BH152"/>
      <c r="BI152"/>
      <c r="BJ152"/>
      <c r="BK152"/>
      <c r="BL152"/>
      <c r="BM152"/>
    </row>
    <row r="153" spans="1:82" ht="15.75" customHeight="1" x14ac:dyDescent="0.35">
      <c r="A153" s="5"/>
      <c r="B153" s="27">
        <v>2.4</v>
      </c>
      <c r="C153" s="28" t="s">
        <v>27</v>
      </c>
      <c r="D153" s="110"/>
      <c r="E153" s="110"/>
      <c r="F153" s="110"/>
      <c r="H153" s="27">
        <v>2.4</v>
      </c>
      <c r="I153" s="28" t="s">
        <v>27</v>
      </c>
      <c r="J153" s="110">
        <v>0.73599999999999999</v>
      </c>
      <c r="K153" s="110">
        <v>0.70399999999999996</v>
      </c>
      <c r="L153" s="110">
        <v>0.80500000000000005</v>
      </c>
      <c r="BB153"/>
      <c r="BC153"/>
      <c r="BD153"/>
      <c r="BE153"/>
      <c r="BF153"/>
      <c r="BG153"/>
      <c r="BH153"/>
      <c r="BI153"/>
      <c r="BJ153"/>
      <c r="BK153"/>
      <c r="BL153"/>
      <c r="BM153"/>
    </row>
    <row r="154" spans="1:82" ht="15" x14ac:dyDescent="0.35">
      <c r="A154" s="8" t="s">
        <v>29</v>
      </c>
      <c r="B154" s="8"/>
      <c r="C154" s="9"/>
      <c r="D154" s="98"/>
      <c r="E154" s="98"/>
      <c r="F154" s="98"/>
      <c r="H154" s="8"/>
      <c r="I154" s="9"/>
      <c r="J154" s="98">
        <v>0.308</v>
      </c>
      <c r="K154" s="98">
        <v>0.246</v>
      </c>
      <c r="L154" s="98"/>
      <c r="BB154"/>
      <c r="BC154"/>
      <c r="BD154"/>
      <c r="BE154"/>
      <c r="BF154"/>
      <c r="BG154"/>
      <c r="BH154"/>
      <c r="BI154"/>
      <c r="BJ154"/>
      <c r="BK154"/>
      <c r="BL154"/>
      <c r="BM154"/>
    </row>
    <row r="155" spans="1:82" ht="15.75" customHeight="1" x14ac:dyDescent="0.35">
      <c r="A155" s="5"/>
      <c r="B155" s="27">
        <v>2.8</v>
      </c>
      <c r="C155" s="28" t="s">
        <v>27</v>
      </c>
      <c r="D155" s="110"/>
      <c r="E155" s="110"/>
      <c r="F155" s="110"/>
      <c r="H155" s="27">
        <v>2.8</v>
      </c>
      <c r="I155" s="28" t="s">
        <v>27</v>
      </c>
      <c r="J155" s="110">
        <v>0.25900000000000001</v>
      </c>
      <c r="K155" s="110">
        <v>0.24399999999999999</v>
      </c>
      <c r="L155" s="110">
        <v>0.379</v>
      </c>
      <c r="BB155"/>
      <c r="BC155"/>
      <c r="BD155"/>
      <c r="BE155"/>
      <c r="BF155"/>
      <c r="BG155"/>
      <c r="BH155"/>
      <c r="BI155"/>
      <c r="BJ155"/>
      <c r="BK155"/>
      <c r="BL155"/>
      <c r="BM155"/>
    </row>
    <row r="156" spans="1:82" ht="15" x14ac:dyDescent="0.35">
      <c r="A156" s="8" t="s">
        <v>29</v>
      </c>
      <c r="B156" s="8"/>
      <c r="C156" s="9"/>
      <c r="D156" s="98"/>
      <c r="E156" s="98"/>
      <c r="F156" s="98"/>
      <c r="H156" s="8"/>
      <c r="I156" s="9"/>
      <c r="J156" s="98">
        <v>1</v>
      </c>
      <c r="K156" s="98">
        <v>1</v>
      </c>
      <c r="L156" s="98"/>
      <c r="BB156"/>
      <c r="BC156"/>
      <c r="BD156"/>
      <c r="BE156"/>
      <c r="BF156"/>
      <c r="BG156"/>
      <c r="BH156"/>
      <c r="BI156"/>
      <c r="BJ156"/>
      <c r="BK156"/>
      <c r="BL156"/>
      <c r="BM156"/>
    </row>
    <row r="157" spans="1:82" s="12" customFormat="1" ht="15.75" customHeight="1" x14ac:dyDescent="0.35">
      <c r="A157" s="5"/>
      <c r="B157" s="25">
        <v>2.1</v>
      </c>
      <c r="C157" s="26" t="s">
        <v>28</v>
      </c>
      <c r="D157" s="109"/>
      <c r="E157" s="109"/>
      <c r="F157" s="109"/>
      <c r="G157" s="1"/>
      <c r="H157" s="25">
        <v>2.1</v>
      </c>
      <c r="I157" s="26" t="s">
        <v>28</v>
      </c>
      <c r="J157" s="109">
        <v>1</v>
      </c>
      <c r="K157" s="109">
        <v>1</v>
      </c>
      <c r="L157" s="109">
        <v>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</row>
    <row r="158" spans="1:82" ht="15" x14ac:dyDescent="0.35">
      <c r="A158" s="8" t="s">
        <v>29</v>
      </c>
      <c r="B158" s="8"/>
      <c r="C158" s="9"/>
      <c r="D158" s="98"/>
      <c r="E158" s="98"/>
      <c r="F158" s="98"/>
      <c r="H158" s="8"/>
      <c r="I158" s="9"/>
      <c r="J158" s="98">
        <v>0.996</v>
      </c>
      <c r="K158" s="98">
        <v>0.996</v>
      </c>
      <c r="L158" s="98"/>
      <c r="BB158"/>
      <c r="BC158"/>
      <c r="BD158"/>
      <c r="BE158"/>
      <c r="BF158"/>
      <c r="BG158"/>
      <c r="BH158"/>
      <c r="BI158"/>
      <c r="BJ158"/>
      <c r="BK158"/>
      <c r="BL158"/>
      <c r="BM158"/>
    </row>
    <row r="159" spans="1:82" s="15" customFormat="1" ht="15.75" customHeight="1" x14ac:dyDescent="0.35">
      <c r="A159" s="5"/>
      <c r="B159" s="40">
        <v>2.2000000000000002</v>
      </c>
      <c r="C159" s="40" t="s">
        <v>28</v>
      </c>
      <c r="D159" s="100"/>
      <c r="E159" s="100"/>
      <c r="F159" s="100"/>
      <c r="G159" s="1"/>
      <c r="H159" s="40">
        <v>2.2000000000000002</v>
      </c>
      <c r="I159" s="40" t="s">
        <v>28</v>
      </c>
      <c r="J159" s="100">
        <v>0.996</v>
      </c>
      <c r="K159" s="100">
        <v>0.996</v>
      </c>
      <c r="L159" s="100">
        <v>0.996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</row>
    <row r="160" spans="1:82" ht="15" x14ac:dyDescent="0.35">
      <c r="A160" s="8" t="s">
        <v>29</v>
      </c>
      <c r="B160" s="8"/>
      <c r="C160" s="9"/>
      <c r="D160" s="98"/>
      <c r="E160" s="98"/>
      <c r="F160" s="98"/>
      <c r="H160" s="8"/>
      <c r="I160" s="9"/>
      <c r="J160" s="98">
        <v>0.81200000000000006</v>
      </c>
      <c r="K160" s="98">
        <v>0.81100000000000005</v>
      </c>
      <c r="L160" s="98"/>
      <c r="BB160"/>
      <c r="BC160"/>
      <c r="BD160"/>
      <c r="BE160"/>
      <c r="BF160"/>
      <c r="BG160"/>
      <c r="BH160"/>
      <c r="BI160"/>
      <c r="BJ160"/>
      <c r="BK160"/>
      <c r="BL160"/>
      <c r="BM160"/>
    </row>
    <row r="161" spans="1:78" ht="15.75" customHeight="1" x14ac:dyDescent="0.35">
      <c r="A161" s="5"/>
      <c r="B161" s="27">
        <v>2.4</v>
      </c>
      <c r="C161" s="28" t="s">
        <v>28</v>
      </c>
      <c r="D161" s="110"/>
      <c r="E161" s="110"/>
      <c r="F161" s="110"/>
      <c r="H161" s="27">
        <v>2.4</v>
      </c>
      <c r="I161" s="28" t="s">
        <v>28</v>
      </c>
      <c r="J161" s="110">
        <v>0.78300000000000003</v>
      </c>
      <c r="K161" s="110">
        <v>0.81</v>
      </c>
      <c r="L161" s="110">
        <v>0.88500000000000001</v>
      </c>
      <c r="BB161"/>
      <c r="BC161"/>
      <c r="BD161"/>
      <c r="BE161"/>
      <c r="BF161"/>
      <c r="BG161"/>
      <c r="BH161"/>
      <c r="BI161"/>
      <c r="BJ161"/>
      <c r="BK161"/>
      <c r="BL161"/>
      <c r="BM161"/>
    </row>
    <row r="162" spans="1:78" ht="15" x14ac:dyDescent="0.35">
      <c r="A162" s="8" t="s">
        <v>29</v>
      </c>
      <c r="B162" s="8"/>
      <c r="C162" s="9"/>
      <c r="D162" s="98"/>
      <c r="E162" s="98"/>
      <c r="F162" s="98"/>
      <c r="H162" s="8"/>
      <c r="I162" s="9"/>
      <c r="J162" s="98">
        <v>0.313</v>
      </c>
      <c r="K162" s="98">
        <v>0.313</v>
      </c>
      <c r="L162" s="98"/>
      <c r="BB162"/>
      <c r="BC162"/>
      <c r="BD162"/>
      <c r="BE162"/>
      <c r="BF162"/>
      <c r="BG162"/>
      <c r="BH162"/>
      <c r="BI162"/>
      <c r="BJ162"/>
      <c r="BK162"/>
      <c r="BL162"/>
      <c r="BM162"/>
    </row>
    <row r="163" spans="1:78" ht="15.75" customHeight="1" x14ac:dyDescent="0.35">
      <c r="A163" s="5"/>
      <c r="B163" s="27">
        <v>2.8</v>
      </c>
      <c r="C163" s="28" t="s">
        <v>28</v>
      </c>
      <c r="D163" s="110"/>
      <c r="E163" s="110"/>
      <c r="F163" s="110"/>
      <c r="H163" s="27">
        <v>2.8</v>
      </c>
      <c r="I163" s="28" t="s">
        <v>28</v>
      </c>
      <c r="J163" s="110">
        <v>0.23599999999999999</v>
      </c>
      <c r="K163" s="110">
        <v>0.31</v>
      </c>
      <c r="L163" s="110">
        <v>0.46300000000000002</v>
      </c>
      <c r="BB163"/>
      <c r="BC163"/>
      <c r="BD163"/>
      <c r="BE163"/>
      <c r="BF163"/>
      <c r="BG163"/>
      <c r="BH163"/>
      <c r="BI163"/>
      <c r="BJ163"/>
      <c r="BK163"/>
      <c r="BL163"/>
      <c r="BM163"/>
    </row>
    <row r="164" spans="1:78" x14ac:dyDescent="0.35">
      <c r="BC164"/>
      <c r="BD164"/>
      <c r="BE164"/>
      <c r="BF164"/>
      <c r="BG164"/>
      <c r="BH164"/>
      <c r="BI164"/>
      <c r="BJ164"/>
      <c r="BK164"/>
      <c r="BL164"/>
      <c r="BM164"/>
    </row>
    <row r="165" spans="1:78" s="1" customFormat="1" x14ac:dyDescent="0.35">
      <c r="R165"/>
      <c r="S165"/>
      <c r="T165"/>
      <c r="U165"/>
      <c r="V165"/>
      <c r="W165"/>
      <c r="X165"/>
      <c r="AA165"/>
      <c r="AB165"/>
      <c r="AC165"/>
    </row>
    <row r="166" spans="1:78" ht="15.75" customHeight="1" x14ac:dyDescent="0.35">
      <c r="B166" s="5" t="s">
        <v>54</v>
      </c>
      <c r="C166" s="6"/>
      <c r="D166" s="115" t="s">
        <v>4</v>
      </c>
      <c r="E166" s="115"/>
      <c r="F166" s="115"/>
      <c r="H166" s="5" t="s">
        <v>0</v>
      </c>
      <c r="I166" s="6"/>
      <c r="J166" s="115" t="s">
        <v>4</v>
      </c>
      <c r="K166" s="115"/>
      <c r="L166" s="115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ht="15.75" customHeight="1" x14ac:dyDescent="0.35">
      <c r="B167" s="22" t="s">
        <v>5</v>
      </c>
      <c r="C167" s="23" t="s">
        <v>8</v>
      </c>
      <c r="D167" s="24" t="s">
        <v>1</v>
      </c>
      <c r="E167" s="24" t="s">
        <v>2</v>
      </c>
      <c r="F167" s="24" t="s">
        <v>3</v>
      </c>
      <c r="H167" s="22" t="s">
        <v>5</v>
      </c>
      <c r="I167" s="23" t="s">
        <v>8</v>
      </c>
      <c r="J167" s="24" t="s">
        <v>1</v>
      </c>
      <c r="K167" s="24" t="s">
        <v>2</v>
      </c>
      <c r="L167" s="24" t="s">
        <v>3</v>
      </c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ht="15" x14ac:dyDescent="0.35">
      <c r="B168" s="8"/>
      <c r="C168" s="9"/>
      <c r="D168" s="8"/>
      <c r="E168" s="9"/>
      <c r="F168" s="8"/>
      <c r="H168" s="8"/>
      <c r="I168" s="9"/>
      <c r="J168" s="8"/>
      <c r="K168" s="9"/>
      <c r="L168" s="8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ht="15.5" x14ac:dyDescent="0.35">
      <c r="B169" s="11">
        <v>2.1</v>
      </c>
      <c r="C169" s="11" t="s">
        <v>9</v>
      </c>
      <c r="D169" s="11">
        <f>(D5-D4)</f>
        <v>0</v>
      </c>
      <c r="E169" s="11">
        <f>(E5-E4)</f>
        <v>0</v>
      </c>
      <c r="F169" s="11">
        <f>(F5-F4)</f>
        <v>0</v>
      </c>
      <c r="H169" s="11">
        <v>2.1</v>
      </c>
      <c r="I169" s="11" t="s">
        <v>9</v>
      </c>
      <c r="J169" s="11">
        <f>(J5-J4)</f>
        <v>-6.0999999999999999E-2</v>
      </c>
      <c r="K169" s="11">
        <f>(K5-K4)</f>
        <v>-2.0000000000000018E-2</v>
      </c>
      <c r="L169" s="11">
        <f>(L5-L4)</f>
        <v>0.27400000000000002</v>
      </c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ht="15" x14ac:dyDescent="0.35">
      <c r="B170" s="8"/>
      <c r="C170" s="9"/>
      <c r="D170" s="8"/>
      <c r="E170" s="9"/>
      <c r="F170" s="8"/>
      <c r="H170" s="8"/>
      <c r="I170" s="9"/>
      <c r="J170" s="8"/>
      <c r="K170" s="9"/>
      <c r="L170" s="8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ht="15.5" x14ac:dyDescent="0.35">
      <c r="B171" s="40">
        <v>2.2000000000000002</v>
      </c>
      <c r="C171" s="40" t="s">
        <v>9</v>
      </c>
      <c r="D171" s="40">
        <f>(D7-D6)</f>
        <v>0</v>
      </c>
      <c r="E171" s="40">
        <f>(E7-E6)</f>
        <v>0</v>
      </c>
      <c r="F171" s="40">
        <f>(F7-F6)</f>
        <v>0</v>
      </c>
      <c r="H171" s="40">
        <v>2.2000000000000002</v>
      </c>
      <c r="I171" s="40" t="s">
        <v>9</v>
      </c>
      <c r="J171" s="40">
        <f>(J7-J6)</f>
        <v>-5.0000000000000044E-3</v>
      </c>
      <c r="K171" s="40">
        <f>(K7-K6)</f>
        <v>-1.0999999999999982E-2</v>
      </c>
      <c r="L171" s="40">
        <f>(L7-L6)</f>
        <v>0.20200000000000001</v>
      </c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ht="15" x14ac:dyDescent="0.35">
      <c r="B172" s="8"/>
      <c r="C172" s="9"/>
      <c r="D172" s="8"/>
      <c r="E172" s="9"/>
      <c r="F172" s="8"/>
      <c r="H172" s="8"/>
      <c r="I172" s="9"/>
      <c r="J172" s="8"/>
      <c r="K172" s="9"/>
      <c r="L172" s="8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ht="15.5" x14ac:dyDescent="0.35">
      <c r="B173" s="13">
        <v>2.4</v>
      </c>
      <c r="C173" s="14" t="s">
        <v>9</v>
      </c>
      <c r="D173" s="13">
        <f>(D9-D8)</f>
        <v>0</v>
      </c>
      <c r="E173" s="14">
        <f>(E9-E8)</f>
        <v>0</v>
      </c>
      <c r="F173" s="13">
        <f>(F9-F8)</f>
        <v>0</v>
      </c>
      <c r="H173" s="13">
        <v>2.4</v>
      </c>
      <c r="I173" s="14" t="s">
        <v>9</v>
      </c>
      <c r="J173" s="13">
        <f>(J9-J8)</f>
        <v>6.7000000000000004E-2</v>
      </c>
      <c r="K173" s="14">
        <f>(K9-K8)</f>
        <v>2.0000000000000018E-3</v>
      </c>
      <c r="L173" s="13">
        <f>(L9-L8)</f>
        <v>0.11899999999999999</v>
      </c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ht="15" x14ac:dyDescent="0.35">
      <c r="B174" s="8"/>
      <c r="C174" s="9"/>
      <c r="D174" s="8"/>
      <c r="E174" s="9"/>
      <c r="F174" s="8"/>
      <c r="H174" s="8"/>
      <c r="I174" s="9"/>
      <c r="J174" s="8"/>
      <c r="K174" s="9"/>
      <c r="L174" s="8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ht="15.5" x14ac:dyDescent="0.35">
      <c r="B175" s="13">
        <v>2.8</v>
      </c>
      <c r="C175" s="14" t="s">
        <v>9</v>
      </c>
      <c r="D175" s="13">
        <f>(D11-D10)</f>
        <v>0</v>
      </c>
      <c r="E175" s="14">
        <f>(E11-E10)</f>
        <v>0</v>
      </c>
      <c r="F175" s="13">
        <f>(F11-F10)</f>
        <v>0</v>
      </c>
      <c r="H175" s="13">
        <v>2.8</v>
      </c>
      <c r="I175" s="14" t="s">
        <v>9</v>
      </c>
      <c r="J175" s="13">
        <f>(J11-J10)</f>
        <v>0.14000000000000001</v>
      </c>
      <c r="K175" s="14">
        <f>(K11-K10)</f>
        <v>5.0000000000000044E-3</v>
      </c>
      <c r="L175" s="13">
        <f>(L11-L10)</f>
        <v>8.5999999999999993E-2</v>
      </c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ht="15" x14ac:dyDescent="0.35">
      <c r="B176" s="8"/>
      <c r="C176" s="9"/>
      <c r="D176" s="8"/>
      <c r="E176" s="9"/>
      <c r="F176" s="8"/>
      <c r="H176" s="8"/>
      <c r="I176" s="9"/>
      <c r="J176" s="8"/>
      <c r="K176" s="9"/>
      <c r="L176" s="8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2:78" ht="15.5" x14ac:dyDescent="0.35">
      <c r="B177" s="16">
        <v>2.1</v>
      </c>
      <c r="C177" s="17" t="s">
        <v>10</v>
      </c>
      <c r="D177" s="16">
        <f>(D13-D12)</f>
        <v>0</v>
      </c>
      <c r="E177" s="17">
        <f>(E13-E12)</f>
        <v>0</v>
      </c>
      <c r="F177" s="16">
        <f>(F13-F12)</f>
        <v>0</v>
      </c>
      <c r="H177" s="16">
        <v>2.1</v>
      </c>
      <c r="I177" s="17" t="s">
        <v>10</v>
      </c>
      <c r="J177" s="16">
        <f>(J13-J12)</f>
        <v>7.0000000000000062E-3</v>
      </c>
      <c r="K177" s="17">
        <f>(K13-K12)</f>
        <v>-1.3000000000000012E-2</v>
      </c>
      <c r="L177" s="16">
        <f>(L13-L12)</f>
        <v>0.435</v>
      </c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2:78" ht="15" x14ac:dyDescent="0.35">
      <c r="B178" s="8"/>
      <c r="C178" s="9"/>
      <c r="D178" s="8"/>
      <c r="E178" s="9"/>
      <c r="F178" s="8"/>
      <c r="H178" s="8"/>
      <c r="I178" s="9"/>
      <c r="J178" s="8"/>
      <c r="K178" s="9"/>
      <c r="L178" s="8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2:78" ht="15.5" x14ac:dyDescent="0.35">
      <c r="B179" s="29">
        <v>2.2000000000000002</v>
      </c>
      <c r="C179" s="29" t="s">
        <v>10</v>
      </c>
      <c r="D179" s="29">
        <f>(D15-D14)</f>
        <v>0</v>
      </c>
      <c r="E179" s="29">
        <f>(E15-E14)</f>
        <v>0</v>
      </c>
      <c r="F179" s="29">
        <f>(F15-F14)</f>
        <v>0</v>
      </c>
      <c r="H179" s="29">
        <v>2.2000000000000002</v>
      </c>
      <c r="I179" s="29" t="s">
        <v>10</v>
      </c>
      <c r="J179" s="29">
        <f>(J15-J14)</f>
        <v>-7.0000000000000062E-3</v>
      </c>
      <c r="K179" s="29">
        <f>(K15-K14)</f>
        <v>-1.3000000000000012E-2</v>
      </c>
      <c r="L179" s="29">
        <f>(L15-L14)</f>
        <v>0.32900000000000001</v>
      </c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2:78" ht="15" x14ac:dyDescent="0.35">
      <c r="B180" s="8"/>
      <c r="C180" s="9"/>
      <c r="D180" s="8"/>
      <c r="E180" s="9"/>
      <c r="F180" s="8"/>
      <c r="H180" s="8"/>
      <c r="I180" s="9"/>
      <c r="J180" s="8"/>
      <c r="K180" s="9"/>
      <c r="L180" s="8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2:78" ht="15.5" x14ac:dyDescent="0.35">
      <c r="B181" s="16">
        <v>2.4</v>
      </c>
      <c r="C181" s="16" t="s">
        <v>10</v>
      </c>
      <c r="D181" s="16">
        <f>(D17-D16)</f>
        <v>0</v>
      </c>
      <c r="E181" s="16">
        <f>(E17-E16)</f>
        <v>0</v>
      </c>
      <c r="F181" s="16">
        <f>(F17-F16)</f>
        <v>0</v>
      </c>
      <c r="H181" s="16">
        <v>2.4</v>
      </c>
      <c r="I181" s="16" t="s">
        <v>10</v>
      </c>
      <c r="J181" s="16">
        <f>(J17-J16)</f>
        <v>5.0000000000000044E-3</v>
      </c>
      <c r="K181" s="16">
        <f>(K17-K16)</f>
        <v>-4.0000000000000036E-3</v>
      </c>
      <c r="L181" s="16">
        <f>(L17-L16)</f>
        <v>0.184</v>
      </c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2:78" ht="15" x14ac:dyDescent="0.35">
      <c r="B182" s="8"/>
      <c r="C182" s="9"/>
      <c r="D182" s="8"/>
      <c r="E182" s="9"/>
      <c r="F182" s="8"/>
      <c r="H182" s="8"/>
      <c r="I182" s="9"/>
      <c r="J182" s="8"/>
      <c r="K182" s="9"/>
      <c r="L182" s="8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2:78" ht="15.5" x14ac:dyDescent="0.35">
      <c r="B183" s="16">
        <v>2.8</v>
      </c>
      <c r="C183" s="16" t="s">
        <v>10</v>
      </c>
      <c r="D183" s="16">
        <f>(D19-D18)</f>
        <v>0</v>
      </c>
      <c r="E183" s="16">
        <f>(E19-E18)</f>
        <v>0</v>
      </c>
      <c r="F183" s="16">
        <f>(F19-F18)</f>
        <v>0</v>
      </c>
      <c r="H183" s="16">
        <v>2.8</v>
      </c>
      <c r="I183" s="16" t="s">
        <v>10</v>
      </c>
      <c r="J183" s="16">
        <f>(J19-J18)</f>
        <v>2.8999999999999998E-2</v>
      </c>
      <c r="K183" s="16">
        <f>(K19-K18)</f>
        <v>0</v>
      </c>
      <c r="L183" s="16">
        <f>(L19-L18)</f>
        <v>0.108</v>
      </c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2:78" ht="15" x14ac:dyDescent="0.35">
      <c r="B184" s="8"/>
      <c r="C184" s="9"/>
      <c r="D184" s="8"/>
      <c r="E184" s="9"/>
      <c r="F184" s="8"/>
      <c r="H184" s="8"/>
      <c r="I184" s="9"/>
      <c r="J184" s="8"/>
      <c r="K184" s="9"/>
      <c r="L184" s="8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2:78" ht="15.5" x14ac:dyDescent="0.35">
      <c r="B185" s="13">
        <v>2.1</v>
      </c>
      <c r="C185" s="13" t="s">
        <v>11</v>
      </c>
      <c r="D185" s="13">
        <f>(D21-D20)</f>
        <v>0</v>
      </c>
      <c r="E185" s="13">
        <f>(E21-E20)</f>
        <v>0</v>
      </c>
      <c r="F185" s="13">
        <f>(F21-F20)</f>
        <v>0</v>
      </c>
      <c r="H185" s="13">
        <v>2.1</v>
      </c>
      <c r="I185" s="13" t="s">
        <v>11</v>
      </c>
      <c r="J185" s="13">
        <f>(J21-J20)</f>
        <v>3.2000000000000028E-2</v>
      </c>
      <c r="K185" s="13">
        <f>(K21-K20)</f>
        <v>-1.3000000000000012E-2</v>
      </c>
      <c r="L185" s="13">
        <f>(L21-L20)</f>
        <v>0.52400000000000002</v>
      </c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2:78" ht="15" x14ac:dyDescent="0.35">
      <c r="B186" s="8"/>
      <c r="C186" s="9"/>
      <c r="D186" s="8"/>
      <c r="E186" s="9"/>
      <c r="F186" s="8"/>
      <c r="H186" s="8"/>
      <c r="I186" s="9"/>
      <c r="J186" s="8"/>
      <c r="K186" s="9"/>
      <c r="L186" s="8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2:78" ht="15.5" x14ac:dyDescent="0.35">
      <c r="B187" s="40">
        <v>2.2000000000000002</v>
      </c>
      <c r="C187" s="40" t="s">
        <v>11</v>
      </c>
      <c r="D187" s="40">
        <f>(D23-D22)</f>
        <v>0</v>
      </c>
      <c r="E187" s="40">
        <f>(E23-E22)</f>
        <v>0</v>
      </c>
      <c r="F187" s="40">
        <f>(F23-F22)</f>
        <v>0</v>
      </c>
      <c r="H187" s="40">
        <v>2.2000000000000002</v>
      </c>
      <c r="I187" s="40" t="s">
        <v>11</v>
      </c>
      <c r="J187" s="40">
        <f>(J23-J22)</f>
        <v>-6.0000000000000053E-3</v>
      </c>
      <c r="K187" s="40">
        <f>(K23-K22)</f>
        <v>-1.2999999999999956E-2</v>
      </c>
      <c r="L187" s="40">
        <f>(L23-L22)</f>
        <v>0.41599999999999998</v>
      </c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2:78" ht="15" x14ac:dyDescent="0.35">
      <c r="B188" s="8"/>
      <c r="C188" s="9"/>
      <c r="D188" s="8"/>
      <c r="E188" s="9"/>
      <c r="F188" s="8"/>
      <c r="H188" s="8"/>
      <c r="I188" s="9"/>
      <c r="J188" s="8"/>
      <c r="K188" s="9"/>
      <c r="L188" s="8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2:78" ht="15.5" x14ac:dyDescent="0.35">
      <c r="B189" s="11">
        <v>2.4</v>
      </c>
      <c r="C189" s="11" t="s">
        <v>11</v>
      </c>
      <c r="D189" s="11">
        <f>(D25-D24)</f>
        <v>0</v>
      </c>
      <c r="E189" s="11">
        <f>(E25-E24)</f>
        <v>0</v>
      </c>
      <c r="F189" s="11">
        <f>(F25-F24)</f>
        <v>0</v>
      </c>
      <c r="H189" s="11">
        <v>2.4</v>
      </c>
      <c r="I189" s="11" t="s">
        <v>11</v>
      </c>
      <c r="J189" s="11">
        <f>(J25-J24)</f>
        <v>-2.8999999999999998E-2</v>
      </c>
      <c r="K189" s="11">
        <f>(K25-K24)</f>
        <v>-4.9999999999999767E-3</v>
      </c>
      <c r="L189" s="11">
        <f>(L25-L24)</f>
        <v>0.24</v>
      </c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2:78" ht="15" x14ac:dyDescent="0.35">
      <c r="B190" s="8"/>
      <c r="C190" s="9"/>
      <c r="D190" s="8"/>
      <c r="E190" s="9"/>
      <c r="F190" s="8"/>
      <c r="H190" s="8"/>
      <c r="I190" s="9"/>
      <c r="J190" s="8"/>
      <c r="K190" s="9"/>
      <c r="L190" s="8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2:78" ht="15.5" x14ac:dyDescent="0.35">
      <c r="B191" s="11">
        <v>2.8</v>
      </c>
      <c r="C191" s="11" t="s">
        <v>11</v>
      </c>
      <c r="D191" s="11">
        <f>(D27-D26)</f>
        <v>0</v>
      </c>
      <c r="E191" s="11">
        <f>(E27-E26)</f>
        <v>0</v>
      </c>
      <c r="F191" s="11">
        <f>(F27-F26)</f>
        <v>0</v>
      </c>
      <c r="H191" s="11">
        <v>2.8</v>
      </c>
      <c r="I191" s="11" t="s">
        <v>11</v>
      </c>
      <c r="J191" s="11">
        <f>(J27-J26)</f>
        <v>-1.9000000000000003E-2</v>
      </c>
      <c r="K191" s="11">
        <f>(K27-K26)</f>
        <v>0</v>
      </c>
      <c r="L191" s="11">
        <f>(L27-L26)</f>
        <v>0.129</v>
      </c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2:78" ht="15" x14ac:dyDescent="0.35">
      <c r="B192" s="8"/>
      <c r="C192" s="9"/>
      <c r="D192" s="8"/>
      <c r="E192" s="9"/>
      <c r="F192" s="8"/>
      <c r="H192" s="8"/>
      <c r="I192" s="9"/>
      <c r="J192" s="8"/>
      <c r="K192" s="9"/>
      <c r="L192" s="8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2:78" ht="15.5" x14ac:dyDescent="0.35">
      <c r="B193" s="13">
        <v>2.1</v>
      </c>
      <c r="C193" s="13" t="s">
        <v>12</v>
      </c>
      <c r="D193" s="13">
        <f>(D29-D28)</f>
        <v>0</v>
      </c>
      <c r="E193" s="13">
        <f>(E29-E28)</f>
        <v>0</v>
      </c>
      <c r="F193" s="13">
        <f>(F29-F28)</f>
        <v>0</v>
      </c>
      <c r="H193" s="13">
        <v>2.1</v>
      </c>
      <c r="I193" s="13" t="s">
        <v>12</v>
      </c>
      <c r="J193" s="13">
        <f>(J29-J28)</f>
        <v>2.7000000000000024E-2</v>
      </c>
      <c r="K193" s="13">
        <f>(K29-K28)</f>
        <v>-1.2000000000000011E-2</v>
      </c>
      <c r="L193" s="13">
        <f>(L29-L28)</f>
        <v>0.57899999999999996</v>
      </c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2:78" ht="15" x14ac:dyDescent="0.35">
      <c r="B194" s="8"/>
      <c r="C194" s="9"/>
      <c r="D194" s="8"/>
      <c r="E194" s="9"/>
      <c r="F194" s="8"/>
      <c r="H194" s="8"/>
      <c r="I194" s="9"/>
      <c r="J194" s="8"/>
      <c r="K194" s="9"/>
      <c r="L194" s="8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2:78" ht="15.5" x14ac:dyDescent="0.35">
      <c r="B195" s="40">
        <v>2.2000000000000002</v>
      </c>
      <c r="C195" s="40" t="s">
        <v>12</v>
      </c>
      <c r="D195" s="40">
        <f>(D31-D30)</f>
        <v>0</v>
      </c>
      <c r="E195" s="40">
        <f>(E31-E30)</f>
        <v>0</v>
      </c>
      <c r="F195" s="40">
        <f>(F31-F30)</f>
        <v>0</v>
      </c>
      <c r="H195" s="40">
        <v>2.2000000000000002</v>
      </c>
      <c r="I195" s="40" t="s">
        <v>12</v>
      </c>
      <c r="J195" s="40">
        <f>(J31-J30)</f>
        <v>-4.0000000000000036E-3</v>
      </c>
      <c r="K195" s="40">
        <f>(K31-K30)</f>
        <v>-1.1999999999999955E-2</v>
      </c>
      <c r="L195" s="40">
        <f>(L31-L30)</f>
        <v>0.47699999999999998</v>
      </c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2:78" ht="15" x14ac:dyDescent="0.35">
      <c r="B196" s="8"/>
      <c r="C196" s="9"/>
      <c r="D196" s="8"/>
      <c r="E196" s="9"/>
      <c r="F196" s="8"/>
      <c r="H196" s="8"/>
      <c r="I196" s="9"/>
      <c r="J196" s="8"/>
      <c r="K196" s="9"/>
      <c r="L196" s="8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2:78" ht="15.5" x14ac:dyDescent="0.35">
      <c r="B197" s="11">
        <v>2.4</v>
      </c>
      <c r="C197" s="11" t="s">
        <v>12</v>
      </c>
      <c r="D197" s="11">
        <f>(D33-D32)</f>
        <v>0</v>
      </c>
      <c r="E197" s="11">
        <f>(E33-E32)</f>
        <v>0</v>
      </c>
      <c r="F197" s="11">
        <f>(F33-F32)</f>
        <v>0</v>
      </c>
      <c r="H197" s="11">
        <v>2.4</v>
      </c>
      <c r="I197" s="11" t="s">
        <v>12</v>
      </c>
      <c r="J197" s="11">
        <f>(J33-J32)</f>
        <v>-5.3999999999999992E-2</v>
      </c>
      <c r="K197" s="11">
        <f>(K33-K32)</f>
        <v>-6.0000000000000053E-3</v>
      </c>
      <c r="L197" s="11">
        <f>(L33-L32)</f>
        <v>0.28799999999999998</v>
      </c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2:78" ht="15" x14ac:dyDescent="0.35">
      <c r="B198" s="8"/>
      <c r="C198" s="9"/>
      <c r="D198" s="8"/>
      <c r="E198" s="9"/>
      <c r="F198" s="8"/>
      <c r="H198" s="8"/>
      <c r="I198" s="9"/>
      <c r="J198" s="8"/>
      <c r="K198" s="9"/>
      <c r="L198" s="8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2:78" ht="15.5" x14ac:dyDescent="0.35">
      <c r="B199" s="11">
        <v>2.8</v>
      </c>
      <c r="C199" s="11" t="s">
        <v>12</v>
      </c>
      <c r="D199" s="11">
        <f>(D35-D34)</f>
        <v>0</v>
      </c>
      <c r="E199" s="11">
        <f>(E35-E34)</f>
        <v>0</v>
      </c>
      <c r="F199" s="11">
        <f>(F35-F34)</f>
        <v>0</v>
      </c>
      <c r="H199" s="11">
        <v>2.8</v>
      </c>
      <c r="I199" s="11" t="s">
        <v>12</v>
      </c>
      <c r="J199" s="11">
        <f>(J35-J34)</f>
        <v>-4.4999999999999998E-2</v>
      </c>
      <c r="K199" s="11">
        <f>(K35-K34)</f>
        <v>-1.0000000000000009E-3</v>
      </c>
      <c r="L199" s="11">
        <f>(L35-L34)</f>
        <v>0.14799999999999999</v>
      </c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2:78" ht="15" x14ac:dyDescent="0.35">
      <c r="B200" s="8"/>
      <c r="C200" s="9"/>
      <c r="D200" s="8"/>
      <c r="E200" s="9"/>
      <c r="F200" s="8"/>
      <c r="H200" s="8"/>
      <c r="I200" s="9"/>
      <c r="J200" s="8"/>
      <c r="K200" s="9"/>
      <c r="L200" s="8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2:78" ht="15.5" x14ac:dyDescent="0.35">
      <c r="B201" s="11">
        <v>2.1</v>
      </c>
      <c r="C201" s="11" t="s">
        <v>13</v>
      </c>
      <c r="D201" s="11">
        <f>(D37-D36)</f>
        <v>0</v>
      </c>
      <c r="E201" s="11">
        <f>(E37-E36)</f>
        <v>0</v>
      </c>
      <c r="F201" s="11">
        <f>(F37-F36)</f>
        <v>0</v>
      </c>
      <c r="H201" s="11">
        <v>2.1</v>
      </c>
      <c r="I201" s="11" t="s">
        <v>13</v>
      </c>
      <c r="J201" s="11">
        <f>(J37-J36)</f>
        <v>-4.3999999999999984E-2</v>
      </c>
      <c r="K201" s="11">
        <f>(K37-K36)</f>
        <v>-1.100000000000001E-2</v>
      </c>
      <c r="L201" s="11">
        <f>(L37-L36)</f>
        <v>0.434</v>
      </c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2:78" ht="15" x14ac:dyDescent="0.35">
      <c r="B202" s="8"/>
      <c r="C202" s="9"/>
      <c r="D202" s="8"/>
      <c r="E202" s="9"/>
      <c r="F202" s="8"/>
      <c r="H202" s="8"/>
      <c r="I202" s="9"/>
      <c r="J202" s="8"/>
      <c r="K202" s="9"/>
      <c r="L202" s="8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2:78" ht="15.5" x14ac:dyDescent="0.35">
      <c r="B203" s="40">
        <v>2.2000000000000002</v>
      </c>
      <c r="C203" s="40" t="s">
        <v>13</v>
      </c>
      <c r="D203" s="40">
        <f>(D39-D38)</f>
        <v>0</v>
      </c>
      <c r="E203" s="40">
        <f>(E39-E38)</f>
        <v>0</v>
      </c>
      <c r="F203" s="40">
        <f>(F39-F38)</f>
        <v>0</v>
      </c>
      <c r="H203" s="40">
        <v>2.2000000000000002</v>
      </c>
      <c r="I203" s="40" t="s">
        <v>13</v>
      </c>
      <c r="J203" s="40">
        <f>(J39-J38)</f>
        <v>-5.0000000000000044E-3</v>
      </c>
      <c r="K203" s="40">
        <f>(K39-K38)</f>
        <v>-1.4000000000000012E-2</v>
      </c>
      <c r="L203" s="40">
        <f>(L39-L38)</f>
        <v>0.29799999999999999</v>
      </c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2:78" ht="15" x14ac:dyDescent="0.35">
      <c r="B204" s="8"/>
      <c r="C204" s="9"/>
      <c r="D204" s="8"/>
      <c r="E204" s="9"/>
      <c r="F204" s="8"/>
      <c r="H204" s="8"/>
      <c r="I204" s="9"/>
      <c r="J204" s="8"/>
      <c r="K204" s="9"/>
      <c r="L204" s="8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2:78" ht="15.5" x14ac:dyDescent="0.35">
      <c r="B205" s="13">
        <v>2.4</v>
      </c>
      <c r="C205" s="13" t="s">
        <v>13</v>
      </c>
      <c r="D205" s="13">
        <f>(D41-D40)</f>
        <v>0</v>
      </c>
      <c r="E205" s="13">
        <f>(E41-E40)</f>
        <v>0</v>
      </c>
      <c r="F205" s="13">
        <f>(F41-F40)</f>
        <v>0</v>
      </c>
      <c r="H205" s="13">
        <v>2.4</v>
      </c>
      <c r="I205" s="13" t="s">
        <v>13</v>
      </c>
      <c r="J205" s="13">
        <f>(J41-J40)</f>
        <v>5.5000000000000021E-2</v>
      </c>
      <c r="K205" s="13">
        <f>(K41-K40)</f>
        <v>-2.0000000000000018E-3</v>
      </c>
      <c r="L205" s="13">
        <f>(L41-L40)</f>
        <v>0.155</v>
      </c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2:78" ht="15" x14ac:dyDescent="0.35">
      <c r="B206" s="8"/>
      <c r="C206" s="9"/>
      <c r="D206" s="8"/>
      <c r="E206" s="9"/>
      <c r="F206" s="8"/>
      <c r="H206" s="8"/>
      <c r="I206" s="9"/>
      <c r="J206" s="8"/>
      <c r="K206" s="9"/>
      <c r="L206" s="8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2:78" ht="15.5" x14ac:dyDescent="0.35">
      <c r="B207" s="13">
        <v>2.8</v>
      </c>
      <c r="C207" s="13" t="s">
        <v>13</v>
      </c>
      <c r="D207" s="13">
        <f>(D43-D42)</f>
        <v>0</v>
      </c>
      <c r="E207" s="13">
        <f>(E43-E42)</f>
        <v>0</v>
      </c>
      <c r="F207" s="13">
        <f>(F43-F42)</f>
        <v>0</v>
      </c>
      <c r="H207" s="13">
        <v>2.8</v>
      </c>
      <c r="I207" s="13" t="s">
        <v>13</v>
      </c>
      <c r="J207" s="13">
        <f>(J43-J42)</f>
        <v>0.13</v>
      </c>
      <c r="K207" s="13">
        <f>(K43-K42)</f>
        <v>2.0000000000000018E-3</v>
      </c>
      <c r="L207" s="13">
        <f>(L43-L42)</f>
        <v>9.7000000000000003E-2</v>
      </c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2:78" ht="15" x14ac:dyDescent="0.35">
      <c r="B208" s="8"/>
      <c r="C208" s="9"/>
      <c r="D208" s="8"/>
      <c r="E208" s="9"/>
      <c r="F208" s="8"/>
      <c r="H208" s="8"/>
      <c r="I208" s="9"/>
      <c r="J208" s="8"/>
      <c r="K208" s="9"/>
      <c r="L208" s="8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2:78" ht="15.5" x14ac:dyDescent="0.35">
      <c r="B209" s="16">
        <v>2.1</v>
      </c>
      <c r="C209" s="16" t="s">
        <v>14</v>
      </c>
      <c r="D209" s="16">
        <f>(D45-D44)</f>
        <v>0</v>
      </c>
      <c r="E209" s="16">
        <f>(E45-E44)</f>
        <v>0</v>
      </c>
      <c r="F209" s="16">
        <f>(F45-F44)</f>
        <v>0</v>
      </c>
      <c r="H209" s="16">
        <v>2.1</v>
      </c>
      <c r="I209" s="16" t="s">
        <v>14</v>
      </c>
      <c r="J209" s="16">
        <f>(J45-J44)</f>
        <v>3.8000000000000034E-2</v>
      </c>
      <c r="K209" s="16">
        <f>(K45-K44)</f>
        <v>-4.0000000000000036E-3</v>
      </c>
      <c r="L209" s="16">
        <f>(L45-L44)</f>
        <v>0.65</v>
      </c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2:78" ht="15" x14ac:dyDescent="0.35">
      <c r="B210" s="8"/>
      <c r="C210" s="9"/>
      <c r="D210" s="8"/>
      <c r="E210" s="9"/>
      <c r="F210" s="8"/>
      <c r="H210" s="8"/>
      <c r="I210" s="9"/>
      <c r="J210" s="8"/>
      <c r="K210" s="9"/>
      <c r="L210" s="8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2:78" ht="15.5" x14ac:dyDescent="0.35">
      <c r="B211" s="29">
        <v>2.2000000000000002</v>
      </c>
      <c r="C211" s="29" t="s">
        <v>14</v>
      </c>
      <c r="D211" s="29">
        <f>(D47-D46)</f>
        <v>0</v>
      </c>
      <c r="E211" s="29">
        <f>(E47-E46)</f>
        <v>0</v>
      </c>
      <c r="F211" s="29">
        <f>(F47-F46)</f>
        <v>0</v>
      </c>
      <c r="H211" s="29">
        <v>2.2000000000000002</v>
      </c>
      <c r="I211" s="29" t="s">
        <v>14</v>
      </c>
      <c r="J211" s="29">
        <f>(J47-J46)</f>
        <v>-4.0000000000000036E-3</v>
      </c>
      <c r="K211" s="29">
        <f>(K47-K46)</f>
        <v>-1.0000000000000009E-2</v>
      </c>
      <c r="L211" s="29">
        <f>(L47-L46)</f>
        <v>0.48399999999999999</v>
      </c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2:78" ht="15" x14ac:dyDescent="0.35">
      <c r="B212" s="8"/>
      <c r="C212" s="9"/>
      <c r="D212" s="8"/>
      <c r="E212" s="9"/>
      <c r="F212" s="8"/>
      <c r="H212" s="8"/>
      <c r="I212" s="9"/>
      <c r="J212" s="8"/>
      <c r="K212" s="9"/>
      <c r="L212" s="8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2:78" ht="15.5" x14ac:dyDescent="0.35">
      <c r="B213" s="16">
        <v>2.4</v>
      </c>
      <c r="C213" s="16" t="s">
        <v>14</v>
      </c>
      <c r="D213" s="16">
        <f>(D49-D48)</f>
        <v>0</v>
      </c>
      <c r="E213" s="16">
        <f>(E49-E48)</f>
        <v>0</v>
      </c>
      <c r="F213" s="16">
        <f>(F49-F48)</f>
        <v>0</v>
      </c>
      <c r="H213" s="16">
        <v>2.4</v>
      </c>
      <c r="I213" s="16" t="s">
        <v>14</v>
      </c>
      <c r="J213" s="16">
        <f>(J49-J48)</f>
        <v>-4.0000000000000036E-3</v>
      </c>
      <c r="K213" s="16">
        <f>(K49-K48)</f>
        <v>-5.0000000000000044E-3</v>
      </c>
      <c r="L213" s="16">
        <f>(L49-L48)</f>
        <v>0.255</v>
      </c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2:78" ht="15" x14ac:dyDescent="0.35">
      <c r="B214" s="8"/>
      <c r="C214" s="9"/>
      <c r="D214" s="8"/>
      <c r="E214" s="9"/>
      <c r="F214" s="8"/>
      <c r="H214" s="8"/>
      <c r="I214" s="9"/>
      <c r="J214" s="8"/>
      <c r="K214" s="9"/>
      <c r="L214" s="8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2:78" ht="15.5" x14ac:dyDescent="0.35">
      <c r="B215" s="16">
        <v>2.8</v>
      </c>
      <c r="C215" s="16" t="s">
        <v>14</v>
      </c>
      <c r="D215" s="16">
        <f>(D51-D50)</f>
        <v>0</v>
      </c>
      <c r="E215" s="16">
        <f>(E51-E50)</f>
        <v>0</v>
      </c>
      <c r="F215" s="16">
        <f>(F51-F50)</f>
        <v>0</v>
      </c>
      <c r="H215" s="16">
        <v>2.8</v>
      </c>
      <c r="I215" s="16" t="s">
        <v>14</v>
      </c>
      <c r="J215" s="16">
        <f>(J51-J50)</f>
        <v>2.4999999999999981E-2</v>
      </c>
      <c r="K215" s="16">
        <f>(K51-K50)</f>
        <v>-1.0000000000000009E-3</v>
      </c>
      <c r="L215" s="16">
        <f>(L51-L50)</f>
        <v>0.13100000000000001</v>
      </c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2:78" ht="15" x14ac:dyDescent="0.35">
      <c r="B216" s="8"/>
      <c r="C216" s="9"/>
      <c r="D216" s="8"/>
      <c r="E216" s="9"/>
      <c r="F216" s="8"/>
      <c r="H216" s="8"/>
      <c r="I216" s="9"/>
      <c r="J216" s="8"/>
      <c r="K216" s="9"/>
      <c r="L216" s="8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2:78" ht="15.5" x14ac:dyDescent="0.35">
      <c r="B217" s="13">
        <v>2.1</v>
      </c>
      <c r="C217" s="13" t="s">
        <v>15</v>
      </c>
      <c r="D217" s="13">
        <f>(D53-D52)</f>
        <v>0</v>
      </c>
      <c r="E217" s="13">
        <f>(E53-E52)</f>
        <v>0</v>
      </c>
      <c r="F217" s="13">
        <f>(F53-F52)</f>
        <v>0</v>
      </c>
      <c r="H217" s="13">
        <v>2.1</v>
      </c>
      <c r="I217" s="13" t="s">
        <v>15</v>
      </c>
      <c r="J217" s="13">
        <f>(J53-J52)</f>
        <v>3.499999999999992E-2</v>
      </c>
      <c r="K217" s="13">
        <f>(K53-K52)</f>
        <v>-2.0000000000000018E-3</v>
      </c>
      <c r="L217" s="13">
        <f>(L53-L52)</f>
        <v>0.747</v>
      </c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2:78" ht="15" x14ac:dyDescent="0.35">
      <c r="B218" s="8"/>
      <c r="C218" s="9"/>
      <c r="D218" s="8"/>
      <c r="E218" s="9"/>
      <c r="F218" s="8"/>
      <c r="H218" s="8"/>
      <c r="I218" s="9"/>
      <c r="J218" s="8"/>
      <c r="K218" s="9"/>
      <c r="L218" s="8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2:78" ht="15.5" x14ac:dyDescent="0.35">
      <c r="B219" s="40">
        <v>2.2000000000000002</v>
      </c>
      <c r="C219" s="40" t="s">
        <v>15</v>
      </c>
      <c r="D219" s="40">
        <f>(D55-D54)</f>
        <v>0</v>
      </c>
      <c r="E219" s="40">
        <f>(E55-E54)</f>
        <v>0</v>
      </c>
      <c r="F219" s="40">
        <f>(F55-F54)</f>
        <v>0</v>
      </c>
      <c r="H219" s="40">
        <v>2.2000000000000002</v>
      </c>
      <c r="I219" s="40" t="s">
        <v>15</v>
      </c>
      <c r="J219" s="40">
        <f>(J55-J54)</f>
        <v>-3.0000000000000027E-3</v>
      </c>
      <c r="K219" s="40">
        <f>(K55-K54)</f>
        <v>-8.0000000000000071E-3</v>
      </c>
      <c r="L219" s="40">
        <f>(L55-L54)</f>
        <v>0.59699999999999998</v>
      </c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2:78" ht="15" x14ac:dyDescent="0.35">
      <c r="B220" s="8"/>
      <c r="C220" s="9"/>
      <c r="D220" s="8"/>
      <c r="E220" s="9"/>
      <c r="F220" s="8"/>
      <c r="H220" s="8"/>
      <c r="I220" s="9"/>
      <c r="J220" s="8"/>
      <c r="K220" s="9"/>
      <c r="L220" s="8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2:78" ht="15.5" x14ac:dyDescent="0.35">
      <c r="B221" s="11">
        <v>2.4</v>
      </c>
      <c r="C221" s="11" t="s">
        <v>15</v>
      </c>
      <c r="D221" s="11">
        <f>(D57-D56)</f>
        <v>0</v>
      </c>
      <c r="E221" s="11">
        <f>(E57-E56)</f>
        <v>0</v>
      </c>
      <c r="F221" s="11">
        <f>(F57-F56)</f>
        <v>0</v>
      </c>
      <c r="H221" s="11">
        <v>2.4</v>
      </c>
      <c r="I221" s="11" t="s">
        <v>15</v>
      </c>
      <c r="J221" s="11">
        <f>(J57-J56)</f>
        <v>-3.5999999999999976E-2</v>
      </c>
      <c r="K221" s="11">
        <f>(K57-K56)</f>
        <v>-5.0000000000000044E-3</v>
      </c>
      <c r="L221" s="11">
        <f>(L57-L56)</f>
        <v>0.33800000000000002</v>
      </c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2:78" ht="15" x14ac:dyDescent="0.35">
      <c r="B222" s="8"/>
      <c r="C222" s="9"/>
      <c r="D222" s="8"/>
      <c r="E222" s="9"/>
      <c r="F222" s="8"/>
      <c r="H222" s="8"/>
      <c r="I222" s="9"/>
      <c r="J222" s="8"/>
      <c r="K222" s="9"/>
      <c r="L222" s="8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2:78" ht="15.5" x14ac:dyDescent="0.35">
      <c r="B223" s="11">
        <v>2.8</v>
      </c>
      <c r="C223" s="11" t="s">
        <v>15</v>
      </c>
      <c r="D223" s="11">
        <f>(D59-D58)</f>
        <v>0</v>
      </c>
      <c r="E223" s="11">
        <f>(E59-E58)</f>
        <v>0</v>
      </c>
      <c r="F223" s="11">
        <f>(F59-F58)</f>
        <v>0</v>
      </c>
      <c r="H223" s="11">
        <v>2.8</v>
      </c>
      <c r="I223" s="11" t="s">
        <v>15</v>
      </c>
      <c r="J223" s="11">
        <f>(J59-J58)</f>
        <v>-2.2999999999999993E-2</v>
      </c>
      <c r="K223" s="11">
        <f>(K59-K58)</f>
        <v>-1.9999999999999879E-3</v>
      </c>
      <c r="L223" s="11">
        <f>(L59-L58)</f>
        <v>0.161</v>
      </c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2:78" ht="15" x14ac:dyDescent="0.35">
      <c r="B224" s="8"/>
      <c r="C224" s="9"/>
      <c r="D224" s="8"/>
      <c r="E224" s="9"/>
      <c r="F224" s="8"/>
      <c r="H224" s="8"/>
      <c r="I224" s="9"/>
      <c r="J224" s="8"/>
      <c r="K224" s="9"/>
      <c r="L224" s="8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2:78" ht="15.5" x14ac:dyDescent="0.35">
      <c r="B225" s="13">
        <v>2.1</v>
      </c>
      <c r="C225" s="13" t="s">
        <v>16</v>
      </c>
      <c r="D225" s="13">
        <f>(D61-D60)</f>
        <v>0</v>
      </c>
      <c r="E225" s="13">
        <f>(E61-E60)</f>
        <v>0</v>
      </c>
      <c r="F225" s="13">
        <f>(F61-F60)</f>
        <v>0</v>
      </c>
      <c r="H225" s="13">
        <v>2.1</v>
      </c>
      <c r="I225" s="13" t="s">
        <v>16</v>
      </c>
      <c r="J225" s="13">
        <f>(J61-J60)</f>
        <v>1.4000000000000012E-2</v>
      </c>
      <c r="K225" s="13">
        <f>(K61-K60)</f>
        <v>-2.0000000000000018E-3</v>
      </c>
      <c r="L225" s="13">
        <f>(L61-L60)</f>
        <v>0.79700000000000004</v>
      </c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2:78" ht="15" x14ac:dyDescent="0.35">
      <c r="B226" s="8"/>
      <c r="C226" s="9"/>
      <c r="D226" s="8"/>
      <c r="E226" s="9"/>
      <c r="F226" s="8"/>
      <c r="H226" s="8"/>
      <c r="I226" s="9"/>
      <c r="J226" s="8"/>
      <c r="K226" s="9"/>
      <c r="L226" s="8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2:78" ht="15.5" x14ac:dyDescent="0.35">
      <c r="B227" s="40">
        <v>2.2000000000000002</v>
      </c>
      <c r="C227" s="40" t="s">
        <v>16</v>
      </c>
      <c r="D227" s="40">
        <f>(D63-D62)</f>
        <v>0</v>
      </c>
      <c r="E227" s="40">
        <f>(E63-E62)</f>
        <v>0</v>
      </c>
      <c r="F227" s="40">
        <f>(F63-F62)</f>
        <v>0</v>
      </c>
      <c r="H227" s="40">
        <v>2.2000000000000002</v>
      </c>
      <c r="I227" s="40" t="s">
        <v>16</v>
      </c>
      <c r="J227" s="40">
        <f>(J63-J62)</f>
        <v>-2.0000000000000018E-3</v>
      </c>
      <c r="K227" s="40">
        <f>(K63-K62)</f>
        <v>-6.0000000000000053E-3</v>
      </c>
      <c r="L227" s="40">
        <f>(L63-L62)</f>
        <v>0.67</v>
      </c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2:78" ht="15" x14ac:dyDescent="0.35">
      <c r="B228" s="8"/>
      <c r="C228" s="9"/>
      <c r="D228" s="8"/>
      <c r="E228" s="9"/>
      <c r="F228" s="8"/>
      <c r="H228" s="8"/>
      <c r="I228" s="9"/>
      <c r="J228" s="8"/>
      <c r="K228" s="9"/>
      <c r="L228" s="8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2:78" ht="15.5" x14ac:dyDescent="0.35">
      <c r="B229" s="11">
        <v>2.4</v>
      </c>
      <c r="C229" s="11" t="s">
        <v>16</v>
      </c>
      <c r="D229" s="11">
        <f>(D65-D64)</f>
        <v>0</v>
      </c>
      <c r="E229" s="11">
        <f>(E65-E64)</f>
        <v>0</v>
      </c>
      <c r="F229" s="11">
        <f>(F65-F64)</f>
        <v>0</v>
      </c>
      <c r="H229" s="11">
        <v>2.4</v>
      </c>
      <c r="I229" s="11" t="s">
        <v>16</v>
      </c>
      <c r="J229" s="11">
        <f>(J65-J64)</f>
        <v>-5.8999999999999997E-2</v>
      </c>
      <c r="K229" s="11">
        <f>(K65-K64)</f>
        <v>-8.0000000000000071E-3</v>
      </c>
      <c r="L229" s="11">
        <f>(L65-L64)</f>
        <v>0.40400000000000003</v>
      </c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2:78" ht="15" x14ac:dyDescent="0.35">
      <c r="B230" s="8"/>
      <c r="C230" s="9"/>
      <c r="D230" s="8"/>
      <c r="E230" s="9"/>
      <c r="F230" s="8"/>
      <c r="H230" s="8"/>
      <c r="I230" s="9"/>
      <c r="J230" s="8"/>
      <c r="K230" s="9"/>
      <c r="L230" s="8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2:78" ht="15.5" x14ac:dyDescent="0.35">
      <c r="B231" s="11">
        <v>2.8</v>
      </c>
      <c r="C231" s="11" t="s">
        <v>16</v>
      </c>
      <c r="D231" s="11">
        <f>(D67-D66)</f>
        <v>0</v>
      </c>
      <c r="E231" s="11">
        <f>(E67-E66)</f>
        <v>0</v>
      </c>
      <c r="F231" s="11">
        <f>(F67-F66)</f>
        <v>0</v>
      </c>
      <c r="H231" s="11">
        <v>2.8</v>
      </c>
      <c r="I231" s="11" t="s">
        <v>16</v>
      </c>
      <c r="J231" s="11">
        <f>(J67-J66)</f>
        <v>-5.1999999999999991E-2</v>
      </c>
      <c r="K231" s="11">
        <f>(K67-K66)</f>
        <v>-1.0000000000000009E-3</v>
      </c>
      <c r="L231" s="11">
        <f>(L67-L66)</f>
        <v>0.191</v>
      </c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2:78" ht="15" x14ac:dyDescent="0.35">
      <c r="B232" s="8"/>
      <c r="C232" s="9"/>
      <c r="D232" s="8"/>
      <c r="E232" s="9"/>
      <c r="F232" s="8"/>
      <c r="H232" s="8"/>
      <c r="I232" s="9"/>
      <c r="J232" s="8"/>
      <c r="K232" s="9"/>
      <c r="L232" s="8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2:78" ht="15.5" x14ac:dyDescent="0.35">
      <c r="B233" s="11">
        <v>2.1</v>
      </c>
      <c r="C233" s="11" t="s">
        <v>17</v>
      </c>
      <c r="D233" s="11">
        <f>(D69-D68)</f>
        <v>0</v>
      </c>
      <c r="E233" s="11">
        <f>(E69-E68)</f>
        <v>0</v>
      </c>
      <c r="F233" s="11">
        <f>(F69-F68)</f>
        <v>0</v>
      </c>
      <c r="H233" s="11">
        <v>2.1</v>
      </c>
      <c r="I233" s="11" t="s">
        <v>17</v>
      </c>
      <c r="J233" s="11">
        <f>(J69-J68)</f>
        <v>-8.0000000000000071E-3</v>
      </c>
      <c r="K233" s="11">
        <f>(K69-K68)</f>
        <v>-4.0000000000000036E-3</v>
      </c>
      <c r="L233" s="11">
        <f>(L69-L68)</f>
        <v>0.58599999999999997</v>
      </c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2:78" ht="15" x14ac:dyDescent="0.35">
      <c r="B234" s="8"/>
      <c r="C234" s="9"/>
      <c r="D234" s="8"/>
      <c r="E234" s="9"/>
      <c r="F234" s="8"/>
      <c r="H234" s="8"/>
      <c r="I234" s="9"/>
      <c r="J234" s="8"/>
      <c r="K234" s="9"/>
      <c r="L234" s="8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2:78" ht="15.5" x14ac:dyDescent="0.35">
      <c r="B235" s="40">
        <v>2.2000000000000002</v>
      </c>
      <c r="C235" s="40" t="s">
        <v>17</v>
      </c>
      <c r="D235" s="40">
        <f>(D71-D70)</f>
        <v>0</v>
      </c>
      <c r="E235" s="40">
        <f>(E71-E70)</f>
        <v>0</v>
      </c>
      <c r="F235" s="40">
        <f>(F71-F70)</f>
        <v>0</v>
      </c>
      <c r="H235" s="40">
        <v>2.2000000000000002</v>
      </c>
      <c r="I235" s="40" t="s">
        <v>17</v>
      </c>
      <c r="J235" s="40">
        <f>(J71-J70)</f>
        <v>-4.0000000000000036E-3</v>
      </c>
      <c r="K235" s="40">
        <f>(K71-K70)</f>
        <v>-1.3000000000000012E-2</v>
      </c>
      <c r="L235" s="40">
        <f>(L71-L70)</f>
        <v>0.39400000000000002</v>
      </c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2:78" ht="15" x14ac:dyDescent="0.35">
      <c r="B236" s="8"/>
      <c r="C236" s="9"/>
      <c r="D236" s="8"/>
      <c r="E236" s="9"/>
      <c r="F236" s="8"/>
      <c r="H236" s="8"/>
      <c r="I236" s="9"/>
      <c r="J236" s="8"/>
      <c r="K236" s="9"/>
      <c r="L236" s="8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2:78" ht="15.5" x14ac:dyDescent="0.35">
      <c r="B237" s="20">
        <v>2.4</v>
      </c>
      <c r="C237" s="20" t="s">
        <v>17</v>
      </c>
      <c r="D237" s="20">
        <f>(D73-D72)</f>
        <v>0</v>
      </c>
      <c r="E237" s="20">
        <f>(E73-E72)</f>
        <v>0</v>
      </c>
      <c r="F237" s="20">
        <f>(F73-F72)</f>
        <v>0</v>
      </c>
      <c r="H237" s="20">
        <v>2.4</v>
      </c>
      <c r="I237" s="20" t="s">
        <v>17</v>
      </c>
      <c r="J237" s="20">
        <f>(J73-J72)</f>
        <v>4.0999999999999981E-2</v>
      </c>
      <c r="K237" s="20">
        <f>(K73-K72)</f>
        <v>-3.9999999999999758E-3</v>
      </c>
      <c r="L237" s="20">
        <f>(L73-L72)</f>
        <v>0.19500000000000001</v>
      </c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2:78" ht="15" x14ac:dyDescent="0.35">
      <c r="B238" s="8"/>
      <c r="C238" s="9"/>
      <c r="D238" s="8"/>
      <c r="E238" s="9"/>
      <c r="F238" s="8"/>
      <c r="H238" s="8"/>
      <c r="I238" s="9"/>
      <c r="J238" s="8"/>
      <c r="K238" s="9"/>
      <c r="L238" s="8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2:78" ht="15.5" x14ac:dyDescent="0.35">
      <c r="B239" s="20">
        <v>2.8</v>
      </c>
      <c r="C239" s="20" t="s">
        <v>17</v>
      </c>
      <c r="D239" s="20">
        <f>(D75-D74)</f>
        <v>0</v>
      </c>
      <c r="E239" s="20">
        <f>(E75-E74)</f>
        <v>0</v>
      </c>
      <c r="F239" s="20">
        <f>(F75-F74)</f>
        <v>0</v>
      </c>
      <c r="H239" s="20">
        <v>2.8</v>
      </c>
      <c r="I239" s="20" t="s">
        <v>17</v>
      </c>
      <c r="J239" s="20">
        <f>(J75-J74)</f>
        <v>0.121</v>
      </c>
      <c r="K239" s="20">
        <f>(K75-K74)</f>
        <v>1.0000000000000009E-3</v>
      </c>
      <c r="L239" s="20">
        <f>(L75-L74)</f>
        <v>0.109</v>
      </c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2:78" ht="15" x14ac:dyDescent="0.35">
      <c r="B240" s="8"/>
      <c r="C240" s="9"/>
      <c r="D240" s="8"/>
      <c r="E240" s="9"/>
      <c r="F240" s="8"/>
      <c r="H240" s="8"/>
      <c r="I240" s="9"/>
      <c r="J240" s="8"/>
      <c r="K240" s="9"/>
      <c r="L240" s="8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2:78" ht="15.5" x14ac:dyDescent="0.35">
      <c r="B241" s="19">
        <v>2.1</v>
      </c>
      <c r="C241" s="19" t="s">
        <v>18</v>
      </c>
      <c r="D241" s="19">
        <f>(D77-D76)</f>
        <v>0</v>
      </c>
      <c r="E241" s="19">
        <f>(E77-E76)</f>
        <v>0</v>
      </c>
      <c r="F241" s="19">
        <f>(F77-F76)</f>
        <v>0</v>
      </c>
      <c r="H241" s="19">
        <v>2.1</v>
      </c>
      <c r="I241" s="19" t="s">
        <v>18</v>
      </c>
      <c r="J241" s="19">
        <f>(J77-J76)</f>
        <v>5.4000000000000048E-2</v>
      </c>
      <c r="K241" s="19">
        <f>(K77-K76)</f>
        <v>0</v>
      </c>
      <c r="L241" s="19">
        <f>(L77-L76)</f>
        <v>0.80500000000000005</v>
      </c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2:78" ht="15" x14ac:dyDescent="0.35">
      <c r="B242" s="8"/>
      <c r="C242" s="9"/>
      <c r="D242" s="8"/>
      <c r="E242" s="9"/>
      <c r="F242" s="8"/>
      <c r="H242" s="8"/>
      <c r="I242" s="9"/>
      <c r="J242" s="8"/>
      <c r="K242" s="9"/>
      <c r="L242" s="8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2:78" ht="15.5" x14ac:dyDescent="0.35">
      <c r="B243" s="29">
        <v>2.2000000000000002</v>
      </c>
      <c r="C243" s="29" t="s">
        <v>18</v>
      </c>
      <c r="D243" s="29">
        <f>(D79-D78)</f>
        <v>0</v>
      </c>
      <c r="E243" s="29">
        <f>(E79-E78)</f>
        <v>0</v>
      </c>
      <c r="F243" s="29">
        <f>(F79-F78)</f>
        <v>0</v>
      </c>
      <c r="H243" s="29">
        <v>2.2000000000000002</v>
      </c>
      <c r="I243" s="29" t="s">
        <v>18</v>
      </c>
      <c r="J243" s="29">
        <f>(J79-J78)</f>
        <v>-3.0000000000000027E-3</v>
      </c>
      <c r="K243" s="29">
        <f>(K79-K78)</f>
        <v>-7.0000000000000062E-3</v>
      </c>
      <c r="L243" s="29">
        <f>(L79-L78)</f>
        <v>0.61799999999999999</v>
      </c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2:78" ht="15" x14ac:dyDescent="0.35">
      <c r="B244" s="8"/>
      <c r="C244" s="9"/>
      <c r="D244" s="8"/>
      <c r="E244" s="9"/>
      <c r="F244" s="8"/>
      <c r="H244" s="8"/>
      <c r="I244" s="9"/>
      <c r="J244" s="8"/>
      <c r="K244" s="9"/>
      <c r="L244" s="8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2:78" ht="15.5" x14ac:dyDescent="0.35">
      <c r="B245" s="19">
        <v>2.4</v>
      </c>
      <c r="C245" s="19" t="s">
        <v>18</v>
      </c>
      <c r="D245" s="19">
        <f>(D81-D80)</f>
        <v>0</v>
      </c>
      <c r="E245" s="19">
        <f>(E81-E80)</f>
        <v>0</v>
      </c>
      <c r="F245" s="19">
        <f>(F81-F80)</f>
        <v>0</v>
      </c>
      <c r="H245" s="19">
        <v>2.4</v>
      </c>
      <c r="I245" s="19" t="s">
        <v>18</v>
      </c>
      <c r="J245" s="19">
        <f>(J81-J80)</f>
        <v>-1.4999999999999958E-2</v>
      </c>
      <c r="K245" s="19">
        <f>(K81-K80)</f>
        <v>-4.9999999999999767E-3</v>
      </c>
      <c r="L245" s="19">
        <f>(L81-L80)</f>
        <v>0.32500000000000001</v>
      </c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2:78" ht="15" x14ac:dyDescent="0.35">
      <c r="B246" s="8"/>
      <c r="C246" s="9"/>
      <c r="D246" s="8"/>
      <c r="E246" s="9"/>
      <c r="F246" s="8"/>
      <c r="H246" s="8"/>
      <c r="I246" s="9"/>
      <c r="J246" s="8"/>
      <c r="K246" s="9"/>
      <c r="L246" s="8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2:78" ht="15.5" x14ac:dyDescent="0.35">
      <c r="B247" s="19">
        <v>2.8</v>
      </c>
      <c r="C247" s="19" t="s">
        <v>18</v>
      </c>
      <c r="D247" s="19">
        <f>(D83-D82)</f>
        <v>0</v>
      </c>
      <c r="E247" s="19">
        <f>(E83-E82)</f>
        <v>0</v>
      </c>
      <c r="F247" s="19">
        <f>(F83-F82)</f>
        <v>0</v>
      </c>
      <c r="H247" s="19">
        <v>2.8</v>
      </c>
      <c r="I247" s="19" t="s">
        <v>18</v>
      </c>
      <c r="J247" s="19">
        <f>(J83-J82)</f>
        <v>2.0999999999999991E-2</v>
      </c>
      <c r="K247" s="19">
        <f>(K83-K82)</f>
        <v>-1.0000000000000009E-3</v>
      </c>
      <c r="L247" s="19">
        <f>(L83-L82)</f>
        <v>0.153</v>
      </c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2:78" ht="15" x14ac:dyDescent="0.35">
      <c r="B248" s="8"/>
      <c r="C248" s="9"/>
      <c r="D248" s="8"/>
      <c r="E248" s="9"/>
      <c r="F248" s="8"/>
      <c r="H248" s="8"/>
      <c r="I248" s="9"/>
      <c r="J248" s="8"/>
      <c r="K248" s="9"/>
      <c r="L248" s="8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2:78" ht="15.5" x14ac:dyDescent="0.35">
      <c r="B249" s="20">
        <v>2.1</v>
      </c>
      <c r="C249" s="20" t="s">
        <v>19</v>
      </c>
      <c r="D249" s="20">
        <f>(D85-D84)</f>
        <v>0</v>
      </c>
      <c r="E249" s="20">
        <f>(E85-E84)</f>
        <v>0</v>
      </c>
      <c r="F249" s="20">
        <f>(F85-F84)</f>
        <v>0</v>
      </c>
      <c r="H249" s="20">
        <v>2.1</v>
      </c>
      <c r="I249" s="20" t="s">
        <v>19</v>
      </c>
      <c r="J249" s="20">
        <f>(J85-J84)</f>
        <v>2.8000000000000025E-2</v>
      </c>
      <c r="K249" s="20">
        <f>(K85-K84)</f>
        <v>1.0000000000000009E-3</v>
      </c>
      <c r="L249" s="20">
        <f>(L85-L84)</f>
        <v>0.88</v>
      </c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2:78" ht="15" x14ac:dyDescent="0.35">
      <c r="B250" s="8"/>
      <c r="C250" s="9"/>
      <c r="D250" s="8"/>
      <c r="E250" s="9"/>
      <c r="F250" s="8"/>
      <c r="H250" s="8"/>
      <c r="I250" s="9"/>
      <c r="J250" s="8"/>
      <c r="K250" s="9"/>
      <c r="L250" s="8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2:78" ht="15.5" x14ac:dyDescent="0.35">
      <c r="B251" s="40">
        <v>2.2000000000000002</v>
      </c>
      <c r="C251" s="40" t="s">
        <v>19</v>
      </c>
      <c r="D251" s="40">
        <f>(D87-D86)</f>
        <v>0</v>
      </c>
      <c r="E251" s="40">
        <f>(E87-E86)</f>
        <v>0</v>
      </c>
      <c r="F251" s="40">
        <f>(F87-F86)</f>
        <v>0</v>
      </c>
      <c r="H251" s="40">
        <v>2.2000000000000002</v>
      </c>
      <c r="I251" s="40" t="s">
        <v>19</v>
      </c>
      <c r="J251" s="40">
        <f>(J87-J86)</f>
        <v>-1.0000000000000009E-3</v>
      </c>
      <c r="K251" s="40">
        <f>(K87-K86)</f>
        <v>-4.0000000000000036E-3</v>
      </c>
      <c r="L251" s="40">
        <f>(L87-L86)</f>
        <v>0.73699999999999999</v>
      </c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2:78" ht="15" x14ac:dyDescent="0.35">
      <c r="B252" s="8"/>
      <c r="C252" s="9"/>
      <c r="D252" s="8"/>
      <c r="E252" s="9"/>
      <c r="F252" s="8"/>
      <c r="H252" s="8"/>
      <c r="I252" s="9"/>
      <c r="J252" s="8"/>
      <c r="K252" s="9"/>
      <c r="L252" s="8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2:78" ht="15.5" x14ac:dyDescent="0.35">
      <c r="B253" s="7">
        <v>2.4</v>
      </c>
      <c r="C253" s="7" t="s">
        <v>19</v>
      </c>
      <c r="D253" s="7">
        <f>(D89-D88)</f>
        <v>0</v>
      </c>
      <c r="E253" s="7">
        <f>(E89-E88)</f>
        <v>0</v>
      </c>
      <c r="F253" s="7">
        <f>(F89-F88)</f>
        <v>0</v>
      </c>
      <c r="H253" s="7">
        <v>2.4</v>
      </c>
      <c r="I253" s="7" t="s">
        <v>19</v>
      </c>
      <c r="J253" s="7">
        <f>(J89-J88)</f>
        <v>-4.1999999999999982E-2</v>
      </c>
      <c r="K253" s="7">
        <f>(K89-K88)</f>
        <v>-6.0000000000000053E-3</v>
      </c>
      <c r="L253" s="7">
        <f>(L89-L88)</f>
        <v>0.43</v>
      </c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2:78" ht="15" x14ac:dyDescent="0.35">
      <c r="B254" s="8"/>
      <c r="C254" s="9"/>
      <c r="D254" s="8"/>
      <c r="E254" s="9"/>
      <c r="F254" s="8"/>
      <c r="H254" s="8"/>
      <c r="I254" s="9"/>
      <c r="J254" s="8"/>
      <c r="K254" s="9"/>
      <c r="L254" s="8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2:78" ht="15.5" x14ac:dyDescent="0.35">
      <c r="B255" s="7">
        <v>2.8</v>
      </c>
      <c r="C255" s="7" t="s">
        <v>19</v>
      </c>
      <c r="D255" s="7">
        <f>(D91-D90)</f>
        <v>0</v>
      </c>
      <c r="E255" s="7">
        <f>(E91-E90)</f>
        <v>0</v>
      </c>
      <c r="F255" s="7">
        <f>(F91-F90)</f>
        <v>0</v>
      </c>
      <c r="H255" s="7">
        <v>2.8</v>
      </c>
      <c r="I255" s="7" t="s">
        <v>19</v>
      </c>
      <c r="J255" s="7">
        <f>(J91-J90)</f>
        <v>-2.5999999999999995E-2</v>
      </c>
      <c r="K255" s="7">
        <f>(K91-K90)</f>
        <v>-1.0000000000000009E-3</v>
      </c>
      <c r="L255" s="7">
        <f>(L91-L90)</f>
        <v>0.19600000000000001</v>
      </c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2:78" ht="15" x14ac:dyDescent="0.35">
      <c r="B256" s="8"/>
      <c r="C256" s="9"/>
      <c r="D256" s="8"/>
      <c r="E256" s="9"/>
      <c r="F256" s="8"/>
      <c r="H256" s="8"/>
      <c r="I256" s="9"/>
      <c r="J256" s="8"/>
      <c r="K256" s="9"/>
      <c r="L256" s="8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2:78" ht="15.5" x14ac:dyDescent="0.35">
      <c r="B257" s="20">
        <v>2.1</v>
      </c>
      <c r="C257" s="20" t="s">
        <v>20</v>
      </c>
      <c r="D257" s="20">
        <f>(D93-D92)</f>
        <v>0</v>
      </c>
      <c r="E257" s="20">
        <f>(E93-E92)</f>
        <v>0</v>
      </c>
      <c r="F257" s="20">
        <f>(F93-F92)</f>
        <v>0</v>
      </c>
      <c r="H257" s="20">
        <v>2.1</v>
      </c>
      <c r="I257" s="20" t="s">
        <v>20</v>
      </c>
      <c r="J257" s="20">
        <f>(J93-J92)</f>
        <v>7.0000000000000062E-3</v>
      </c>
      <c r="K257" s="20">
        <f>(K93-K92)</f>
        <v>2.0000000000000018E-3</v>
      </c>
      <c r="L257" s="20">
        <f>(L93-L92)</f>
        <v>0.91400000000000003</v>
      </c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2:78" ht="15" x14ac:dyDescent="0.35">
      <c r="B258" s="8"/>
      <c r="C258" s="9"/>
      <c r="D258" s="8"/>
      <c r="E258" s="9"/>
      <c r="F258" s="8"/>
      <c r="H258" s="8"/>
      <c r="I258" s="9"/>
      <c r="J258" s="8"/>
      <c r="K258" s="9"/>
      <c r="L258" s="8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2:78" ht="15.5" x14ac:dyDescent="0.35">
      <c r="B259" s="40">
        <v>2.2000000000000002</v>
      </c>
      <c r="C259" s="40" t="s">
        <v>20</v>
      </c>
      <c r="D259" s="40">
        <f>(D95-D94)</f>
        <v>0</v>
      </c>
      <c r="E259" s="40">
        <f>(E95-E94)</f>
        <v>0</v>
      </c>
      <c r="F259" s="40">
        <f>(F95-F94)</f>
        <v>0</v>
      </c>
      <c r="H259" s="40">
        <v>2.2000000000000002</v>
      </c>
      <c r="I259" s="40" t="s">
        <v>20</v>
      </c>
      <c r="J259" s="40">
        <f>(J95-J94)</f>
        <v>-1.0000000000000009E-3</v>
      </c>
      <c r="K259" s="40">
        <f>(K95-K94)</f>
        <v>-2.0000000000000018E-3</v>
      </c>
      <c r="L259" s="40">
        <f>(L95-L94)</f>
        <v>0.80500000000000005</v>
      </c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2:78" ht="15" x14ac:dyDescent="0.35">
      <c r="B260" s="8"/>
      <c r="C260" s="9"/>
      <c r="D260" s="8"/>
      <c r="E260" s="9"/>
      <c r="F260" s="8"/>
      <c r="H260" s="8"/>
      <c r="I260" s="9"/>
      <c r="J260" s="8"/>
      <c r="K260" s="9"/>
      <c r="L260" s="8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2:78" ht="15.5" x14ac:dyDescent="0.35">
      <c r="B261" s="7">
        <v>2.4</v>
      </c>
      <c r="C261" s="7" t="s">
        <v>20</v>
      </c>
      <c r="D261" s="7">
        <f>(D97-D96)</f>
        <v>0</v>
      </c>
      <c r="E261" s="7">
        <f>(E97-E96)</f>
        <v>0</v>
      </c>
      <c r="F261" s="7">
        <f>(F97-F96)</f>
        <v>0</v>
      </c>
      <c r="H261" s="7">
        <v>2.4</v>
      </c>
      <c r="I261" s="7" t="s">
        <v>20</v>
      </c>
      <c r="J261" s="7">
        <f>(J97-J96)</f>
        <v>-5.7999999999999996E-2</v>
      </c>
      <c r="K261" s="7">
        <f>(K97-K96)</f>
        <v>-6.0000000000000053E-3</v>
      </c>
      <c r="L261" s="7">
        <f>(L97-L96)</f>
        <v>0.51300000000000001</v>
      </c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2:78" ht="15" x14ac:dyDescent="0.35">
      <c r="B262" s="8"/>
      <c r="C262" s="9"/>
      <c r="D262" s="8"/>
      <c r="E262" s="9"/>
      <c r="F262" s="8"/>
      <c r="H262" s="8"/>
      <c r="I262" s="9"/>
      <c r="J262" s="8"/>
      <c r="K262" s="9"/>
      <c r="L262" s="8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</row>
    <row r="263" spans="2:78" ht="15.5" x14ac:dyDescent="0.35">
      <c r="B263" s="7">
        <v>2.8</v>
      </c>
      <c r="C263" s="7" t="s">
        <v>20</v>
      </c>
      <c r="D263" s="7">
        <f>(D99-D98)</f>
        <v>0</v>
      </c>
      <c r="E263" s="7">
        <f>(E99-E98)</f>
        <v>0</v>
      </c>
      <c r="F263" s="7">
        <f>(F99-F98)</f>
        <v>0</v>
      </c>
      <c r="H263" s="7">
        <v>2.8</v>
      </c>
      <c r="I263" s="7" t="s">
        <v>20</v>
      </c>
      <c r="J263" s="7">
        <f>(J99-J98)</f>
        <v>-5.6999999999999995E-2</v>
      </c>
      <c r="K263" s="7">
        <f>(K99-K98)</f>
        <v>-3.0000000000000027E-3</v>
      </c>
      <c r="L263" s="7">
        <f>(L99-L98)</f>
        <v>0.23300000000000001</v>
      </c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</row>
    <row r="264" spans="2:78" ht="15" x14ac:dyDescent="0.35">
      <c r="B264" s="8"/>
      <c r="C264" s="9"/>
      <c r="D264" s="8"/>
      <c r="E264" s="9"/>
      <c r="F264" s="8"/>
      <c r="H264" s="8"/>
      <c r="I264" s="9"/>
      <c r="J264" s="8"/>
      <c r="K264" s="9"/>
      <c r="L264" s="8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</row>
    <row r="265" spans="2:78" ht="15.5" x14ac:dyDescent="0.35">
      <c r="B265" s="7">
        <v>2.1</v>
      </c>
      <c r="C265" s="7" t="s">
        <v>21</v>
      </c>
      <c r="D265" s="7">
        <f>(D101-D100)</f>
        <v>0</v>
      </c>
      <c r="E265" s="7">
        <f>(E101-E100)</f>
        <v>0</v>
      </c>
      <c r="F265" s="7">
        <f>(F101-F100)</f>
        <v>0</v>
      </c>
      <c r="H265" s="7">
        <v>2.1</v>
      </c>
      <c r="I265" s="7" t="s">
        <v>21</v>
      </c>
      <c r="J265" s="7">
        <f>(J101-J100)</f>
        <v>3.0000000000000027E-2</v>
      </c>
      <c r="K265" s="7">
        <f>(K101-K100)</f>
        <v>0</v>
      </c>
      <c r="L265" s="7">
        <f>(L101-L100)</f>
        <v>0.71499999999999997</v>
      </c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</row>
    <row r="266" spans="2:78" ht="15" x14ac:dyDescent="0.35">
      <c r="B266" s="8"/>
      <c r="C266" s="9"/>
      <c r="D266" s="8"/>
      <c r="E266" s="9"/>
      <c r="F266" s="8"/>
      <c r="H266" s="8"/>
      <c r="I266" s="9"/>
      <c r="J266" s="8"/>
      <c r="K266" s="9"/>
      <c r="L266" s="8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</row>
    <row r="267" spans="2:78" ht="15.5" x14ac:dyDescent="0.35">
      <c r="B267" s="40">
        <v>2.2000000000000002</v>
      </c>
      <c r="C267" s="40" t="s">
        <v>21</v>
      </c>
      <c r="D267" s="40">
        <f>(D103-D102)</f>
        <v>0</v>
      </c>
      <c r="E267" s="40">
        <f>(E103-E102)</f>
        <v>0</v>
      </c>
      <c r="F267" s="40">
        <f>(F103-F102)</f>
        <v>0</v>
      </c>
      <c r="H267" s="40">
        <v>2.2000000000000002</v>
      </c>
      <c r="I267" s="40" t="s">
        <v>21</v>
      </c>
      <c r="J267" s="40">
        <f>(J103-J102)</f>
        <v>-3.0000000000000027E-3</v>
      </c>
      <c r="K267" s="40">
        <f>(K103-K102)</f>
        <v>-1.2000000000000011E-2</v>
      </c>
      <c r="L267" s="40">
        <f>(L103-L102)</f>
        <v>0.48499999999999999</v>
      </c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</row>
    <row r="268" spans="2:78" ht="15" x14ac:dyDescent="0.35">
      <c r="B268" s="8"/>
      <c r="C268" s="9"/>
      <c r="D268" s="8"/>
      <c r="E268" s="9"/>
      <c r="F268" s="8"/>
      <c r="H268" s="8"/>
      <c r="I268" s="9"/>
      <c r="J268" s="8"/>
      <c r="K268" s="9"/>
      <c r="L268" s="8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</row>
    <row r="269" spans="2:78" ht="15.5" x14ac:dyDescent="0.35">
      <c r="B269" s="20">
        <v>2.4</v>
      </c>
      <c r="C269" s="20" t="s">
        <v>21</v>
      </c>
      <c r="D269" s="20">
        <f>(D105-D104)</f>
        <v>0</v>
      </c>
      <c r="E269" s="20">
        <f>(E105-E104)</f>
        <v>0</v>
      </c>
      <c r="F269" s="20">
        <f>(F105-F104)</f>
        <v>0</v>
      </c>
      <c r="H269" s="20">
        <v>2.4</v>
      </c>
      <c r="I269" s="20" t="s">
        <v>21</v>
      </c>
      <c r="J269" s="20">
        <f>(J105-J104)</f>
        <v>2.4999999999999967E-2</v>
      </c>
      <c r="K269" s="20">
        <f>(K105-K104)</f>
        <v>-4.0000000000000036E-3</v>
      </c>
      <c r="L269" s="20">
        <f>(L105-L104)</f>
        <v>0.23200000000000001</v>
      </c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</row>
    <row r="270" spans="2:78" ht="15" x14ac:dyDescent="0.35">
      <c r="B270" s="8"/>
      <c r="C270" s="9"/>
      <c r="D270" s="8"/>
      <c r="E270" s="9"/>
      <c r="F270" s="8"/>
      <c r="H270" s="8"/>
      <c r="I270" s="9"/>
      <c r="J270" s="8"/>
      <c r="K270" s="9"/>
      <c r="L270" s="8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</row>
    <row r="271" spans="2:78" ht="15.5" x14ac:dyDescent="0.35">
      <c r="B271" s="20">
        <v>2.8</v>
      </c>
      <c r="C271" s="20" t="s">
        <v>21</v>
      </c>
      <c r="D271" s="20">
        <f>(D107-D106)</f>
        <v>0</v>
      </c>
      <c r="E271" s="20">
        <f>(E107-E106)</f>
        <v>0</v>
      </c>
      <c r="F271" s="20">
        <f>(F107-F106)</f>
        <v>0</v>
      </c>
      <c r="H271" s="20">
        <v>2.8</v>
      </c>
      <c r="I271" s="20" t="s">
        <v>21</v>
      </c>
      <c r="J271" s="20">
        <f>(J107-J106)</f>
        <v>0.11300000000000002</v>
      </c>
      <c r="K271" s="20">
        <f>(K107-K106)</f>
        <v>1.0000000000000009E-3</v>
      </c>
      <c r="L271" s="20">
        <f>(L107-L106)</f>
        <v>0.121</v>
      </c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</row>
    <row r="272" spans="2:78" ht="15" x14ac:dyDescent="0.35">
      <c r="B272" s="8"/>
      <c r="C272" s="9"/>
      <c r="D272" s="8"/>
      <c r="E272" s="9"/>
      <c r="F272" s="8"/>
      <c r="H272" s="8"/>
      <c r="I272" s="9"/>
      <c r="J272" s="8"/>
      <c r="K272" s="9"/>
      <c r="L272" s="8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</row>
    <row r="273" spans="2:78" ht="15.5" x14ac:dyDescent="0.35">
      <c r="B273" s="19">
        <v>2.1</v>
      </c>
      <c r="C273" s="19" t="s">
        <v>22</v>
      </c>
      <c r="D273" s="19">
        <f>(D109-D108)</f>
        <v>0</v>
      </c>
      <c r="E273" s="19">
        <f>(E109-E108)</f>
        <v>0</v>
      </c>
      <c r="F273" s="19">
        <f>(F109-F108)</f>
        <v>0</v>
      </c>
      <c r="H273" s="19">
        <v>2.1</v>
      </c>
      <c r="I273" s="19" t="s">
        <v>22</v>
      </c>
      <c r="J273" s="19">
        <f>(J109-J108)</f>
        <v>5.2000000000000046E-2</v>
      </c>
      <c r="K273" s="19">
        <f>(K109-K108)</f>
        <v>1.0000000000000009E-3</v>
      </c>
      <c r="L273" s="19">
        <f>(L109-L108)</f>
        <v>0.9</v>
      </c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</row>
    <row r="274" spans="2:78" ht="15" x14ac:dyDescent="0.35">
      <c r="B274" s="8"/>
      <c r="C274" s="9"/>
      <c r="D274" s="8"/>
      <c r="E274" s="9"/>
      <c r="F274" s="8"/>
      <c r="H274" s="8"/>
      <c r="I274" s="9"/>
      <c r="J274" s="8"/>
      <c r="K274" s="9"/>
      <c r="L274" s="8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</row>
    <row r="275" spans="2:78" ht="15.5" x14ac:dyDescent="0.35">
      <c r="B275" s="29">
        <v>2.2000000000000002</v>
      </c>
      <c r="C275" s="29" t="s">
        <v>22</v>
      </c>
      <c r="D275" s="29">
        <f>(D111-D110)</f>
        <v>0</v>
      </c>
      <c r="E275" s="29">
        <f>(E111-E110)</f>
        <v>0</v>
      </c>
      <c r="F275" s="29">
        <f>(F111-F110)</f>
        <v>0</v>
      </c>
      <c r="H275" s="29">
        <v>2.2000000000000002</v>
      </c>
      <c r="I275" s="29" t="s">
        <v>22</v>
      </c>
      <c r="J275" s="29">
        <f>(J111-J110)</f>
        <v>-1.0000000000000009E-3</v>
      </c>
      <c r="K275" s="29">
        <f>(K111-K110)</f>
        <v>-3.0000000000000027E-3</v>
      </c>
      <c r="L275" s="29">
        <f>(L111-L110)</f>
        <v>0.72599999999999998</v>
      </c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</row>
    <row r="276" spans="2:78" ht="15" x14ac:dyDescent="0.35">
      <c r="B276" s="8"/>
      <c r="C276" s="9"/>
      <c r="D276" s="8"/>
      <c r="E276" s="9"/>
      <c r="F276" s="8"/>
      <c r="H276" s="8"/>
      <c r="I276" s="9"/>
      <c r="J276" s="8"/>
      <c r="K276" s="9"/>
      <c r="L276" s="8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</row>
    <row r="277" spans="2:78" ht="15.5" x14ac:dyDescent="0.35">
      <c r="B277" s="19">
        <v>2.4</v>
      </c>
      <c r="C277" s="19" t="s">
        <v>22</v>
      </c>
      <c r="D277" s="19">
        <f>(D113-D112)</f>
        <v>0</v>
      </c>
      <c r="E277" s="19">
        <f>(E113-E112)</f>
        <v>0</v>
      </c>
      <c r="F277" s="19">
        <f>(F113-F112)</f>
        <v>0</v>
      </c>
      <c r="H277" s="19">
        <v>2.4</v>
      </c>
      <c r="I277" s="19" t="s">
        <v>22</v>
      </c>
      <c r="J277" s="19">
        <f>(J113-J112)</f>
        <v>-2.6999999999999968E-2</v>
      </c>
      <c r="K277" s="19">
        <f>(K113-K112)</f>
        <v>-6.0000000000000053E-3</v>
      </c>
      <c r="L277" s="19">
        <f>(L113-L112)</f>
        <v>0.39200000000000002</v>
      </c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</row>
    <row r="278" spans="2:78" ht="15" x14ac:dyDescent="0.35">
      <c r="B278" s="8"/>
      <c r="C278" s="9"/>
      <c r="D278" s="8"/>
      <c r="E278" s="9"/>
      <c r="F278" s="8"/>
      <c r="H278" s="8"/>
      <c r="I278" s="9"/>
      <c r="J278" s="8"/>
      <c r="K278" s="9"/>
      <c r="L278" s="8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</row>
    <row r="279" spans="2:78" ht="15.5" x14ac:dyDescent="0.35">
      <c r="B279" s="19">
        <v>2.8</v>
      </c>
      <c r="C279" s="19" t="s">
        <v>22</v>
      </c>
      <c r="D279" s="19">
        <f>(D115-D114)</f>
        <v>0</v>
      </c>
      <c r="E279" s="19">
        <f>(E115-E114)</f>
        <v>0</v>
      </c>
      <c r="F279" s="19">
        <f>(F115-F114)</f>
        <v>0</v>
      </c>
      <c r="H279" s="19">
        <v>2.8</v>
      </c>
      <c r="I279" s="19" t="s">
        <v>22</v>
      </c>
      <c r="J279" s="19">
        <f>(J115-J114)</f>
        <v>1.6999999999999987E-2</v>
      </c>
      <c r="K279" s="19">
        <f>(K115-K114)</f>
        <v>-1.0000000000000009E-3</v>
      </c>
      <c r="L279" s="19">
        <f>(L115-L114)</f>
        <v>0.17499999999999999</v>
      </c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</row>
    <row r="280" spans="2:78" ht="15" x14ac:dyDescent="0.35">
      <c r="B280" s="8"/>
      <c r="C280" s="9"/>
      <c r="D280" s="8"/>
      <c r="E280" s="9"/>
      <c r="F280" s="8"/>
      <c r="H280" s="8"/>
      <c r="I280" s="9"/>
      <c r="J280" s="8"/>
      <c r="K280" s="9"/>
      <c r="L280" s="8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</row>
    <row r="281" spans="2:78" ht="15" x14ac:dyDescent="0.35">
      <c r="B281" s="25">
        <v>2.1</v>
      </c>
      <c r="C281" s="26" t="s">
        <v>23</v>
      </c>
      <c r="D281" s="25">
        <f>(D117-D116)</f>
        <v>0</v>
      </c>
      <c r="E281" s="26">
        <f>(E117-E116)</f>
        <v>0</v>
      </c>
      <c r="F281" s="25">
        <f>(F117-F116)</f>
        <v>0</v>
      </c>
      <c r="H281" s="25">
        <v>2.1</v>
      </c>
      <c r="I281" s="26" t="s">
        <v>23</v>
      </c>
      <c r="J281" s="25">
        <f>(J117-J116)</f>
        <v>1.8000000000000016E-2</v>
      </c>
      <c r="K281" s="26">
        <f>(K117-K116)</f>
        <v>1.0000000000000009E-3</v>
      </c>
      <c r="L281" s="25">
        <f>(L117-L116)</f>
        <v>0.94799999999999995</v>
      </c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</row>
    <row r="282" spans="2:78" ht="15" x14ac:dyDescent="0.35">
      <c r="B282" s="8"/>
      <c r="C282" s="9"/>
      <c r="D282" s="8"/>
      <c r="E282" s="9"/>
      <c r="F282" s="8"/>
      <c r="H282" s="8"/>
      <c r="I282" s="9"/>
      <c r="J282" s="8"/>
      <c r="K282" s="9"/>
      <c r="L282" s="8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</row>
    <row r="283" spans="2:78" ht="15.5" x14ac:dyDescent="0.35">
      <c r="B283" s="40">
        <v>2.2000000000000002</v>
      </c>
      <c r="C283" s="40" t="s">
        <v>23</v>
      </c>
      <c r="D283" s="40">
        <f>(D119-D118)</f>
        <v>0</v>
      </c>
      <c r="E283" s="40">
        <f>(E119-E118)</f>
        <v>0</v>
      </c>
      <c r="F283" s="40">
        <f>(F119-F118)</f>
        <v>0</v>
      </c>
      <c r="H283" s="40">
        <v>2.2000000000000002</v>
      </c>
      <c r="I283" s="40" t="s">
        <v>23</v>
      </c>
      <c r="J283" s="40">
        <f>(J119-J118)</f>
        <v>0</v>
      </c>
      <c r="K283" s="40">
        <f>(K119-K118)</f>
        <v>-1.0000000000000009E-3</v>
      </c>
      <c r="L283" s="40">
        <f>(L119-L118)</f>
        <v>0.83599999999999997</v>
      </c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</row>
    <row r="284" spans="2:78" ht="15" x14ac:dyDescent="0.35">
      <c r="B284" s="8"/>
      <c r="C284" s="9"/>
      <c r="D284" s="8"/>
      <c r="E284" s="9"/>
      <c r="F284" s="8"/>
      <c r="H284" s="8"/>
      <c r="I284" s="9"/>
      <c r="J284" s="8"/>
      <c r="K284" s="9"/>
      <c r="L284" s="8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</row>
    <row r="285" spans="2:78" ht="15" x14ac:dyDescent="0.35">
      <c r="B285" s="27">
        <v>2.4</v>
      </c>
      <c r="C285" s="28" t="s">
        <v>23</v>
      </c>
      <c r="D285" s="27">
        <f>(D121-D120)</f>
        <v>0</v>
      </c>
      <c r="E285" s="28">
        <f>(E121-E120)</f>
        <v>0</v>
      </c>
      <c r="F285" s="27">
        <f>(F121-F120)</f>
        <v>0</v>
      </c>
      <c r="H285" s="27">
        <v>2.4</v>
      </c>
      <c r="I285" s="28" t="s">
        <v>23</v>
      </c>
      <c r="J285" s="27">
        <f>(J121-J120)</f>
        <v>-4.6999999999999986E-2</v>
      </c>
      <c r="K285" s="28">
        <f>(K121-K120)</f>
        <v>-5.0000000000000044E-3</v>
      </c>
      <c r="L285" s="27">
        <f>(L121-L120)</f>
        <v>0.51400000000000001</v>
      </c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</row>
    <row r="286" spans="2:78" ht="15" x14ac:dyDescent="0.35">
      <c r="B286" s="8"/>
      <c r="C286" s="9"/>
      <c r="D286" s="8"/>
      <c r="E286" s="9"/>
      <c r="F286" s="8"/>
      <c r="H286" s="8"/>
      <c r="I286" s="9"/>
      <c r="J286" s="8"/>
      <c r="K286" s="9"/>
      <c r="L286" s="8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</row>
    <row r="287" spans="2:78" ht="15" x14ac:dyDescent="0.35">
      <c r="B287" s="27">
        <v>2.8</v>
      </c>
      <c r="C287" s="28" t="s">
        <v>23</v>
      </c>
      <c r="D287" s="27">
        <f>(D123-D122)</f>
        <v>0</v>
      </c>
      <c r="E287" s="28">
        <f>(E123-E122)</f>
        <v>0</v>
      </c>
      <c r="F287" s="27">
        <f>(F123-F122)</f>
        <v>0</v>
      </c>
      <c r="H287" s="27">
        <v>2.8</v>
      </c>
      <c r="I287" s="28" t="s">
        <v>23</v>
      </c>
      <c r="J287" s="27">
        <f>(J123-J122)</f>
        <v>-2.9000000000000026E-2</v>
      </c>
      <c r="K287" s="28">
        <f>(K123-K122)</f>
        <v>-9.9999999999997313E-4</v>
      </c>
      <c r="L287" s="27">
        <f>(L123-L122)</f>
        <v>0.22800000000000001</v>
      </c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</row>
    <row r="288" spans="2:78" ht="15" x14ac:dyDescent="0.35">
      <c r="B288" s="8"/>
      <c r="C288" s="9"/>
      <c r="D288" s="8"/>
      <c r="E288" s="9"/>
      <c r="F288" s="8"/>
      <c r="H288" s="8"/>
      <c r="I288" s="9"/>
      <c r="J288" s="8"/>
      <c r="K288" s="9"/>
      <c r="L288" s="8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</row>
    <row r="289" spans="2:78" ht="15" x14ac:dyDescent="0.35">
      <c r="B289" s="25">
        <v>2.1</v>
      </c>
      <c r="C289" s="26" t="s">
        <v>24</v>
      </c>
      <c r="D289" s="25">
        <f>(D125-D124)</f>
        <v>0</v>
      </c>
      <c r="E289" s="26">
        <f>(E125-E124)</f>
        <v>0</v>
      </c>
      <c r="F289" s="25">
        <f>(F125-F124)</f>
        <v>0</v>
      </c>
      <c r="H289" s="25">
        <v>2.1</v>
      </c>
      <c r="I289" s="26" t="s">
        <v>24</v>
      </c>
      <c r="J289" s="25">
        <f>(J125-J124)</f>
        <v>3.0000000000000027E-3</v>
      </c>
      <c r="K289" s="26">
        <f>(K125-K124)</f>
        <v>1.0000000000000009E-3</v>
      </c>
      <c r="L289" s="25">
        <f>(L125-L124)</f>
        <v>0.96699999999999997</v>
      </c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</row>
    <row r="290" spans="2:78" ht="15" x14ac:dyDescent="0.35">
      <c r="B290" s="8"/>
      <c r="C290" s="9"/>
      <c r="D290" s="8"/>
      <c r="E290" s="9"/>
      <c r="F290" s="8"/>
      <c r="H290" s="8"/>
      <c r="I290" s="9"/>
      <c r="J290" s="8"/>
      <c r="K290" s="9"/>
      <c r="L290" s="8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</row>
    <row r="291" spans="2:78" ht="15.5" x14ac:dyDescent="0.35">
      <c r="B291" s="40">
        <v>2.2000000000000002</v>
      </c>
      <c r="C291" s="40" t="s">
        <v>24</v>
      </c>
      <c r="D291" s="40">
        <f>(D127-D126)</f>
        <v>0</v>
      </c>
      <c r="E291" s="40">
        <f>(E127-E126)</f>
        <v>0</v>
      </c>
      <c r="F291" s="40">
        <f>(F127-F126)</f>
        <v>0</v>
      </c>
      <c r="H291" s="40">
        <v>2.2000000000000002</v>
      </c>
      <c r="I291" s="40" t="s">
        <v>24</v>
      </c>
      <c r="J291" s="40">
        <f>(J127-J126)</f>
        <v>1.0000000000000009E-3</v>
      </c>
      <c r="K291" s="40">
        <f>(K127-K126)</f>
        <v>0</v>
      </c>
      <c r="L291" s="40">
        <f>(L127-L126)</f>
        <v>0.89100000000000001</v>
      </c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</row>
    <row r="292" spans="2:78" ht="15" x14ac:dyDescent="0.35">
      <c r="B292" s="8"/>
      <c r="C292" s="9"/>
      <c r="D292" s="8"/>
      <c r="E292" s="9"/>
      <c r="F292" s="8"/>
      <c r="H292" s="8"/>
      <c r="I292" s="9"/>
      <c r="J292" s="8"/>
      <c r="K292" s="9"/>
      <c r="L292" s="8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</row>
    <row r="293" spans="2:78" ht="15" x14ac:dyDescent="0.35">
      <c r="B293" s="27">
        <v>2.4</v>
      </c>
      <c r="C293" s="28" t="s">
        <v>24</v>
      </c>
      <c r="D293" s="27">
        <f>(D129-D128)</f>
        <v>0</v>
      </c>
      <c r="E293" s="28">
        <f>(E129-E128)</f>
        <v>0</v>
      </c>
      <c r="F293" s="27">
        <f>(F129-F128)</f>
        <v>0</v>
      </c>
      <c r="H293" s="27">
        <v>2.4</v>
      </c>
      <c r="I293" s="28" t="s">
        <v>24</v>
      </c>
      <c r="J293" s="27">
        <f>(J129-J128)</f>
        <v>-5.4999999999999993E-2</v>
      </c>
      <c r="K293" s="28">
        <f>(K129-K128)</f>
        <v>-4.0000000000000036E-3</v>
      </c>
      <c r="L293" s="27">
        <f>(L129-L128)</f>
        <v>0.60699999999999998</v>
      </c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</row>
    <row r="294" spans="2:78" ht="15" x14ac:dyDescent="0.35">
      <c r="B294" s="8"/>
      <c r="C294" s="9"/>
      <c r="D294" s="8"/>
      <c r="E294" s="9"/>
      <c r="F294" s="8"/>
      <c r="H294" s="8"/>
      <c r="I294" s="9"/>
      <c r="J294" s="8"/>
      <c r="K294" s="9"/>
      <c r="L294" s="8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</row>
    <row r="295" spans="2:78" ht="15" x14ac:dyDescent="0.35">
      <c r="B295" s="27">
        <v>2.8</v>
      </c>
      <c r="C295" s="28" t="s">
        <v>24</v>
      </c>
      <c r="D295" s="27">
        <f>(D131-D130)</f>
        <v>0</v>
      </c>
      <c r="E295" s="28">
        <f>(E131-E130)</f>
        <v>0</v>
      </c>
      <c r="F295" s="27">
        <f>(F131-F130)</f>
        <v>0</v>
      </c>
      <c r="H295" s="27">
        <v>2.8</v>
      </c>
      <c r="I295" s="28" t="s">
        <v>24</v>
      </c>
      <c r="J295" s="27">
        <f>(J131-J130)</f>
        <v>-6.1999999999999986E-2</v>
      </c>
      <c r="K295" s="28">
        <f>(K131-K130)</f>
        <v>-1.999999999999974E-3</v>
      </c>
      <c r="L295" s="27">
        <f>(L131-L130)</f>
        <v>0.27400000000000002</v>
      </c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</row>
    <row r="296" spans="2:78" ht="15" x14ac:dyDescent="0.35">
      <c r="B296" s="8"/>
      <c r="C296" s="9"/>
      <c r="D296" s="8"/>
      <c r="E296" s="9"/>
      <c r="F296" s="8"/>
      <c r="H296" s="8"/>
      <c r="I296" s="9"/>
      <c r="J296" s="8"/>
      <c r="K296" s="9"/>
      <c r="L296" s="8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</row>
    <row r="297" spans="2:78" ht="15" x14ac:dyDescent="0.35">
      <c r="B297" s="25">
        <v>2.1</v>
      </c>
      <c r="C297" s="26" t="s">
        <v>25</v>
      </c>
      <c r="D297" s="25">
        <f>(D133-D132)</f>
        <v>0</v>
      </c>
      <c r="E297" s="26">
        <f>(E133-E132)</f>
        <v>0</v>
      </c>
      <c r="F297" s="25">
        <f>(F133-F132)</f>
        <v>0</v>
      </c>
      <c r="H297" s="25">
        <v>2.1</v>
      </c>
      <c r="I297" s="26" t="s">
        <v>25</v>
      </c>
      <c r="J297" s="25">
        <f>(J133-J132)</f>
        <v>7.6999999999999957E-2</v>
      </c>
      <c r="K297" s="26">
        <f>(K133-K132)</f>
        <v>0</v>
      </c>
      <c r="L297" s="25">
        <f>(L133-L132)</f>
        <v>0.97599999999999998</v>
      </c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</row>
    <row r="298" spans="2:78" ht="15" x14ac:dyDescent="0.35">
      <c r="B298" s="8"/>
      <c r="C298" s="9"/>
      <c r="D298" s="8"/>
      <c r="E298" s="9"/>
      <c r="F298" s="8"/>
      <c r="H298" s="8"/>
      <c r="I298" s="9"/>
      <c r="J298" s="8"/>
      <c r="K298" s="9"/>
      <c r="L298" s="8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</row>
    <row r="299" spans="2:78" ht="15.5" x14ac:dyDescent="0.35">
      <c r="B299" s="40">
        <v>2.2000000000000002</v>
      </c>
      <c r="C299" s="40" t="s">
        <v>25</v>
      </c>
      <c r="D299" s="40">
        <f>(D135-D134)</f>
        <v>0</v>
      </c>
      <c r="E299" s="40">
        <f>(E135-E134)</f>
        <v>0</v>
      </c>
      <c r="F299" s="40">
        <f>(F135-F134)</f>
        <v>0</v>
      </c>
      <c r="H299" s="40">
        <v>2.2000000000000002</v>
      </c>
      <c r="I299" s="40" t="s">
        <v>25</v>
      </c>
      <c r="J299" s="40">
        <f>(J135-J134)</f>
        <v>0</v>
      </c>
      <c r="K299" s="40">
        <f>(K135-K134)</f>
        <v>-2.0000000000000018E-3</v>
      </c>
      <c r="L299" s="40">
        <f>(L135-L134)</f>
        <v>0.80900000000000005</v>
      </c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</row>
    <row r="300" spans="2:78" ht="15" x14ac:dyDescent="0.35">
      <c r="B300" s="8"/>
      <c r="C300" s="9"/>
      <c r="D300" s="8"/>
      <c r="E300" s="9"/>
      <c r="F300" s="8"/>
      <c r="H300" s="8"/>
      <c r="I300" s="9"/>
      <c r="J300" s="8"/>
      <c r="K300" s="9"/>
      <c r="L300" s="8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</row>
    <row r="301" spans="2:78" ht="15" x14ac:dyDescent="0.35">
      <c r="B301" s="25">
        <v>2.4</v>
      </c>
      <c r="C301" s="26" t="s">
        <v>25</v>
      </c>
      <c r="D301" s="25">
        <f>(D137-D136)</f>
        <v>0</v>
      </c>
      <c r="E301" s="26">
        <f>(E137-E136)</f>
        <v>0</v>
      </c>
      <c r="F301" s="25">
        <f>(F137-F136)</f>
        <v>0</v>
      </c>
      <c r="H301" s="25">
        <v>2.4</v>
      </c>
      <c r="I301" s="26" t="s">
        <v>25</v>
      </c>
      <c r="J301" s="25">
        <f>(J137-J136)</f>
        <v>-5.0999999999999934E-2</v>
      </c>
      <c r="K301" s="26">
        <f>(K137-K136)</f>
        <v>-5.0000000000000044E-3</v>
      </c>
      <c r="L301" s="25">
        <f>(L137-L136)</f>
        <v>0.41599999999999998</v>
      </c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</row>
    <row r="302" spans="2:78" ht="15" x14ac:dyDescent="0.35">
      <c r="B302" s="8"/>
      <c r="C302" s="9"/>
      <c r="D302" s="8"/>
      <c r="E302" s="9"/>
      <c r="F302" s="8"/>
      <c r="H302" s="8"/>
      <c r="I302" s="9"/>
      <c r="J302" s="8"/>
      <c r="K302" s="9"/>
      <c r="L302" s="8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</row>
    <row r="303" spans="2:78" ht="15" x14ac:dyDescent="0.35">
      <c r="B303" s="25">
        <v>2.8</v>
      </c>
      <c r="C303" s="26" t="s">
        <v>25</v>
      </c>
      <c r="D303" s="25">
        <f>(D139-D138)</f>
        <v>0</v>
      </c>
      <c r="E303" s="26">
        <f>(E139-E138)</f>
        <v>0</v>
      </c>
      <c r="F303" s="25">
        <f>(F139-F138)</f>
        <v>0</v>
      </c>
      <c r="H303" s="25">
        <v>2.8</v>
      </c>
      <c r="I303" s="26" t="s">
        <v>25</v>
      </c>
      <c r="J303" s="25">
        <f>(J139-J138)</f>
        <v>6.7000000000000004E-2</v>
      </c>
      <c r="K303" s="26">
        <f>(K139-K138)</f>
        <v>-1.0000000000000009E-3</v>
      </c>
      <c r="L303" s="25">
        <f>(L139-L138)</f>
        <v>0.17899999999999999</v>
      </c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</row>
    <row r="304" spans="2:78" ht="15" x14ac:dyDescent="0.35">
      <c r="B304" s="8"/>
      <c r="C304" s="9"/>
      <c r="D304" s="8"/>
      <c r="E304" s="9"/>
      <c r="F304" s="8"/>
      <c r="H304" s="8"/>
      <c r="I304" s="9"/>
      <c r="J304" s="8"/>
      <c r="K304" s="9"/>
      <c r="L304" s="8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</row>
    <row r="305" spans="2:78" ht="15" x14ac:dyDescent="0.35">
      <c r="B305" s="5">
        <v>2.1</v>
      </c>
      <c r="C305" s="6" t="s">
        <v>26</v>
      </c>
      <c r="D305" s="5">
        <f>(D141-D140)</f>
        <v>0</v>
      </c>
      <c r="E305" s="6">
        <f>(E141-E140)</f>
        <v>0</v>
      </c>
      <c r="F305" s="5">
        <f>(F141-F140)</f>
        <v>0</v>
      </c>
      <c r="H305" s="5">
        <v>2.1</v>
      </c>
      <c r="I305" s="6" t="s">
        <v>26</v>
      </c>
      <c r="J305" s="5">
        <f>(J141-J140)</f>
        <v>6.0000000000000053E-3</v>
      </c>
      <c r="K305" s="6">
        <f>(K141-K140)</f>
        <v>0</v>
      </c>
      <c r="L305" s="5">
        <f>(L141-L140)</f>
        <v>0.998</v>
      </c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</row>
    <row r="306" spans="2:78" ht="15" x14ac:dyDescent="0.35">
      <c r="B306" s="8"/>
      <c r="C306" s="9"/>
      <c r="D306" s="8"/>
      <c r="E306" s="9"/>
      <c r="F306" s="8"/>
      <c r="H306" s="8"/>
      <c r="I306" s="9"/>
      <c r="J306" s="8"/>
      <c r="K306" s="9"/>
      <c r="L306" s="8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</row>
    <row r="307" spans="2:78" ht="15.5" x14ac:dyDescent="0.35">
      <c r="B307" s="29">
        <v>2.2000000000000002</v>
      </c>
      <c r="C307" s="29" t="s">
        <v>26</v>
      </c>
      <c r="D307" s="29">
        <f>(D143-D142)</f>
        <v>0</v>
      </c>
      <c r="E307" s="29">
        <f>(E143-E142)</f>
        <v>0</v>
      </c>
      <c r="F307" s="29">
        <f>(F143-F142)</f>
        <v>0</v>
      </c>
      <c r="H307" s="29">
        <v>2.2000000000000002</v>
      </c>
      <c r="I307" s="29" t="s">
        <v>26</v>
      </c>
      <c r="J307" s="29">
        <f>(J143-J142)</f>
        <v>1.0000000000000009E-3</v>
      </c>
      <c r="K307" s="29">
        <f>(K143-K142)</f>
        <v>1.0000000000000009E-3</v>
      </c>
      <c r="L307" s="29">
        <f>(L143-L142)</f>
        <v>0.96299999999999997</v>
      </c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</row>
    <row r="308" spans="2:78" ht="15" x14ac:dyDescent="0.35">
      <c r="B308" s="8"/>
      <c r="C308" s="9"/>
      <c r="D308" s="8"/>
      <c r="E308" s="9"/>
      <c r="F308" s="8"/>
      <c r="H308" s="8"/>
      <c r="I308" s="9"/>
      <c r="J308" s="8"/>
      <c r="K308" s="9"/>
      <c r="L308" s="8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</row>
    <row r="309" spans="2:78" ht="15" x14ac:dyDescent="0.35">
      <c r="B309" s="5">
        <v>2.4</v>
      </c>
      <c r="C309" s="6" t="s">
        <v>26</v>
      </c>
      <c r="D309" s="5">
        <f>(D145-D144)</f>
        <v>0</v>
      </c>
      <c r="E309" s="6">
        <f>(E145-E144)</f>
        <v>0</v>
      </c>
      <c r="F309" s="5">
        <f>(F145-F144)</f>
        <v>0</v>
      </c>
      <c r="H309" s="5">
        <v>2.4</v>
      </c>
      <c r="I309" s="6" t="s">
        <v>26</v>
      </c>
      <c r="J309" s="5">
        <f>(J145-J144)</f>
        <v>-6.5999999999999948E-2</v>
      </c>
      <c r="K309" s="6">
        <f>(K145-K144)</f>
        <v>-3.0000000000000027E-3</v>
      </c>
      <c r="L309" s="5">
        <f>(L145-L144)</f>
        <v>0.66400000000000003</v>
      </c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</row>
    <row r="310" spans="2:78" ht="15" x14ac:dyDescent="0.35">
      <c r="B310" s="8"/>
      <c r="C310" s="9"/>
      <c r="D310" s="8"/>
      <c r="E310" s="9"/>
      <c r="F310" s="8"/>
      <c r="H310" s="8"/>
      <c r="I310" s="9"/>
      <c r="J310" s="8"/>
      <c r="K310" s="9"/>
      <c r="L310" s="8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</row>
    <row r="311" spans="2:78" ht="15" x14ac:dyDescent="0.35">
      <c r="B311" s="5">
        <v>2.8</v>
      </c>
      <c r="C311" s="6" t="s">
        <v>26</v>
      </c>
      <c r="D311" s="5">
        <f>(D147-D146)</f>
        <v>0</v>
      </c>
      <c r="E311" s="6">
        <f>(E147-E146)</f>
        <v>0</v>
      </c>
      <c r="F311" s="5">
        <f>(F147-F146)</f>
        <v>0</v>
      </c>
      <c r="H311" s="5">
        <v>2.8</v>
      </c>
      <c r="I311" s="6" t="s">
        <v>26</v>
      </c>
      <c r="J311" s="5">
        <f>(J147-J146)</f>
        <v>-8.0000000000000071E-3</v>
      </c>
      <c r="K311" s="6">
        <f>(K147-K146)</f>
        <v>-1.0000000000000009E-3</v>
      </c>
      <c r="L311" s="5">
        <f>(L147-L146)</f>
        <v>0.28599999999999998</v>
      </c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</row>
    <row r="312" spans="2:78" ht="15" x14ac:dyDescent="0.35">
      <c r="B312" s="8"/>
      <c r="C312" s="9"/>
      <c r="D312" s="8"/>
      <c r="E312" s="9"/>
      <c r="F312" s="8"/>
      <c r="H312" s="8"/>
      <c r="I312" s="9"/>
      <c r="J312" s="8"/>
      <c r="K312" s="9"/>
      <c r="L312" s="8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</row>
    <row r="313" spans="2:78" ht="15" x14ac:dyDescent="0.35">
      <c r="B313" s="25">
        <v>2.1</v>
      </c>
      <c r="C313" s="26" t="s">
        <v>27</v>
      </c>
      <c r="D313" s="25">
        <f>(D149-D148)</f>
        <v>0</v>
      </c>
      <c r="E313" s="26">
        <f>(E149-E148)</f>
        <v>0</v>
      </c>
      <c r="F313" s="25">
        <f>(F149-F148)</f>
        <v>0</v>
      </c>
      <c r="H313" s="25">
        <v>2.1</v>
      </c>
      <c r="I313" s="26" t="s">
        <v>27</v>
      </c>
      <c r="J313" s="25">
        <f>(J149-J148)</f>
        <v>1.0000000000000009E-3</v>
      </c>
      <c r="K313" s="26">
        <f>(K149-K148)</f>
        <v>0</v>
      </c>
      <c r="L313" s="25">
        <f>(L149-L148)</f>
        <v>1</v>
      </c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</row>
    <row r="314" spans="2:78" ht="15" x14ac:dyDescent="0.35">
      <c r="B314" s="8"/>
      <c r="C314" s="9"/>
      <c r="D314" s="8"/>
      <c r="E314" s="9"/>
      <c r="F314" s="8"/>
      <c r="H314" s="8"/>
      <c r="I314" s="9"/>
      <c r="J314" s="8"/>
      <c r="K314" s="9"/>
      <c r="L314" s="8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</row>
    <row r="315" spans="2:78" ht="15.5" x14ac:dyDescent="0.35">
      <c r="B315" s="40">
        <v>2.2000000000000002</v>
      </c>
      <c r="C315" s="40" t="s">
        <v>27</v>
      </c>
      <c r="D315" s="40">
        <f>(D151-D150)</f>
        <v>0</v>
      </c>
      <c r="E315" s="40">
        <f>(E151-E150)</f>
        <v>0</v>
      </c>
      <c r="F315" s="40">
        <f>(F151-F150)</f>
        <v>0</v>
      </c>
      <c r="H315" s="40">
        <v>2.2000000000000002</v>
      </c>
      <c r="I315" s="40" t="s">
        <v>27</v>
      </c>
      <c r="J315" s="40">
        <f>(J151-J150)</f>
        <v>0</v>
      </c>
      <c r="K315" s="40">
        <f>(K151-K150)</f>
        <v>1.0000000000000009E-3</v>
      </c>
      <c r="L315" s="40">
        <f>(L151-L150)</f>
        <v>0.99</v>
      </c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</row>
    <row r="316" spans="2:78" ht="15" x14ac:dyDescent="0.35">
      <c r="B316" s="8"/>
      <c r="C316" s="9"/>
      <c r="D316" s="8"/>
      <c r="E316" s="9"/>
      <c r="F316" s="8"/>
      <c r="H316" s="8"/>
      <c r="I316" s="9"/>
      <c r="J316" s="8"/>
      <c r="K316" s="9"/>
      <c r="L316" s="8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</row>
    <row r="317" spans="2:78" ht="15" x14ac:dyDescent="0.35">
      <c r="B317" s="27">
        <v>2.4</v>
      </c>
      <c r="C317" s="28" t="s">
        <v>27</v>
      </c>
      <c r="D317" s="27">
        <f>(D153-D152)</f>
        <v>0</v>
      </c>
      <c r="E317" s="28">
        <f>(E153-E152)</f>
        <v>0</v>
      </c>
      <c r="F317" s="27">
        <f>(F153-F152)</f>
        <v>0</v>
      </c>
      <c r="H317" s="27">
        <v>2.4</v>
      </c>
      <c r="I317" s="28" t="s">
        <v>27</v>
      </c>
      <c r="J317" s="27">
        <f>(J153-J152)</f>
        <v>-4.8000000000000043E-2</v>
      </c>
      <c r="K317" s="28">
        <f>(K153-K152)</f>
        <v>-1.0000000000000009E-3</v>
      </c>
      <c r="L317" s="27">
        <f>(L153-L152)</f>
        <v>0.80500000000000005</v>
      </c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</row>
    <row r="318" spans="2:78" ht="15" x14ac:dyDescent="0.35">
      <c r="B318" s="8"/>
      <c r="C318" s="9"/>
      <c r="D318" s="8"/>
      <c r="E318" s="9"/>
      <c r="F318" s="8"/>
      <c r="H318" s="8"/>
      <c r="I318" s="9"/>
      <c r="J318" s="8"/>
      <c r="K318" s="9"/>
      <c r="L318" s="8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</row>
    <row r="319" spans="2:78" ht="15" x14ac:dyDescent="0.35">
      <c r="B319" s="27">
        <v>2.8</v>
      </c>
      <c r="C319" s="28" t="s">
        <v>27</v>
      </c>
      <c r="D319" s="27">
        <f>(D155-D154)</f>
        <v>0</v>
      </c>
      <c r="E319" s="28">
        <f>(E155-E154)</f>
        <v>0</v>
      </c>
      <c r="F319" s="27">
        <f>(F155-F154)</f>
        <v>0</v>
      </c>
      <c r="H319" s="27">
        <v>2.8</v>
      </c>
      <c r="I319" s="28" t="s">
        <v>27</v>
      </c>
      <c r="J319" s="27">
        <f>(J155-J154)</f>
        <v>-4.8999999999999988E-2</v>
      </c>
      <c r="K319" s="28">
        <f>(K155-K154)</f>
        <v>-2.0000000000000018E-3</v>
      </c>
      <c r="L319" s="27">
        <f>(L155-L154)</f>
        <v>0.379</v>
      </c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</row>
    <row r="320" spans="2:78" ht="15" x14ac:dyDescent="0.35">
      <c r="B320" s="8"/>
      <c r="C320" s="9"/>
      <c r="D320" s="8"/>
      <c r="E320" s="9"/>
      <c r="F320" s="8"/>
      <c r="H320" s="8"/>
      <c r="I320" s="9"/>
      <c r="J320" s="8"/>
      <c r="K320" s="9"/>
      <c r="L320" s="8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</row>
    <row r="321" spans="2:78" ht="15" x14ac:dyDescent="0.35">
      <c r="B321" s="25">
        <v>2.1</v>
      </c>
      <c r="C321" s="26" t="s">
        <v>28</v>
      </c>
      <c r="D321" s="25">
        <f>(D157-D156)</f>
        <v>0</v>
      </c>
      <c r="E321" s="26">
        <f>(E157-E156)</f>
        <v>0</v>
      </c>
      <c r="F321" s="25">
        <f>(F157-F156)</f>
        <v>0</v>
      </c>
      <c r="H321" s="25">
        <v>2.1</v>
      </c>
      <c r="I321" s="26" t="s">
        <v>28</v>
      </c>
      <c r="J321" s="25">
        <f>(J157-J156)</f>
        <v>0</v>
      </c>
      <c r="K321" s="26">
        <f>(K157-K156)</f>
        <v>0</v>
      </c>
      <c r="L321" s="25">
        <f>(L157-L156)</f>
        <v>1</v>
      </c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</row>
    <row r="322" spans="2:78" ht="15" x14ac:dyDescent="0.35">
      <c r="B322" s="8"/>
      <c r="C322" s="9"/>
      <c r="D322" s="8"/>
      <c r="E322" s="9"/>
      <c r="F322" s="8"/>
      <c r="H322" s="8"/>
      <c r="I322" s="9"/>
      <c r="J322" s="8"/>
      <c r="K322" s="9"/>
      <c r="L322" s="8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</row>
    <row r="323" spans="2:78" ht="15.5" x14ac:dyDescent="0.35">
      <c r="B323" s="40">
        <v>2.2000000000000002</v>
      </c>
      <c r="C323" s="40" t="s">
        <v>28</v>
      </c>
      <c r="D323" s="40">
        <f>(D159-D158)</f>
        <v>0</v>
      </c>
      <c r="E323" s="40">
        <f>(E159-E158)</f>
        <v>0</v>
      </c>
      <c r="F323" s="40">
        <f>(F159-F158)</f>
        <v>0</v>
      </c>
      <c r="H323" s="40">
        <v>2.2000000000000002</v>
      </c>
      <c r="I323" s="40" t="s">
        <v>28</v>
      </c>
      <c r="J323" s="40">
        <f>(J159-J158)</f>
        <v>0</v>
      </c>
      <c r="K323" s="40">
        <f>(K159-K158)</f>
        <v>0</v>
      </c>
      <c r="L323" s="40">
        <f>(L159-L158)</f>
        <v>0.996</v>
      </c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</row>
    <row r="324" spans="2:78" ht="15" x14ac:dyDescent="0.35">
      <c r="B324" s="8"/>
      <c r="C324" s="9"/>
      <c r="D324" s="8"/>
      <c r="E324" s="9"/>
      <c r="F324" s="8"/>
      <c r="H324" s="8"/>
      <c r="I324" s="9"/>
      <c r="J324" s="8"/>
      <c r="K324" s="9"/>
      <c r="L324" s="8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</row>
    <row r="325" spans="2:78" ht="15" x14ac:dyDescent="0.35">
      <c r="B325" s="27">
        <v>2.4</v>
      </c>
      <c r="C325" s="28" t="s">
        <v>28</v>
      </c>
      <c r="D325" s="27">
        <f>(D161-D160)</f>
        <v>0</v>
      </c>
      <c r="E325" s="28">
        <f>(E161-E160)</f>
        <v>0</v>
      </c>
      <c r="F325" s="27">
        <f>(F161-F160)</f>
        <v>0</v>
      </c>
      <c r="H325" s="27">
        <v>2.4</v>
      </c>
      <c r="I325" s="28" t="s">
        <v>28</v>
      </c>
      <c r="J325" s="27">
        <f>(J161-J160)</f>
        <v>-2.9000000000000026E-2</v>
      </c>
      <c r="K325" s="28">
        <f>(K161-K160)</f>
        <v>-1.0000000000000009E-3</v>
      </c>
      <c r="L325" s="27">
        <f>(L161-L160)</f>
        <v>0.88500000000000001</v>
      </c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</row>
    <row r="326" spans="2:78" ht="15" x14ac:dyDescent="0.35">
      <c r="B326" s="8"/>
      <c r="C326" s="9"/>
      <c r="D326" s="8"/>
      <c r="E326" s="9"/>
      <c r="F326" s="8"/>
      <c r="H326" s="8"/>
      <c r="I326" s="9"/>
      <c r="J326" s="8"/>
      <c r="K326" s="9"/>
      <c r="L326" s="8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</row>
    <row r="327" spans="2:78" ht="15" x14ac:dyDescent="0.35">
      <c r="B327" s="27">
        <v>2.8</v>
      </c>
      <c r="C327" s="28" t="s">
        <v>28</v>
      </c>
      <c r="D327" s="27">
        <f>(D163-D162)</f>
        <v>0</v>
      </c>
      <c r="E327" s="28">
        <f>(E163-E162)</f>
        <v>0</v>
      </c>
      <c r="F327" s="27">
        <f>(F163-F162)</f>
        <v>0</v>
      </c>
      <c r="H327" s="27">
        <v>2.8</v>
      </c>
      <c r="I327" s="28" t="s">
        <v>28</v>
      </c>
      <c r="J327" s="27">
        <f>(J163-J162)</f>
        <v>-7.7000000000000013E-2</v>
      </c>
      <c r="K327" s="28">
        <f>(K163-K162)</f>
        <v>-3.0000000000000027E-3</v>
      </c>
      <c r="L327" s="27">
        <f>(L163-L162)</f>
        <v>0.46300000000000002</v>
      </c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</row>
    <row r="328" spans="2:78" s="1" customFormat="1" x14ac:dyDescent="0.35"/>
    <row r="329" spans="2:78" s="1" customFormat="1" ht="12.75" customHeight="1" x14ac:dyDescent="0.35">
      <c r="B329" s="167" t="s">
        <v>30</v>
      </c>
      <c r="C329" s="167"/>
      <c r="D329" s="167"/>
      <c r="E329" s="167"/>
      <c r="F329" s="167"/>
      <c r="G329" s="167"/>
      <c r="H329" s="167"/>
      <c r="J329" s="168" t="s">
        <v>31</v>
      </c>
      <c r="K329" s="168"/>
      <c r="L329" s="168"/>
      <c r="M329" s="168"/>
      <c r="N329" s="168"/>
      <c r="O329" s="168"/>
      <c r="P329" s="168"/>
      <c r="R329" s="169" t="s">
        <v>32</v>
      </c>
      <c r="S329" s="169"/>
      <c r="T329" s="169"/>
      <c r="U329" s="169"/>
      <c r="V329" s="169"/>
      <c r="W329" s="169"/>
      <c r="X329" s="169"/>
      <c r="Z329" s="162" t="s">
        <v>33</v>
      </c>
      <c r="AA329" s="162"/>
      <c r="AB329" s="162"/>
      <c r="AC329" s="162"/>
      <c r="AD329" s="162"/>
      <c r="AE329" s="162"/>
      <c r="AF329" s="162"/>
      <c r="AH329" s="163" t="s">
        <v>34</v>
      </c>
      <c r="AI329" s="163"/>
      <c r="AJ329" s="163"/>
      <c r="AK329" s="163"/>
      <c r="AL329" s="163"/>
      <c r="AM329" s="163"/>
      <c r="AN329" s="163"/>
    </row>
    <row r="330" spans="2:78" s="1" customFormat="1" x14ac:dyDescent="0.35"/>
    <row r="331" spans="2:78" s="1" customFormat="1" x14ac:dyDescent="0.35">
      <c r="B331" s="43" t="s">
        <v>35</v>
      </c>
      <c r="C331" s="44" t="s">
        <v>36</v>
      </c>
      <c r="D331" s="45">
        <v>2</v>
      </c>
      <c r="E331" s="45">
        <v>3</v>
      </c>
      <c r="F331" s="45">
        <v>4</v>
      </c>
      <c r="G331" s="45">
        <v>5</v>
      </c>
      <c r="H331" s="46" t="s">
        <v>37</v>
      </c>
      <c r="I331" s="47"/>
      <c r="J331" s="43" t="s">
        <v>35</v>
      </c>
      <c r="K331" s="44" t="s">
        <v>36</v>
      </c>
      <c r="L331" s="45">
        <v>2</v>
      </c>
      <c r="M331" s="45">
        <v>3</v>
      </c>
      <c r="N331" s="45">
        <v>4</v>
      </c>
      <c r="O331" s="45">
        <v>5</v>
      </c>
      <c r="P331" s="48" t="s">
        <v>37</v>
      </c>
      <c r="Q331" s="47"/>
      <c r="R331" s="43" t="s">
        <v>35</v>
      </c>
      <c r="S331" s="44" t="s">
        <v>36</v>
      </c>
      <c r="T331" s="45">
        <v>2</v>
      </c>
      <c r="U331" s="45">
        <v>3</v>
      </c>
      <c r="V331" s="45">
        <v>4</v>
      </c>
      <c r="W331" s="45">
        <v>5</v>
      </c>
      <c r="X331" s="49" t="s">
        <v>37</v>
      </c>
      <c r="Y331" s="47"/>
      <c r="Z331" s="43" t="s">
        <v>35</v>
      </c>
      <c r="AA331" s="44" t="s">
        <v>36</v>
      </c>
      <c r="AB331" s="45">
        <v>2</v>
      </c>
      <c r="AC331" s="45">
        <v>3</v>
      </c>
      <c r="AD331" s="45">
        <v>4</v>
      </c>
      <c r="AE331" s="45">
        <v>5</v>
      </c>
      <c r="AF331" s="50" t="s">
        <v>37</v>
      </c>
      <c r="AH331" s="30" t="s">
        <v>35</v>
      </c>
      <c r="AI331" s="31" t="s">
        <v>36</v>
      </c>
      <c r="AJ331" s="45">
        <v>2</v>
      </c>
      <c r="AK331" s="45">
        <v>3</v>
      </c>
      <c r="AL331" s="45">
        <v>4</v>
      </c>
      <c r="AM331" s="45">
        <v>5</v>
      </c>
      <c r="AN331" s="32" t="s">
        <v>37</v>
      </c>
    </row>
    <row r="332" spans="2:78" s="1" customFormat="1" x14ac:dyDescent="0.35">
      <c r="B332" s="51" t="s">
        <v>38</v>
      </c>
      <c r="C332" s="52"/>
      <c r="D332" s="53"/>
      <c r="E332" s="53"/>
      <c r="F332" s="53"/>
      <c r="G332" s="53"/>
      <c r="H332" s="54"/>
      <c r="I332" s="47"/>
      <c r="J332" s="51" t="s">
        <v>38</v>
      </c>
      <c r="K332" s="52"/>
      <c r="L332" s="53"/>
      <c r="M332" s="53"/>
      <c r="N332" s="53"/>
      <c r="O332" s="53"/>
      <c r="P332" s="55"/>
      <c r="Q332" s="47"/>
      <c r="R332" s="51" t="s">
        <v>38</v>
      </c>
      <c r="S332" s="52"/>
      <c r="T332" s="53"/>
      <c r="U332" s="53"/>
      <c r="V332" s="53"/>
      <c r="W332" s="53"/>
      <c r="X332" s="56"/>
      <c r="Y332" s="47"/>
      <c r="Z332" s="51" t="s">
        <v>38</v>
      </c>
      <c r="AA332" s="52"/>
      <c r="AB332" s="53"/>
      <c r="AC332" s="53"/>
      <c r="AD332" s="53"/>
      <c r="AE332" s="53"/>
      <c r="AF332" s="57"/>
      <c r="AH332" s="2" t="s">
        <v>38</v>
      </c>
      <c r="AI332" s="3"/>
      <c r="AJ332" s="4"/>
      <c r="AK332" s="4"/>
      <c r="AL332" s="4"/>
      <c r="AM332" s="4"/>
      <c r="AN332" s="33"/>
    </row>
    <row r="333" spans="2:78" s="1" customFormat="1" x14ac:dyDescent="0.35">
      <c r="B333" s="51" t="s">
        <v>39</v>
      </c>
      <c r="C333" s="58" t="s">
        <v>6</v>
      </c>
      <c r="D333" s="59">
        <f>MIN($D$169,$D$189,$D$191,$D$197,$D$199)*100</f>
        <v>0</v>
      </c>
      <c r="E333" s="59">
        <f>MIN($J$169,$J$189,$J$191,$J$197,$J$199)*100</f>
        <v>-6.1</v>
      </c>
      <c r="F333" s="59" t="e">
        <f>MIN(#REF!,#REF!,#REF!,#REF!,#REF!)*100</f>
        <v>#REF!</v>
      </c>
      <c r="G333" s="59" t="e">
        <f>MIN(#REF!,#REF!,#REF!,#REF!,#REF!)*100</f>
        <v>#REF!</v>
      </c>
      <c r="H333" s="68" t="e">
        <f>MIN(D333:G333)</f>
        <v>#REF!</v>
      </c>
      <c r="I333" s="69"/>
      <c r="J333" s="70" t="s">
        <v>39</v>
      </c>
      <c r="K333" s="71" t="s">
        <v>6</v>
      </c>
      <c r="L333" s="60">
        <f>MIN($D$173,$D$175,$D$185,$D$193)*100</f>
        <v>0</v>
      </c>
      <c r="M333" s="60">
        <f>MIN($J$173,$J$175,$J$185,$J$193)*100</f>
        <v>2.7000000000000024</v>
      </c>
      <c r="N333" s="60" t="e">
        <f>MIN(#REF!,#REF!,#REF!,#REF!)*100</f>
        <v>#REF!</v>
      </c>
      <c r="O333" s="60" t="e">
        <f>MIN(#REF!,#REF!,#REF!,#REF!)*100</f>
        <v>#REF!</v>
      </c>
      <c r="P333" s="72" t="e">
        <f>MIN(M333:O333)</f>
        <v>#REF!</v>
      </c>
      <c r="Q333" s="69"/>
      <c r="R333" s="70" t="s">
        <v>39</v>
      </c>
      <c r="S333" s="71" t="s">
        <v>6</v>
      </c>
      <c r="T333" s="42">
        <f>MIN($D$177,$D$181,$D$183)*100</f>
        <v>0</v>
      </c>
      <c r="U333" s="42">
        <f>MIN($J$177,$J$181,$J$183)*100</f>
        <v>0.50000000000000044</v>
      </c>
      <c r="V333" s="42" t="e">
        <f>MIN(#REF!,#REF!,#REF!)*100</f>
        <v>#REF!</v>
      </c>
      <c r="W333" s="42" t="e">
        <f>MIN(#REF!,#REF!,#REF!)*100</f>
        <v>#REF!</v>
      </c>
      <c r="X333" s="73" t="e">
        <f>MIN(U333:W333)</f>
        <v>#REF!</v>
      </c>
      <c r="Y333" s="69"/>
      <c r="Z333" s="70" t="s">
        <v>39</v>
      </c>
      <c r="AA333" s="71" t="s">
        <v>6</v>
      </c>
      <c r="AB333" s="60">
        <f>MIN($D$171,$D$187,$D$195)*100</f>
        <v>0</v>
      </c>
      <c r="AC333" s="60">
        <f>MIN($J$171,$J$187,$J$195)*100</f>
        <v>-0.60000000000000053</v>
      </c>
      <c r="AD333" s="60" t="e">
        <f>MIN(#REF!,#REF!,#REF!)*100</f>
        <v>#REF!</v>
      </c>
      <c r="AE333" s="60" t="e">
        <f>MIN(#REF!,#REF!,#REF!)*100</f>
        <v>#REF!</v>
      </c>
      <c r="AF333" s="61" t="e">
        <f>MIN(AC333:AE333)</f>
        <v>#REF!</v>
      </c>
      <c r="AH333" s="2" t="s">
        <v>39</v>
      </c>
      <c r="AI333" s="34" t="s">
        <v>6</v>
      </c>
      <c r="AJ333" s="39">
        <f>$D$179*100</f>
        <v>0</v>
      </c>
      <c r="AK333" s="39">
        <f>$J$179*100</f>
        <v>-0.70000000000000062</v>
      </c>
      <c r="AL333" s="39" t="e">
        <f>#REF!*100</f>
        <v>#REF!</v>
      </c>
      <c r="AM333" s="39" t="e">
        <f>#REF!*100</f>
        <v>#REF!</v>
      </c>
      <c r="AN333" s="35" t="e">
        <f>MIN($AK333:$AM333)</f>
        <v>#REF!</v>
      </c>
    </row>
    <row r="334" spans="2:78" s="1" customFormat="1" ht="15.75" customHeight="1" x14ac:dyDescent="0.35">
      <c r="B334" s="51"/>
      <c r="C334" s="52" t="s">
        <v>7</v>
      </c>
      <c r="D334" s="59">
        <f>MAX($D$169,$D$189,$D$191,$D$197,$D$199)*100</f>
        <v>0</v>
      </c>
      <c r="E334" s="59">
        <f>MAX($J$169,$J$189,$J$191,$J$197,$J$199)*100</f>
        <v>-1.9000000000000004</v>
      </c>
      <c r="F334" s="59" t="e">
        <f>MAX(#REF!,#REF!,#REF!,#REF!,#REF!)*100</f>
        <v>#REF!</v>
      </c>
      <c r="G334" s="59" t="e">
        <f>MAX(#REF!,#REF!,#REF!,#REF!,#REF!)*100</f>
        <v>#REF!</v>
      </c>
      <c r="H334" s="74" t="e">
        <f>MAX(E334:G334)</f>
        <v>#REF!</v>
      </c>
      <c r="I334" s="69"/>
      <c r="J334" s="70"/>
      <c r="K334" s="75" t="s">
        <v>7</v>
      </c>
      <c r="L334" s="60">
        <f>MAX($D$173,$D$175,$D$185,$D$193)*100</f>
        <v>0</v>
      </c>
      <c r="M334" s="60">
        <f>MAX($J$173,$J$175,$J$185,$J$193)*100</f>
        <v>14.000000000000002</v>
      </c>
      <c r="N334" s="60" t="e">
        <f>MAX(#REF!,#REF!,#REF!,#REF!)*100</f>
        <v>#REF!</v>
      </c>
      <c r="O334" s="60" t="e">
        <f>MAX(#REF!,#REF!,#REF!,#REF!)*100</f>
        <v>#REF!</v>
      </c>
      <c r="P334" s="76" t="e">
        <f>MAX(M334:O334)</f>
        <v>#REF!</v>
      </c>
      <c r="Q334" s="69"/>
      <c r="R334" s="70"/>
      <c r="S334" s="75" t="s">
        <v>7</v>
      </c>
      <c r="T334" s="42">
        <f>MAX($D$177,$D$181,$D$183)*100</f>
        <v>0</v>
      </c>
      <c r="U334" s="42">
        <f>MAX($J$177,$J$181,$J$183)*100</f>
        <v>2.9</v>
      </c>
      <c r="V334" s="42" t="e">
        <f>MAX(#REF!,#REF!,#REF!)*100</f>
        <v>#REF!</v>
      </c>
      <c r="W334" s="42" t="e">
        <f>MAX(#REF!,#REF!,#REF!)*100</f>
        <v>#REF!</v>
      </c>
      <c r="X334" s="77" t="e">
        <f>MAX(U334:W334)</f>
        <v>#REF!</v>
      </c>
      <c r="Y334" s="69"/>
      <c r="Z334" s="70"/>
      <c r="AA334" s="75" t="s">
        <v>7</v>
      </c>
      <c r="AB334" s="60">
        <f>MAX($D$171,$D$187,$D$195)*100</f>
        <v>0</v>
      </c>
      <c r="AC334" s="60">
        <f>MAX($J$171,$J$187,$J$195)*100</f>
        <v>-0.40000000000000036</v>
      </c>
      <c r="AD334" s="60" t="e">
        <f>MAX(#REF!,#REF!,#REF!)*100</f>
        <v>#REF!</v>
      </c>
      <c r="AE334" s="60" t="e">
        <f>MAX(#REF!,#REF!,#REF!)*100</f>
        <v>#REF!</v>
      </c>
      <c r="AF334" s="57" t="e">
        <f>MAX(AC334:AE334)</f>
        <v>#REF!</v>
      </c>
      <c r="AH334" s="2" t="s">
        <v>40</v>
      </c>
      <c r="AI334" s="34" t="s">
        <v>6</v>
      </c>
      <c r="AJ334" s="39">
        <f>$D$211*100</f>
        <v>0</v>
      </c>
      <c r="AK334" s="39">
        <f>$J$211*100</f>
        <v>-0.40000000000000036</v>
      </c>
      <c r="AL334" s="39" t="e">
        <f>#REF!*100</f>
        <v>#REF!</v>
      </c>
      <c r="AM334" s="39" t="e">
        <f>#REF!*100</f>
        <v>#REF!</v>
      </c>
      <c r="AN334" s="35" t="e">
        <f>MIN($AK334:$AM334)</f>
        <v>#REF!</v>
      </c>
    </row>
    <row r="335" spans="2:78" s="1" customFormat="1" ht="15.75" customHeight="1" x14ac:dyDescent="0.35">
      <c r="B335" s="51" t="s">
        <v>40</v>
      </c>
      <c r="C335" s="58" t="s">
        <v>6</v>
      </c>
      <c r="D335" s="59">
        <f>MIN($D$201,$D$221,$D$223,$D$229,$D$231)*100</f>
        <v>0</v>
      </c>
      <c r="E335" s="59">
        <f>MIN($J$201,$J$221,$J$223,$J$229,$J$231)*100</f>
        <v>-5.8999999999999995</v>
      </c>
      <c r="F335" s="59" t="e">
        <f>MIN(#REF!,#REF!,#REF!,#REF!,#REF!)*100</f>
        <v>#REF!</v>
      </c>
      <c r="G335" s="59" t="e">
        <f>MIN(#REF!,#REF!,#REF!,#REF!,#REF!)*100</f>
        <v>#REF!</v>
      </c>
      <c r="H335" s="68" t="e">
        <f>MIN(D335:G335)</f>
        <v>#REF!</v>
      </c>
      <c r="I335" s="69"/>
      <c r="J335" s="70" t="s">
        <v>40</v>
      </c>
      <c r="K335" s="71" t="s">
        <v>6</v>
      </c>
      <c r="L335" s="60">
        <f>MIN($D$205,$D$207,$D$217,$D$225)*100</f>
        <v>0</v>
      </c>
      <c r="M335" s="60">
        <f>MIN($J$205,$J$207,$J$217,$J$225)*100</f>
        <v>1.4000000000000012</v>
      </c>
      <c r="N335" s="60" t="e">
        <f>MIN(#REF!,#REF!,#REF!,#REF!)*100</f>
        <v>#REF!</v>
      </c>
      <c r="O335" s="60" t="e">
        <f>MIN(#REF!,#REF!,#REF!,#REF!)*100</f>
        <v>#REF!</v>
      </c>
      <c r="P335" s="72" t="e">
        <f>MIN(M335:O335)</f>
        <v>#REF!</v>
      </c>
      <c r="Q335" s="69"/>
      <c r="R335" s="70" t="s">
        <v>40</v>
      </c>
      <c r="S335" s="71" t="s">
        <v>6</v>
      </c>
      <c r="T335" s="42">
        <f>MIN($D$211,$D$215,$D$217)*100</f>
        <v>0</v>
      </c>
      <c r="U335" s="42">
        <f>MIN($J$211,$J$215,$J$217)*100</f>
        <v>-0.40000000000000036</v>
      </c>
      <c r="V335" s="42" t="e">
        <f>MIN(#REF!,#REF!,#REF!)*100</f>
        <v>#REF!</v>
      </c>
      <c r="W335" s="42" t="e">
        <f>MIN(#REF!,#REF!,#REF!)*100</f>
        <v>#REF!</v>
      </c>
      <c r="X335" s="73" t="e">
        <f>MIN(U335:W335)</f>
        <v>#REF!</v>
      </c>
      <c r="Y335" s="69"/>
      <c r="Z335" s="70" t="s">
        <v>40</v>
      </c>
      <c r="AA335" s="71" t="s">
        <v>6</v>
      </c>
      <c r="AB335" s="60">
        <f>MIN($D$203,$D$219,$D$227)*100</f>
        <v>0</v>
      </c>
      <c r="AC335" s="60">
        <f>MIN($J$203,$J$219,$J$227)*100</f>
        <v>-0.50000000000000044</v>
      </c>
      <c r="AD335" s="60" t="e">
        <f>MIN(#REF!,#REF!,#REF!)*100</f>
        <v>#REF!</v>
      </c>
      <c r="AE335" s="60" t="e">
        <f>MIN(#REF!,#REF!,#REF!)*100</f>
        <v>#REF!</v>
      </c>
      <c r="AF335" s="61" t="e">
        <f>MIN(AC335:AE335)</f>
        <v>#REF!</v>
      </c>
      <c r="AH335" s="2" t="s">
        <v>41</v>
      </c>
      <c r="AI335" s="34" t="s">
        <v>6</v>
      </c>
      <c r="AJ335" s="39">
        <f>$D$243*100</f>
        <v>0</v>
      </c>
      <c r="AK335" s="39">
        <f>$J$243*100</f>
        <v>-0.30000000000000027</v>
      </c>
      <c r="AL335" s="39" t="e">
        <f>#REF!*100</f>
        <v>#REF!</v>
      </c>
      <c r="AM335" s="39" t="e">
        <f>#REF!*100</f>
        <v>#REF!</v>
      </c>
      <c r="AN335" s="35" t="e">
        <f>MIN($AK335:$AM335)</f>
        <v>#REF!</v>
      </c>
    </row>
    <row r="336" spans="2:78" s="1" customFormat="1" ht="15.75" customHeight="1" x14ac:dyDescent="0.35">
      <c r="B336" s="51"/>
      <c r="C336" s="52" t="s">
        <v>7</v>
      </c>
      <c r="D336" s="59">
        <f>MAX($D$201,$D$221,$D$223,$D$229,$D$231)*100</f>
        <v>0</v>
      </c>
      <c r="E336" s="59">
        <f>MAX($J$201,$J$221,$J$223,$J$229,$J$231)*100</f>
        <v>-2.2999999999999994</v>
      </c>
      <c r="F336" s="59" t="e">
        <f>MAX(#REF!,#REF!,#REF!,#REF!,#REF!)*100</f>
        <v>#REF!</v>
      </c>
      <c r="G336" s="59" t="e">
        <f>MAX(#REF!,#REF!,#REF!,#REF!,#REF!)*100</f>
        <v>#REF!</v>
      </c>
      <c r="H336" s="74" t="e">
        <f>MAX(E336:G336)</f>
        <v>#REF!</v>
      </c>
      <c r="I336" s="69"/>
      <c r="J336" s="70"/>
      <c r="K336" s="75" t="s">
        <v>7</v>
      </c>
      <c r="L336" s="60">
        <f>MAX($D$205,$D$207,$D$217,$D$225)*100</f>
        <v>0</v>
      </c>
      <c r="M336" s="60">
        <f>MAX($J$205,$J$207,$J$217,$J$225)*100</f>
        <v>13</v>
      </c>
      <c r="N336" s="60" t="e">
        <f>MAX(#REF!,#REF!,#REF!,#REF!)*100</f>
        <v>#REF!</v>
      </c>
      <c r="O336" s="60" t="e">
        <f>MAX(#REF!,#REF!,#REF!,#REF!)*100</f>
        <v>#REF!</v>
      </c>
      <c r="P336" s="76" t="e">
        <f>MAX(M336:O336)</f>
        <v>#REF!</v>
      </c>
      <c r="Q336" s="69"/>
      <c r="R336" s="70"/>
      <c r="S336" s="75" t="s">
        <v>7</v>
      </c>
      <c r="T336" s="42">
        <f>MAX($D$211,$D$215,$D$217)*100</f>
        <v>0</v>
      </c>
      <c r="U336" s="42">
        <f>MAX($J$211,$J$215,$J$217)*100</f>
        <v>3.499999999999992</v>
      </c>
      <c r="V336" s="42" t="e">
        <f>MAX(#REF!,#REF!,#REF!)*100</f>
        <v>#REF!</v>
      </c>
      <c r="W336" s="42" t="e">
        <f>MAX(#REF!,#REF!,#REF!)*100</f>
        <v>#REF!</v>
      </c>
      <c r="X336" s="77" t="e">
        <f>MAX(U336:W336)</f>
        <v>#REF!</v>
      </c>
      <c r="Y336" s="69"/>
      <c r="Z336" s="70"/>
      <c r="AA336" s="75" t="s">
        <v>7</v>
      </c>
      <c r="AB336" s="60">
        <f>MAX($D$203,$D$219,$D$227)*100</f>
        <v>0</v>
      </c>
      <c r="AC336" s="60">
        <f>MAX($J$203,$J$219,$J$227)*100</f>
        <v>-0.20000000000000018</v>
      </c>
      <c r="AD336" s="60" t="e">
        <f>MAX(#REF!,#REF!,#REF!)*100</f>
        <v>#REF!</v>
      </c>
      <c r="AE336" s="60" t="e">
        <f>MAX(#REF!,#REF!,#REF!)*100</f>
        <v>#REF!</v>
      </c>
      <c r="AF336" s="57" t="e">
        <f>MAX(AC336:AE336)</f>
        <v>#REF!</v>
      </c>
      <c r="AH336" s="2" t="s">
        <v>42</v>
      </c>
      <c r="AI336" s="34" t="s">
        <v>6</v>
      </c>
      <c r="AJ336" s="39">
        <f>$D$275*100</f>
        <v>0</v>
      </c>
      <c r="AK336" s="39">
        <f>$J$275*100</f>
        <v>-0.10000000000000009</v>
      </c>
      <c r="AL336" s="39" t="e">
        <f>#REF!*100</f>
        <v>#REF!</v>
      </c>
      <c r="AM336" s="39" t="e">
        <f>#REF!*100</f>
        <v>#REF!</v>
      </c>
      <c r="AN336" s="35" t="e">
        <f>MIN($AK336:$AM336)</f>
        <v>#REF!</v>
      </c>
    </row>
    <row r="337" spans="2:40" s="1" customFormat="1" x14ac:dyDescent="0.35">
      <c r="B337" s="51" t="s">
        <v>41</v>
      </c>
      <c r="C337" s="58" t="s">
        <v>6</v>
      </c>
      <c r="D337" s="59">
        <f>MIN($D$233,$D$253,$D$255,$D$261,$D$263)*100</f>
        <v>0</v>
      </c>
      <c r="E337" s="59">
        <f>MIN($J$233,$J$253,$J$255,$J$261,$J$263)*100</f>
        <v>-5.8</v>
      </c>
      <c r="F337" s="59" t="e">
        <f>MIN(#REF!,#REF!,#REF!,#REF!,#REF!)*100</f>
        <v>#REF!</v>
      </c>
      <c r="G337" s="59" t="e">
        <f>MIN(#REF!,#REF!,#REF!,#REF!,#REF!)*100</f>
        <v>#REF!</v>
      </c>
      <c r="H337" s="68" t="e">
        <f>MIN(E337:G337)</f>
        <v>#REF!</v>
      </c>
      <c r="I337" s="69"/>
      <c r="J337" s="70" t="s">
        <v>41</v>
      </c>
      <c r="K337" s="71" t="s">
        <v>6</v>
      </c>
      <c r="L337" s="60">
        <f>MIN($D$237,$D$239,$D$249,$D$257)*100</f>
        <v>0</v>
      </c>
      <c r="M337" s="60">
        <f>MIN($J$237,$J$239,$J$249,$J$257)*100</f>
        <v>0.70000000000000062</v>
      </c>
      <c r="N337" s="60" t="e">
        <f>MIN(#REF!,#REF!,#REF!,#REF!)*100</f>
        <v>#REF!</v>
      </c>
      <c r="O337" s="60" t="e">
        <f>MIN(#REF!,#REF!,#REF!,#REF!)*100</f>
        <v>#REF!</v>
      </c>
      <c r="P337" s="72" t="e">
        <f>MIN(M337:O337)</f>
        <v>#REF!</v>
      </c>
      <c r="Q337" s="69"/>
      <c r="R337" s="70" t="s">
        <v>41</v>
      </c>
      <c r="S337" s="71" t="s">
        <v>6</v>
      </c>
      <c r="T337" s="42">
        <f>MIN($D$245,$D$249,$D$251)*100</f>
        <v>0</v>
      </c>
      <c r="U337" s="42">
        <f>MIN($J$245,$J$249,$J$251)*100</f>
        <v>-1.4999999999999958</v>
      </c>
      <c r="V337" s="42" t="e">
        <f>MIN(#REF!,#REF!,#REF!)*100</f>
        <v>#REF!</v>
      </c>
      <c r="W337" s="42" t="e">
        <f>MIN(#REF!,#REF!,#REF!)*100</f>
        <v>#REF!</v>
      </c>
      <c r="X337" s="73" t="e">
        <f>MIN(U337:W337)</f>
        <v>#REF!</v>
      </c>
      <c r="Y337" s="69"/>
      <c r="Z337" s="70" t="s">
        <v>41</v>
      </c>
      <c r="AA337" s="71" t="s">
        <v>6</v>
      </c>
      <c r="AB337" s="60">
        <f>MIN($D$235,$D$251,$D$259)*100</f>
        <v>0</v>
      </c>
      <c r="AC337" s="60">
        <f>MIN($J$235,$J$251,$J$259)*100</f>
        <v>-0.40000000000000036</v>
      </c>
      <c r="AD337" s="60" t="e">
        <f>MIN(#REF!,#REF!,#REF!)*100</f>
        <v>#REF!</v>
      </c>
      <c r="AE337" s="60" t="e">
        <f>MIN(#REF!,#REF!,#REF!)*100</f>
        <v>#REF!</v>
      </c>
      <c r="AF337" s="61" t="e">
        <f>MIN(AC337:AE337)</f>
        <v>#REF!</v>
      </c>
      <c r="AH337" s="2" t="s">
        <v>43</v>
      </c>
      <c r="AI337" s="34" t="s">
        <v>6</v>
      </c>
      <c r="AJ337" s="39">
        <f>$D$307*100</f>
        <v>0</v>
      </c>
      <c r="AK337" s="39">
        <f>$J$307*100</f>
        <v>0.10000000000000009</v>
      </c>
      <c r="AL337" s="39" t="e">
        <f>#REF!*100</f>
        <v>#REF!</v>
      </c>
      <c r="AM337" s="39" t="e">
        <f>#REF!*100</f>
        <v>#REF!</v>
      </c>
      <c r="AN337" s="35" t="e">
        <f>MIN($AK337:$AM337)</f>
        <v>#REF!</v>
      </c>
    </row>
    <row r="338" spans="2:40" s="1" customFormat="1" ht="15.75" customHeight="1" x14ac:dyDescent="0.35">
      <c r="B338" s="51"/>
      <c r="C338" s="52" t="s">
        <v>7</v>
      </c>
      <c r="D338" s="59">
        <f>MAX($D$233,$D$253,$D$255,$D$261,$D$263)*100</f>
        <v>0</v>
      </c>
      <c r="E338" s="59">
        <f>MAX($J$233,$J$253,$J$255,$J$261,$J$263)*100</f>
        <v>-0.80000000000000071</v>
      </c>
      <c r="F338" s="59" t="e">
        <f>MAX(#REF!,#REF!,#REF!,#REF!,#REF!)*100</f>
        <v>#REF!</v>
      </c>
      <c r="G338" s="59" t="e">
        <f>MAX(#REF!,#REF!,#REF!,#REF!,#REF!)*100</f>
        <v>#REF!</v>
      </c>
      <c r="H338" s="74" t="e">
        <f>MAX(E338:G338)</f>
        <v>#REF!</v>
      </c>
      <c r="I338" s="69"/>
      <c r="J338" s="70"/>
      <c r="K338" s="75" t="s">
        <v>7</v>
      </c>
      <c r="L338" s="60">
        <f>MAX($D$237,$D$239,$D$249,$D$257)*100</f>
        <v>0</v>
      </c>
      <c r="M338" s="60">
        <f>MAX($J$237,$J$239,$J$249,$J$257)*100</f>
        <v>12.1</v>
      </c>
      <c r="N338" s="60" t="e">
        <f>MAX(#REF!,#REF!,#REF!,#REF!)*100</f>
        <v>#REF!</v>
      </c>
      <c r="O338" s="60" t="e">
        <f>MAX(#REF!,#REF!,#REF!,#REF!)*100</f>
        <v>#REF!</v>
      </c>
      <c r="P338" s="76" t="e">
        <f>MAX(M338:O338)</f>
        <v>#REF!</v>
      </c>
      <c r="Q338" s="69"/>
      <c r="R338" s="70"/>
      <c r="S338" s="75" t="s">
        <v>7</v>
      </c>
      <c r="T338" s="42">
        <f>MAX($D$245,$D$249,$D$251)*100</f>
        <v>0</v>
      </c>
      <c r="U338" s="42">
        <f>MAX($J$245,$J$249,$J$251)*100</f>
        <v>2.8000000000000025</v>
      </c>
      <c r="V338" s="42" t="e">
        <f>MAX(#REF!,#REF!,#REF!)*100</f>
        <v>#REF!</v>
      </c>
      <c r="W338" s="42" t="e">
        <f>MAX(#REF!,#REF!,#REF!)*100</f>
        <v>#REF!</v>
      </c>
      <c r="X338" s="77" t="e">
        <f>MAX(U338:W338)</f>
        <v>#REF!</v>
      </c>
      <c r="Y338" s="69"/>
      <c r="Z338" s="70"/>
      <c r="AA338" s="75" t="s">
        <v>7</v>
      </c>
      <c r="AB338" s="60">
        <f>MAX($D$235,$D$251,$D$259)*100</f>
        <v>0</v>
      </c>
      <c r="AC338" s="60">
        <f>MAX($J$235,$J$251,$J$259)*100</f>
        <v>-0.10000000000000009</v>
      </c>
      <c r="AD338" s="60" t="e">
        <f>MAX(#REF!,#REF!,#REF!)*100</f>
        <v>#REF!</v>
      </c>
      <c r="AE338" s="60" t="e">
        <f>MAX(#REF!,#REF!,#REF!)*100</f>
        <v>#REF!</v>
      </c>
      <c r="AF338" s="57" t="e">
        <f>MAX(AC338:AE338)</f>
        <v>#REF!</v>
      </c>
      <c r="AH338" s="36"/>
      <c r="AI338" s="41" t="s">
        <v>6</v>
      </c>
      <c r="AJ338" s="38">
        <f>MIN(AJ333:AJ337)</f>
        <v>0</v>
      </c>
      <c r="AK338" s="38">
        <f>MIN(AK333:AK337)</f>
        <v>-0.70000000000000062</v>
      </c>
      <c r="AL338" s="38" t="e">
        <f>MIN(AL333:AL337)</f>
        <v>#REF!</v>
      </c>
      <c r="AM338" s="38" t="e">
        <f>MIN(AM333:AM337)</f>
        <v>#REF!</v>
      </c>
      <c r="AN338" s="38" t="e">
        <f>MIN(AN333:AN337)</f>
        <v>#REF!</v>
      </c>
    </row>
    <row r="339" spans="2:40" s="1" customFormat="1" x14ac:dyDescent="0.35">
      <c r="B339" s="51" t="s">
        <v>42</v>
      </c>
      <c r="C339" s="58" t="s">
        <v>6</v>
      </c>
      <c r="D339" s="59">
        <f>MIN($D$265,$D$285,$D$287,$D$293,$D$295)*100</f>
        <v>0</v>
      </c>
      <c r="E339" s="59">
        <f>MIN($J$265,$J$285,$J$287,$J$293,$J$295)*100</f>
        <v>-6.1999999999999984</v>
      </c>
      <c r="F339" s="59" t="e">
        <f>MIN(#REF!,#REF!,#REF!,#REF!,#REF!)*100</f>
        <v>#REF!</v>
      </c>
      <c r="G339" s="59" t="e">
        <f>MIN(#REF!,#REF!,#REF!,#REF!,#REF!)*100</f>
        <v>#REF!</v>
      </c>
      <c r="H339" s="68" t="e">
        <f>MIN(E339:G339)</f>
        <v>#REF!</v>
      </c>
      <c r="I339" s="69"/>
      <c r="J339" s="70" t="s">
        <v>42</v>
      </c>
      <c r="K339" s="71" t="s">
        <v>6</v>
      </c>
      <c r="L339" s="60">
        <f>MIN($D$269,$D$271,$D$281,$D$289)*100</f>
        <v>0</v>
      </c>
      <c r="M339" s="60">
        <f>MIN($J$269,$J$271,$J$281,$J$289)*100</f>
        <v>0.30000000000000027</v>
      </c>
      <c r="N339" s="60" t="e">
        <f>MIN(#REF!,#REF!,#REF!,#REF!)*100</f>
        <v>#REF!</v>
      </c>
      <c r="O339" s="60" t="e">
        <f>MIN(#REF!,#REF!,#REF!,#REF!)*100</f>
        <v>#REF!</v>
      </c>
      <c r="P339" s="72" t="e">
        <f>MIN(M339:O339)</f>
        <v>#REF!</v>
      </c>
      <c r="Q339" s="69"/>
      <c r="R339" s="70" t="s">
        <v>42</v>
      </c>
      <c r="S339" s="71" t="s">
        <v>6</v>
      </c>
      <c r="T339" s="42">
        <f>MIN($D$279,$D$283,$D$285)*100</f>
        <v>0</v>
      </c>
      <c r="U339" s="42">
        <f>MIN($J$279,$J$283,$J$285)*100</f>
        <v>-4.6999999999999984</v>
      </c>
      <c r="V339" s="42" t="e">
        <f>MIN(#REF!,#REF!,#REF!)*100</f>
        <v>#REF!</v>
      </c>
      <c r="W339" s="42" t="e">
        <f>MIN(#REF!,#REF!,#REF!)*100</f>
        <v>#REF!</v>
      </c>
      <c r="X339" s="73" t="e">
        <f>MIN(U339:W339)</f>
        <v>#REF!</v>
      </c>
      <c r="Y339" s="69"/>
      <c r="Z339" s="70" t="s">
        <v>42</v>
      </c>
      <c r="AA339" s="71" t="s">
        <v>6</v>
      </c>
      <c r="AB339" s="60">
        <f>MIN($D$267,$D$283,$D$291)*100</f>
        <v>0</v>
      </c>
      <c r="AC339" s="60">
        <f>MIN($J$267,$J$283,$J$291)*100</f>
        <v>-0.30000000000000027</v>
      </c>
      <c r="AD339" s="60" t="e">
        <f>MIN(#REF!,#REF!,#REF!)*100</f>
        <v>#REF!</v>
      </c>
      <c r="AE339" s="60" t="e">
        <f>MIN(#REF!,#REF!,#REF!)*100</f>
        <v>#REF!</v>
      </c>
      <c r="AF339" s="61" t="e">
        <f>MIN(AC339:AE339)</f>
        <v>#REF!</v>
      </c>
      <c r="AH339" s="36"/>
      <c r="AI339" s="41" t="s">
        <v>7</v>
      </c>
      <c r="AJ339" s="38">
        <f>MAX(AJ333:AJ337)</f>
        <v>0</v>
      </c>
      <c r="AK339" s="38">
        <f>MAX(AK333:AK337)</f>
        <v>0.10000000000000009</v>
      </c>
      <c r="AL339" s="38" t="e">
        <f>MAX(AL333:AL337)</f>
        <v>#REF!</v>
      </c>
      <c r="AM339" s="38" t="e">
        <f>MAX(AM333:AM337)</f>
        <v>#REF!</v>
      </c>
      <c r="AN339" s="38" t="e">
        <f>MAX(AN333:AN337)</f>
        <v>#REF!</v>
      </c>
    </row>
    <row r="340" spans="2:40" s="1" customFormat="1" ht="15.75" customHeight="1" x14ac:dyDescent="0.35">
      <c r="B340" s="51"/>
      <c r="C340" s="52" t="s">
        <v>7</v>
      </c>
      <c r="D340" s="59">
        <f>MAX($D$265,$D$285,$D$287,$D$293,$D$295)*100</f>
        <v>0</v>
      </c>
      <c r="E340" s="59">
        <f>MAX($J$265,$J$285,$J$287,$J$293,$J$295)*100</f>
        <v>3.0000000000000027</v>
      </c>
      <c r="F340" s="59" t="e">
        <f>MAX(#REF!,#REF!,#REF!,#REF!,#REF!)*100</f>
        <v>#REF!</v>
      </c>
      <c r="G340" s="59" t="e">
        <f>MAX(#REF!,#REF!,#REF!,#REF!,#REF!)*100</f>
        <v>#REF!</v>
      </c>
      <c r="H340" s="74" t="e">
        <f>MAX(E340:G340)</f>
        <v>#REF!</v>
      </c>
      <c r="I340" s="69"/>
      <c r="J340" s="70"/>
      <c r="K340" s="75" t="s">
        <v>7</v>
      </c>
      <c r="L340" s="60">
        <f>MAX($D$269,$D$271,$D$281,$D$289)*100</f>
        <v>0</v>
      </c>
      <c r="M340" s="60">
        <f>MAX($J$269,$J$271,$J$281,$J$289)*100</f>
        <v>11.300000000000002</v>
      </c>
      <c r="N340" s="60" t="e">
        <f>MAX(#REF!,#REF!,#REF!,#REF!)*100</f>
        <v>#REF!</v>
      </c>
      <c r="O340" s="60" t="e">
        <f>MAX(#REF!,#REF!,#REF!,#REF!)*100</f>
        <v>#REF!</v>
      </c>
      <c r="P340" s="76" t="e">
        <f>MAX(M340:O340)</f>
        <v>#REF!</v>
      </c>
      <c r="Q340" s="69"/>
      <c r="R340" s="70"/>
      <c r="S340" s="75" t="s">
        <v>7</v>
      </c>
      <c r="T340" s="42">
        <f>MAX($D$279,$D$283,$D$285)*100</f>
        <v>0</v>
      </c>
      <c r="U340" s="42">
        <f>MAX($J$279,$J$283,$J$285)*100</f>
        <v>1.6999999999999988</v>
      </c>
      <c r="V340" s="42" t="e">
        <f>MAX(#REF!,#REF!,#REF!)*100</f>
        <v>#REF!</v>
      </c>
      <c r="W340" s="42" t="e">
        <f>MAX(#REF!,#REF!,#REF!)*100</f>
        <v>#REF!</v>
      </c>
      <c r="X340" s="77" t="e">
        <f>MAX(U340:W340)</f>
        <v>#REF!</v>
      </c>
      <c r="Y340" s="69"/>
      <c r="Z340" s="70"/>
      <c r="AA340" s="75" t="s">
        <v>7</v>
      </c>
      <c r="AB340" s="60">
        <f>MAX($D$267,$D$283,$D$291)*100</f>
        <v>0</v>
      </c>
      <c r="AC340" s="60">
        <f>MAX($J$267,$J$283,$J$291)*100</f>
        <v>0.10000000000000009</v>
      </c>
      <c r="AD340" s="60" t="e">
        <f>MAX(#REF!,#REF!,#REF!)*100</f>
        <v>#REF!</v>
      </c>
      <c r="AE340" s="60" t="e">
        <f>MAX(#REF!,#REF!,#REF!)*100</f>
        <v>#REF!</v>
      </c>
      <c r="AF340" s="57" t="e">
        <f>MAX(AC340:AE340)</f>
        <v>#REF!</v>
      </c>
    </row>
    <row r="341" spans="2:40" s="1" customFormat="1" ht="15.75" customHeight="1" x14ac:dyDescent="0.35">
      <c r="B341" s="51" t="s">
        <v>43</v>
      </c>
      <c r="C341" s="58" t="s">
        <v>6</v>
      </c>
      <c r="D341" s="59">
        <f>MIN($D$317,$D$319,$D$325,$D$327)*100</f>
        <v>0</v>
      </c>
      <c r="E341" s="59">
        <f>MIN($J$317,$J$319,$J$325,$J$327)*100</f>
        <v>-7.7000000000000011</v>
      </c>
      <c r="F341" s="59" t="e">
        <f>MIN(#REF!,#REF!,#REF!,#REF!)*100</f>
        <v>#REF!</v>
      </c>
      <c r="G341" s="59" t="e">
        <f>MIN(#REF!,#REF!,#REF!,#REF!)*100</f>
        <v>#REF!</v>
      </c>
      <c r="H341" s="68" t="e">
        <f>MIN(E341:G341)</f>
        <v>#REF!</v>
      </c>
      <c r="I341" s="69"/>
      <c r="J341" s="70" t="s">
        <v>43</v>
      </c>
      <c r="K341" s="71" t="s">
        <v>6</v>
      </c>
      <c r="L341" s="60">
        <f>MIN($D$301,$D$303,$D$313,$D$321)*100</f>
        <v>0</v>
      </c>
      <c r="M341" s="60">
        <f>MIN($J$301,$J$303,$J$313,$J$321)*100</f>
        <v>-5.0999999999999934</v>
      </c>
      <c r="N341" s="60" t="e">
        <f>MIN(#REF!,#REF!,#REF!,#REF!)*100</f>
        <v>#REF!</v>
      </c>
      <c r="O341" s="60" t="e">
        <f>MIN(#REF!,#REF!,#REF!,#REF!)*100</f>
        <v>#REF!</v>
      </c>
      <c r="P341" s="72" t="e">
        <f>MIN(M341:O341)</f>
        <v>#REF!</v>
      </c>
      <c r="Q341" s="69"/>
      <c r="R341" s="70" t="s">
        <v>43</v>
      </c>
      <c r="S341" s="71" t="s">
        <v>6</v>
      </c>
      <c r="T341" s="42">
        <f>MIN($D$313,$D$317,$D$319)*100</f>
        <v>0</v>
      </c>
      <c r="U341" s="42">
        <f>MIN($J$313,$J$317,$J$319)*100</f>
        <v>-4.8999999999999986</v>
      </c>
      <c r="V341" s="42" t="e">
        <f>MIN(#REF!,#REF!,#REF!)*100</f>
        <v>#REF!</v>
      </c>
      <c r="W341" s="42" t="e">
        <f>MIN(#REF!,#REF!,#REF!)*100</f>
        <v>#REF!</v>
      </c>
      <c r="X341" s="73" t="e">
        <f>MIN(U341:W341)</f>
        <v>#REF!</v>
      </c>
      <c r="Y341" s="69"/>
      <c r="Z341" s="70" t="s">
        <v>43</v>
      </c>
      <c r="AA341" s="71" t="s">
        <v>6</v>
      </c>
      <c r="AB341" s="60">
        <f>MIN($D$299,$D$315,$D$323)*100</f>
        <v>0</v>
      </c>
      <c r="AC341" s="60">
        <f>MIN($J$299,$J$315,$J$323)*100</f>
        <v>0</v>
      </c>
      <c r="AD341" s="60" t="e">
        <f>MIN(#REF!,#REF!,#REF!)*100</f>
        <v>#REF!</v>
      </c>
      <c r="AE341" s="60" t="e">
        <f>MIN(#REF!,#REF!,#REF!)*100</f>
        <v>#REF!</v>
      </c>
      <c r="AF341" s="61" t="e">
        <f>MIN(AC341:AE341)</f>
        <v>#REF!</v>
      </c>
    </row>
    <row r="342" spans="2:40" s="1" customFormat="1" ht="15.75" customHeight="1" x14ac:dyDescent="0.35">
      <c r="B342" s="51"/>
      <c r="C342" s="52" t="s">
        <v>7</v>
      </c>
      <c r="D342" s="59">
        <f>MAX($D$317,$D$319,$D$325,$D$327)*100</f>
        <v>0</v>
      </c>
      <c r="E342" s="59">
        <f>MAX($J$317,$J$319,$J$325,$J$327)*100</f>
        <v>-2.9000000000000026</v>
      </c>
      <c r="F342" s="59" t="e">
        <f>MAX(#REF!,#REF!,#REF!,#REF!)*100</f>
        <v>#REF!</v>
      </c>
      <c r="G342" s="59" t="e">
        <f>MAX(#REF!,#REF!,#REF!,#REF!)*100</f>
        <v>#REF!</v>
      </c>
      <c r="H342" s="74" t="e">
        <f>MAX(E342:G342)</f>
        <v>#REF!</v>
      </c>
      <c r="I342" s="69"/>
      <c r="J342" s="70"/>
      <c r="K342" s="75" t="s">
        <v>7</v>
      </c>
      <c r="L342" s="60">
        <f>MAX($D$301,$D$303,$D$313,$D$321)*100</f>
        <v>0</v>
      </c>
      <c r="M342" s="60">
        <f>MAX($J$301,$J$303,$J$313,$J$321)*100</f>
        <v>6.7</v>
      </c>
      <c r="N342" s="60" t="e">
        <f>MAX(#REF!,#REF!,#REF!,#REF!)*100</f>
        <v>#REF!</v>
      </c>
      <c r="O342" s="60" t="e">
        <f>MAX(#REF!,#REF!,#REF!,#REF!)*100</f>
        <v>#REF!</v>
      </c>
      <c r="P342" s="76" t="e">
        <f>MAX(M342:O342)</f>
        <v>#REF!</v>
      </c>
      <c r="Q342" s="69"/>
      <c r="R342" s="70"/>
      <c r="S342" s="75" t="s">
        <v>7</v>
      </c>
      <c r="T342" s="42">
        <f>MAX($D$313,$D$317,$D$319)*100</f>
        <v>0</v>
      </c>
      <c r="U342" s="42">
        <f>MAX($J$313,$J$317,$J$319)*100</f>
        <v>0.10000000000000009</v>
      </c>
      <c r="V342" s="42" t="e">
        <f>MAX(#REF!,#REF!,#REF!)*100</f>
        <v>#REF!</v>
      </c>
      <c r="W342" s="42" t="e">
        <f>MAX(#REF!,#REF!,#REF!)*100</f>
        <v>#REF!</v>
      </c>
      <c r="X342" s="77" t="e">
        <f>MAX(U342:W342)</f>
        <v>#REF!</v>
      </c>
      <c r="Y342" s="69"/>
      <c r="Z342" s="70"/>
      <c r="AA342" s="75" t="s">
        <v>7</v>
      </c>
      <c r="AB342" s="60">
        <f>MAX($D$299,$D$315,$D$323)*100</f>
        <v>0</v>
      </c>
      <c r="AC342" s="60">
        <f>MAX($J$299,$J$315,$J$323)*100</f>
        <v>0</v>
      </c>
      <c r="AD342" s="60" t="e">
        <f>MAX(#REF!,#REF!,#REF!)*100</f>
        <v>#REF!</v>
      </c>
      <c r="AE342" s="60" t="e">
        <f>MAX(#REF!,#REF!,#REF!)*100</f>
        <v>#REF!</v>
      </c>
      <c r="AF342" s="57" t="e">
        <f>MAX(AC342:AE342)</f>
        <v>#REF!</v>
      </c>
    </row>
    <row r="343" spans="2:40" s="1" customFormat="1" x14ac:dyDescent="0.35">
      <c r="B343" s="62"/>
      <c r="C343" s="63" t="s">
        <v>44</v>
      </c>
      <c r="D343" s="78">
        <f>MIN(D333:D342)</f>
        <v>0</v>
      </c>
      <c r="E343" s="78">
        <f>MIN(E333:E342)</f>
        <v>-7.7000000000000011</v>
      </c>
      <c r="F343" s="78" t="e">
        <f>MIN(F333:F342)</f>
        <v>#REF!</v>
      </c>
      <c r="G343" s="78" t="e">
        <f>MIN(G333:G342)</f>
        <v>#REF!</v>
      </c>
      <c r="H343" s="79" t="e">
        <f>MIN(E343:G343)</f>
        <v>#REF!</v>
      </c>
      <c r="I343" s="69"/>
      <c r="J343" s="80"/>
      <c r="K343" s="64" t="s">
        <v>44</v>
      </c>
      <c r="L343" s="64">
        <f>MIN(L333:L342)</f>
        <v>0</v>
      </c>
      <c r="M343" s="64">
        <f>MIN(M333:M342)</f>
        <v>-5.0999999999999934</v>
      </c>
      <c r="N343" s="64" t="e">
        <f>MIN(N333:N342)</f>
        <v>#REF!</v>
      </c>
      <c r="O343" s="64" t="e">
        <f>MIN(O333:O342)</f>
        <v>#REF!</v>
      </c>
      <c r="P343" s="81" t="e">
        <f>MIN(M343:O343)</f>
        <v>#REF!</v>
      </c>
      <c r="Q343" s="69"/>
      <c r="R343" s="82"/>
      <c r="S343" s="83" t="s">
        <v>44</v>
      </c>
      <c r="T343" s="83">
        <f>MIN(T333:T342)</f>
        <v>0</v>
      </c>
      <c r="U343" s="83">
        <f>MIN(U333:U342)</f>
        <v>-4.8999999999999986</v>
      </c>
      <c r="V343" s="83" t="e">
        <f>MIN(V333:V342)</f>
        <v>#REF!</v>
      </c>
      <c r="W343" s="83" t="e">
        <f>MIN(W333:W342)</f>
        <v>#REF!</v>
      </c>
      <c r="X343" s="84" t="e">
        <f>MIN(U343:W343)</f>
        <v>#REF!</v>
      </c>
      <c r="Y343" s="69"/>
      <c r="Z343" s="85"/>
      <c r="AA343" s="86" t="s">
        <v>37</v>
      </c>
      <c r="AB343" s="86">
        <f>MIN(AB333:AB342)</f>
        <v>0</v>
      </c>
      <c r="AC343" s="86">
        <f>MIN(AC333:AC342)</f>
        <v>-0.60000000000000053</v>
      </c>
      <c r="AD343" s="86" t="e">
        <f>MIN(AD333:AD342)</f>
        <v>#REF!</v>
      </c>
      <c r="AE343" s="86" t="e">
        <f>MIN(AE333:AE342)</f>
        <v>#REF!</v>
      </c>
      <c r="AF343" s="87" t="e">
        <f>MIN(AC343:AE343)</f>
        <v>#REF!</v>
      </c>
    </row>
    <row r="344" spans="2:40" s="1" customFormat="1" x14ac:dyDescent="0.35">
      <c r="B344" s="65"/>
      <c r="C344" s="66" t="s">
        <v>45</v>
      </c>
      <c r="D344" s="88">
        <f>MAX(D333:D342)</f>
        <v>0</v>
      </c>
      <c r="E344" s="88">
        <f>MAX(E333:E342)</f>
        <v>3.0000000000000027</v>
      </c>
      <c r="F344" s="88" t="e">
        <f>MAX(F333:F342)</f>
        <v>#REF!</v>
      </c>
      <c r="G344" s="88" t="e">
        <f>MAX(G333:G342)</f>
        <v>#REF!</v>
      </c>
      <c r="H344" s="89" t="e">
        <f>MAX(E344:G344)</f>
        <v>#REF!</v>
      </c>
      <c r="I344" s="69"/>
      <c r="J344" s="90"/>
      <c r="K344" s="67" t="s">
        <v>45</v>
      </c>
      <c r="L344" s="67">
        <f>MAX(L333:L342)</f>
        <v>0</v>
      </c>
      <c r="M344" s="67">
        <f>MAX(M333:M342)</f>
        <v>14.000000000000002</v>
      </c>
      <c r="N344" s="67" t="e">
        <f>MAX(N333:N342)</f>
        <v>#REF!</v>
      </c>
      <c r="O344" s="67" t="e">
        <f>MAX(O333:O342)</f>
        <v>#REF!</v>
      </c>
      <c r="P344" s="81" t="e">
        <f>MIN(M344:O344)</f>
        <v>#REF!</v>
      </c>
      <c r="Q344" s="69"/>
      <c r="R344" s="91"/>
      <c r="S344" s="92" t="s">
        <v>45</v>
      </c>
      <c r="T344" s="92">
        <f>MAX(T333:T342)</f>
        <v>0</v>
      </c>
      <c r="U344" s="92">
        <f>MAX(U333:U342)</f>
        <v>3.499999999999992</v>
      </c>
      <c r="V344" s="92" t="e">
        <f>MAX(V333:V342)</f>
        <v>#REF!</v>
      </c>
      <c r="W344" s="92" t="e">
        <f>MAX(W333:W342)</f>
        <v>#REF!</v>
      </c>
      <c r="X344" s="84" t="e">
        <f>MIN(U344:W344)</f>
        <v>#REF!</v>
      </c>
      <c r="Y344" s="69"/>
      <c r="Z344" s="93"/>
      <c r="AA344" s="94"/>
      <c r="AB344" s="94">
        <f>MAX(AB333:AB342)</f>
        <v>0</v>
      </c>
      <c r="AC344" s="94">
        <f>MAX(AC333:AC342)</f>
        <v>0.10000000000000009</v>
      </c>
      <c r="AD344" s="94" t="e">
        <f>MAX(AD333:AD342)</f>
        <v>#REF!</v>
      </c>
      <c r="AE344" s="94" t="e">
        <f>MAX(AE333:AE342)</f>
        <v>#REF!</v>
      </c>
      <c r="AF344" s="87" t="e">
        <f>MIN(AC344:AE344)</f>
        <v>#REF!</v>
      </c>
    </row>
    <row r="345" spans="2:40" s="1" customFormat="1" x14ac:dyDescent="0.35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</row>
    <row r="346" spans="2:40" s="1" customFormat="1" x14ac:dyDescent="0.35">
      <c r="B346" s="43" t="s">
        <v>46</v>
      </c>
      <c r="C346" s="44" t="s">
        <v>36</v>
      </c>
      <c r="D346" s="45">
        <v>2</v>
      </c>
      <c r="E346" s="45">
        <v>3</v>
      </c>
      <c r="F346" s="45">
        <v>4</v>
      </c>
      <c r="G346" s="45">
        <v>5</v>
      </c>
      <c r="H346" s="46" t="s">
        <v>37</v>
      </c>
      <c r="I346" s="47"/>
      <c r="J346" s="43" t="s">
        <v>46</v>
      </c>
      <c r="K346" s="44" t="s">
        <v>36</v>
      </c>
      <c r="L346" s="45">
        <v>2</v>
      </c>
      <c r="M346" s="45">
        <v>3</v>
      </c>
      <c r="N346" s="45">
        <v>4</v>
      </c>
      <c r="O346" s="45">
        <v>5</v>
      </c>
      <c r="P346" s="48" t="s">
        <v>37</v>
      </c>
      <c r="Q346" s="47"/>
      <c r="R346" s="43" t="s">
        <v>2</v>
      </c>
      <c r="S346" s="44" t="s">
        <v>36</v>
      </c>
      <c r="T346" s="45">
        <v>2</v>
      </c>
      <c r="U346" s="45">
        <v>3</v>
      </c>
      <c r="V346" s="45">
        <v>4</v>
      </c>
      <c r="W346" s="45">
        <v>5</v>
      </c>
      <c r="X346" s="49" t="s">
        <v>37</v>
      </c>
      <c r="Y346" s="47"/>
      <c r="Z346" s="43" t="s">
        <v>2</v>
      </c>
      <c r="AA346" s="44" t="s">
        <v>36</v>
      </c>
      <c r="AB346" s="45">
        <v>2</v>
      </c>
      <c r="AC346" s="45">
        <v>3</v>
      </c>
      <c r="AD346" s="45">
        <v>4</v>
      </c>
      <c r="AE346" s="45">
        <v>5</v>
      </c>
      <c r="AF346" s="50" t="s">
        <v>37</v>
      </c>
    </row>
    <row r="347" spans="2:40" s="1" customFormat="1" x14ac:dyDescent="0.35">
      <c r="B347" s="51" t="s">
        <v>38</v>
      </c>
      <c r="C347" s="52"/>
      <c r="D347" s="53"/>
      <c r="E347" s="53"/>
      <c r="F347" s="53"/>
      <c r="G347" s="53"/>
      <c r="H347" s="54"/>
      <c r="I347" s="47"/>
      <c r="J347" s="51" t="s">
        <v>38</v>
      </c>
      <c r="K347" s="52"/>
      <c r="L347" s="53"/>
      <c r="M347" s="53"/>
      <c r="N347" s="53"/>
      <c r="O347" s="53"/>
      <c r="P347" s="55"/>
      <c r="Q347" s="47"/>
      <c r="R347" s="51" t="s">
        <v>38</v>
      </c>
      <c r="S347" s="52"/>
      <c r="T347" s="53"/>
      <c r="U347" s="53"/>
      <c r="V347" s="53"/>
      <c r="W347" s="53"/>
      <c r="X347" s="56"/>
      <c r="Y347" s="47"/>
      <c r="Z347" s="51" t="s">
        <v>38</v>
      </c>
      <c r="AA347" s="52"/>
      <c r="AB347" s="53"/>
      <c r="AC347" s="53"/>
      <c r="AD347" s="53"/>
      <c r="AE347" s="53"/>
      <c r="AF347" s="57"/>
      <c r="AH347" s="30" t="s">
        <v>35</v>
      </c>
      <c r="AI347" s="31" t="s">
        <v>36</v>
      </c>
      <c r="AJ347" s="45">
        <v>2</v>
      </c>
      <c r="AK347" s="45">
        <v>3</v>
      </c>
      <c r="AL347" s="45">
        <v>4</v>
      </c>
      <c r="AM347" s="45">
        <v>5</v>
      </c>
      <c r="AN347" s="32" t="s">
        <v>37</v>
      </c>
    </row>
    <row r="348" spans="2:40" s="1" customFormat="1" ht="18" customHeight="1" x14ac:dyDescent="0.35">
      <c r="B348" s="51" t="s">
        <v>39</v>
      </c>
      <c r="C348" s="58" t="s">
        <v>6</v>
      </c>
      <c r="D348" s="97">
        <f>MIN($E$169,$E$189,$E$191,$E$197,$E$199)*100</f>
        <v>0</v>
      </c>
      <c r="E348" s="97">
        <f>MIN($K$169,$K$189,$K$191,$K$197,$K$199)*100</f>
        <v>-2.0000000000000018</v>
      </c>
      <c r="F348" s="97" t="e">
        <f>MIN(#REF!,#REF!,#REF!,#REF!,#REF!)*100</f>
        <v>#REF!</v>
      </c>
      <c r="G348" s="97" t="e">
        <f>MIN(#REF!,#REF!,#REF!,#REF!,#REF!)*100</f>
        <v>#REF!</v>
      </c>
      <c r="H348" s="68" t="e">
        <f>MIN(E348:G348)</f>
        <v>#REF!</v>
      </c>
      <c r="I348" s="69"/>
      <c r="J348" s="70" t="s">
        <v>39</v>
      </c>
      <c r="K348" s="71" t="s">
        <v>6</v>
      </c>
      <c r="L348" s="42">
        <f>MIN($E$173,$E$175,$E$185,$E$193)*100</f>
        <v>0</v>
      </c>
      <c r="M348" s="42">
        <f>MIN($K$173,$K$175,$K$185,$K$193)*100</f>
        <v>-1.3000000000000012</v>
      </c>
      <c r="N348" s="42" t="e">
        <f>MIN(#REF!,#REF!,#REF!,#REF!)*100</f>
        <v>#REF!</v>
      </c>
      <c r="O348" s="42" t="e">
        <f>MIN(#REF!,#REF!,#REF!,#REF!)*100</f>
        <v>#REF!</v>
      </c>
      <c r="P348" s="72" t="e">
        <f>MIN(M348:O348)</f>
        <v>#REF!</v>
      </c>
      <c r="Q348" s="69"/>
      <c r="R348" s="70" t="s">
        <v>39</v>
      </c>
      <c r="S348" s="71" t="s">
        <v>6</v>
      </c>
      <c r="T348" s="42">
        <f>MIN($E$177,$E$181,$E$183)*100</f>
        <v>0</v>
      </c>
      <c r="U348" s="42">
        <f>MIN($K$177,$K$181,$K$183)*100</f>
        <v>-1.3000000000000012</v>
      </c>
      <c r="V348" s="42" t="e">
        <f>MIN(#REF!,#REF!,#REF!)*100</f>
        <v>#REF!</v>
      </c>
      <c r="W348" s="42" t="e">
        <f>MIN(#REF!,#REF!,#REF!)*100</f>
        <v>#REF!</v>
      </c>
      <c r="X348" s="73" t="e">
        <f>MIN(U348:W348)</f>
        <v>#REF!</v>
      </c>
      <c r="Y348" s="69"/>
      <c r="Z348" s="70" t="s">
        <v>39</v>
      </c>
      <c r="AA348" s="71" t="s">
        <v>6</v>
      </c>
      <c r="AB348" s="42">
        <f>MIN($E$171,$E$187,$E$195)*100</f>
        <v>0</v>
      </c>
      <c r="AC348" s="42">
        <f>MIN($K$171,$K$187,$K$195)*100</f>
        <v>-1.2999999999999956</v>
      </c>
      <c r="AD348" s="42" t="e">
        <f>MIN(#REF!,#REF!,#REF!)*100</f>
        <v>#REF!</v>
      </c>
      <c r="AE348" s="42" t="e">
        <f>MIN(#REF!,#REF!,#REF!)*100</f>
        <v>#REF!</v>
      </c>
      <c r="AF348" s="95" t="e">
        <f>MIN(AC348:AE348)</f>
        <v>#REF!</v>
      </c>
      <c r="AH348" s="2" t="s">
        <v>38</v>
      </c>
      <c r="AI348" s="3"/>
      <c r="AK348" s="4"/>
      <c r="AL348" s="4"/>
      <c r="AM348" s="4"/>
      <c r="AN348" s="33"/>
    </row>
    <row r="349" spans="2:40" s="1" customFormat="1" ht="15.75" customHeight="1" x14ac:dyDescent="0.35">
      <c r="B349" s="51"/>
      <c r="C349" s="52" t="s">
        <v>7</v>
      </c>
      <c r="D349" s="97">
        <f>MAX($E$169,$E$189,$E$191,$E$197,$E$199)*100</f>
        <v>0</v>
      </c>
      <c r="E349" s="97">
        <f>MAX($K$169,$K$189,$K$191,$K$197,$K$199)*100</f>
        <v>0</v>
      </c>
      <c r="F349" s="97" t="e">
        <f>MAX(#REF!,#REF!,#REF!,#REF!,#REF!)*100</f>
        <v>#REF!</v>
      </c>
      <c r="G349" s="97" t="e">
        <f>MAX(#REF!,#REF!,#REF!,#REF!,#REF!)*100</f>
        <v>#REF!</v>
      </c>
      <c r="H349" s="74" t="e">
        <f>MAX(E349:G349)</f>
        <v>#REF!</v>
      </c>
      <c r="I349" s="69"/>
      <c r="J349" s="70"/>
      <c r="K349" s="75" t="s">
        <v>7</v>
      </c>
      <c r="L349" s="42">
        <f>MAX($E$173,$E$175,$E$185,$E$193)*100</f>
        <v>0</v>
      </c>
      <c r="M349" s="42">
        <f>MAX($K$173,$K$175,$K$185,$K$193)*100</f>
        <v>0.50000000000000044</v>
      </c>
      <c r="N349" s="42" t="e">
        <f>MAX(#REF!,#REF!,#REF!,#REF!)*100</f>
        <v>#REF!</v>
      </c>
      <c r="O349" s="42" t="e">
        <f>MAX(#REF!,#REF!,#REF!,#REF!)*100</f>
        <v>#REF!</v>
      </c>
      <c r="P349" s="76" t="e">
        <f>MAX(M349:O349)</f>
        <v>#REF!</v>
      </c>
      <c r="Q349" s="69"/>
      <c r="R349" s="70"/>
      <c r="S349" s="75" t="s">
        <v>7</v>
      </c>
      <c r="T349" s="42">
        <f>MAX($E$177,$E$181,$E$183)*100</f>
        <v>0</v>
      </c>
      <c r="U349" s="42">
        <f>MAX($K$177,$K$181,$K$183)*100</f>
        <v>0</v>
      </c>
      <c r="V349" s="42" t="e">
        <f>MAX(#REF!,#REF!,#REF!)*100</f>
        <v>#REF!</v>
      </c>
      <c r="W349" s="42" t="e">
        <f>MAX(#REF!,#REF!,#REF!)*100</f>
        <v>#REF!</v>
      </c>
      <c r="X349" s="77" t="e">
        <f>MAX(U349:W349)</f>
        <v>#REF!</v>
      </c>
      <c r="Y349" s="69"/>
      <c r="Z349" s="70"/>
      <c r="AA349" s="75" t="s">
        <v>7</v>
      </c>
      <c r="AB349" s="42">
        <f>MAX($E$171,$E$187,$E$195)*100</f>
        <v>0</v>
      </c>
      <c r="AC349" s="42">
        <f>MAX($K$171,$K$187,$K$195)*100</f>
        <v>-1.0999999999999983</v>
      </c>
      <c r="AD349" s="42" t="e">
        <f>MAX(#REF!,#REF!,#REF!)*100</f>
        <v>#REF!</v>
      </c>
      <c r="AE349" s="42" t="e">
        <f>MAX(#REF!,#REF!,#REF!)*100</f>
        <v>#REF!</v>
      </c>
      <c r="AF349" s="96" t="e">
        <f>MAX(AC349:AE349)</f>
        <v>#REF!</v>
      </c>
      <c r="AH349" s="2" t="s">
        <v>39</v>
      </c>
      <c r="AI349" s="34" t="s">
        <v>6</v>
      </c>
      <c r="AJ349" s="39">
        <f>$E$179*100</f>
        <v>0</v>
      </c>
      <c r="AK349" s="39">
        <f>$K$179*100</f>
        <v>-1.3000000000000012</v>
      </c>
      <c r="AL349" s="39" t="e">
        <f>#REF!*100</f>
        <v>#REF!</v>
      </c>
      <c r="AM349" s="39" t="e">
        <f>#REF!*100</f>
        <v>#REF!</v>
      </c>
      <c r="AN349" s="35" t="e">
        <f>MIN($AK349:$AM349)</f>
        <v>#REF!</v>
      </c>
    </row>
    <row r="350" spans="2:40" s="1" customFormat="1" ht="18" customHeight="1" x14ac:dyDescent="0.35">
      <c r="B350" s="51" t="s">
        <v>40</v>
      </c>
      <c r="C350" s="58" t="s">
        <v>6</v>
      </c>
      <c r="D350" s="97">
        <f>MIN($E$201,$E$221,$E$223,$E$229,$E$231)*100</f>
        <v>0</v>
      </c>
      <c r="E350" s="97">
        <f>MIN($K$201,$K$221,$K$223,$K$229,$K$231)*100</f>
        <v>-1.100000000000001</v>
      </c>
      <c r="F350" s="97" t="e">
        <f>MIN(#REF!,#REF!,#REF!,#REF!,#REF!)*100</f>
        <v>#REF!</v>
      </c>
      <c r="G350" s="97" t="e">
        <f>MIN(#REF!,#REF!,#REF!,#REF!,#REF!)*100</f>
        <v>#REF!</v>
      </c>
      <c r="H350" s="68" t="e">
        <f>MIN(E350:G350)</f>
        <v>#REF!</v>
      </c>
      <c r="I350" s="69"/>
      <c r="J350" s="70" t="s">
        <v>40</v>
      </c>
      <c r="K350" s="71" t="s">
        <v>6</v>
      </c>
      <c r="L350" s="42">
        <f>MIN($E$205,$E$207,$E$217,$E$225)*100</f>
        <v>0</v>
      </c>
      <c r="M350" s="42">
        <f>MIN($K$205,$K$207,$K$217,$K$225)*100</f>
        <v>-0.20000000000000018</v>
      </c>
      <c r="N350" s="42" t="e">
        <f>MIN(#REF!,#REF!,#REF!,#REF!)*100</f>
        <v>#REF!</v>
      </c>
      <c r="O350" s="42" t="e">
        <f>MIN(#REF!,#REF!,#REF!,#REF!)*100</f>
        <v>#REF!</v>
      </c>
      <c r="P350" s="72" t="e">
        <f>MIN(M350:O350)</f>
        <v>#REF!</v>
      </c>
      <c r="Q350" s="69"/>
      <c r="R350" s="70" t="s">
        <v>40</v>
      </c>
      <c r="S350" s="71" t="s">
        <v>6</v>
      </c>
      <c r="T350" s="42">
        <f>MIN($E$211,$E$215,$E$217)*100</f>
        <v>0</v>
      </c>
      <c r="U350" s="42">
        <f>MIN($K$211,$K$215,$K$217)*100</f>
        <v>-1.0000000000000009</v>
      </c>
      <c r="V350" s="42" t="e">
        <f>MIN(#REF!,#REF!,#REF!)*100</f>
        <v>#REF!</v>
      </c>
      <c r="W350" s="42" t="e">
        <f>MIN(#REF!,#REF!,#REF!)*100</f>
        <v>#REF!</v>
      </c>
      <c r="X350" s="73" t="e">
        <f>MIN(U350:W350)</f>
        <v>#REF!</v>
      </c>
      <c r="Y350" s="69"/>
      <c r="Z350" s="70" t="s">
        <v>40</v>
      </c>
      <c r="AA350" s="71" t="s">
        <v>6</v>
      </c>
      <c r="AB350" s="42">
        <f>MIN($E$203,$E$219,$E$227)*100</f>
        <v>0</v>
      </c>
      <c r="AC350" s="42">
        <f>MIN($K$203,$K$219,$K$227)*100</f>
        <v>-1.4000000000000012</v>
      </c>
      <c r="AD350" s="42" t="e">
        <f>MIN(#REF!,#REF!,#REF!)*100</f>
        <v>#REF!</v>
      </c>
      <c r="AE350" s="42" t="e">
        <f>MIN(#REF!,#REF!,#REF!)*100</f>
        <v>#REF!</v>
      </c>
      <c r="AF350" s="95" t="e">
        <f>MIN(AC350:AE350)</f>
        <v>#REF!</v>
      </c>
      <c r="AH350" s="2" t="s">
        <v>40</v>
      </c>
      <c r="AI350" s="34" t="s">
        <v>6</v>
      </c>
      <c r="AJ350" s="39">
        <f>$E$211*100</f>
        <v>0</v>
      </c>
      <c r="AK350" s="39">
        <f>$K$211*100</f>
        <v>-1.0000000000000009</v>
      </c>
      <c r="AL350" s="39" t="e">
        <f>#REF!*100</f>
        <v>#REF!</v>
      </c>
      <c r="AM350" s="39" t="e">
        <f>#REF!*100</f>
        <v>#REF!</v>
      </c>
      <c r="AN350" s="35" t="e">
        <f>MIN($AK350:$AM350)</f>
        <v>#REF!</v>
      </c>
    </row>
    <row r="351" spans="2:40" s="1" customFormat="1" ht="15" customHeight="1" x14ac:dyDescent="0.35">
      <c r="B351" s="51"/>
      <c r="C351" s="52" t="s">
        <v>7</v>
      </c>
      <c r="D351" s="97">
        <f>MAX($E$201,$E$221,$E$223,$E$229,$E$231)*100</f>
        <v>0</v>
      </c>
      <c r="E351" s="97">
        <f>MAX($K$201,$K$221,$K$223,$K$229,$K$231)*100</f>
        <v>-0.10000000000000009</v>
      </c>
      <c r="F351" s="97" t="e">
        <f>MAX(#REF!,#REF!,#REF!,#REF!,#REF!)*100</f>
        <v>#REF!</v>
      </c>
      <c r="G351" s="97" t="e">
        <f>MAX(#REF!,#REF!,#REF!,#REF!,#REF!)*100</f>
        <v>#REF!</v>
      </c>
      <c r="H351" s="74" t="e">
        <f>MAX(E351:G351)</f>
        <v>#REF!</v>
      </c>
      <c r="I351" s="69"/>
      <c r="J351" s="70"/>
      <c r="K351" s="75" t="s">
        <v>7</v>
      </c>
      <c r="L351" s="42">
        <f>MAX($E$205,$E$207,$E$217,$E$225)*100</f>
        <v>0</v>
      </c>
      <c r="M351" s="42">
        <f>MAX($K$205,$K$207,$K$217,$K$225)*100</f>
        <v>0.20000000000000018</v>
      </c>
      <c r="N351" s="42" t="e">
        <f>MAX(#REF!,#REF!,#REF!,#REF!)*100</f>
        <v>#REF!</v>
      </c>
      <c r="O351" s="42" t="e">
        <f>MAX(#REF!,#REF!,#REF!,#REF!)*100</f>
        <v>#REF!</v>
      </c>
      <c r="P351" s="76" t="e">
        <f>MAX(M351:O351)</f>
        <v>#REF!</v>
      </c>
      <c r="Q351" s="69"/>
      <c r="R351" s="70"/>
      <c r="S351" s="75" t="s">
        <v>7</v>
      </c>
      <c r="T351" s="42">
        <f>MAX($E$211,$E$215,$E$217)*100</f>
        <v>0</v>
      </c>
      <c r="U351" s="42">
        <f>MAX($K$211,$K$215,$K$217)*100</f>
        <v>-0.10000000000000009</v>
      </c>
      <c r="V351" s="42" t="e">
        <f>MAX(#REF!,#REF!,#REF!)*100</f>
        <v>#REF!</v>
      </c>
      <c r="W351" s="42" t="e">
        <f>MAX(#REF!,#REF!,#REF!)*100</f>
        <v>#REF!</v>
      </c>
      <c r="X351" s="77" t="e">
        <f>MAX(U351:W351)</f>
        <v>#REF!</v>
      </c>
      <c r="Y351" s="69"/>
      <c r="Z351" s="70"/>
      <c r="AA351" s="75" t="s">
        <v>7</v>
      </c>
      <c r="AB351" s="42">
        <f>MAX($E$203,$E$219,$E$227)*100</f>
        <v>0</v>
      </c>
      <c r="AC351" s="42">
        <f>MAX($K$203,$K$219,$K$227)*100</f>
        <v>-0.60000000000000053</v>
      </c>
      <c r="AD351" s="42" t="e">
        <f>MAX(#REF!,#REF!,#REF!)*100</f>
        <v>#REF!</v>
      </c>
      <c r="AE351" s="42" t="e">
        <f>MAX(#REF!,#REF!,#REF!)*100</f>
        <v>#REF!</v>
      </c>
      <c r="AF351" s="96" t="e">
        <f>MAX(AC351:AE351)</f>
        <v>#REF!</v>
      </c>
      <c r="AH351" s="2" t="s">
        <v>41</v>
      </c>
      <c r="AI351" s="34" t="s">
        <v>6</v>
      </c>
      <c r="AJ351" s="39">
        <f>$E$243*100</f>
        <v>0</v>
      </c>
      <c r="AK351" s="39">
        <f>$K$243*100</f>
        <v>-0.70000000000000062</v>
      </c>
      <c r="AL351" s="39" t="e">
        <f>#REF!*100</f>
        <v>#REF!</v>
      </c>
      <c r="AM351" s="39" t="e">
        <f>#REF!*100</f>
        <v>#REF!</v>
      </c>
      <c r="AN351" s="35" t="e">
        <f>MIN($AK351:$AM351)</f>
        <v>#REF!</v>
      </c>
    </row>
    <row r="352" spans="2:40" s="1" customFormat="1" ht="19.5" customHeight="1" x14ac:dyDescent="0.35">
      <c r="B352" s="51" t="s">
        <v>41</v>
      </c>
      <c r="C352" s="58" t="s">
        <v>6</v>
      </c>
      <c r="D352" s="97">
        <f>MIN($E$233,$E$253,$E$255,$E$261,$E$263)*100</f>
        <v>0</v>
      </c>
      <c r="E352" s="97">
        <f>MIN($K$233,$K$253,$K$255,$K$261,$K$263)*100</f>
        <v>-0.60000000000000053</v>
      </c>
      <c r="F352" s="97" t="e">
        <f>MIN(#REF!,#REF!,#REF!,#REF!,#REF!)*100</f>
        <v>#REF!</v>
      </c>
      <c r="G352" s="97" t="e">
        <f>MIN(#REF!,#REF!,#REF!,#REF!,#REF!)*100</f>
        <v>#REF!</v>
      </c>
      <c r="H352" s="68" t="e">
        <f>MIN(E352:G352)</f>
        <v>#REF!</v>
      </c>
      <c r="I352" s="69"/>
      <c r="J352" s="70" t="s">
        <v>41</v>
      </c>
      <c r="K352" s="71" t="s">
        <v>6</v>
      </c>
      <c r="L352" s="42">
        <f>MIN($E$237,$E$239,$E$249,$E$257)*100</f>
        <v>0</v>
      </c>
      <c r="M352" s="42">
        <f>MIN($K$237,$K$239,$K$249,$K$257)*100</f>
        <v>-0.39999999999999758</v>
      </c>
      <c r="N352" s="42" t="e">
        <f>MIN(#REF!,#REF!,#REF!,#REF!)*100</f>
        <v>#REF!</v>
      </c>
      <c r="O352" s="42" t="e">
        <f>MIN(#REF!,#REF!,#REF!,#REF!)*100</f>
        <v>#REF!</v>
      </c>
      <c r="P352" s="72" t="e">
        <f>MIN(M352:O352)</f>
        <v>#REF!</v>
      </c>
      <c r="Q352" s="69"/>
      <c r="R352" s="70" t="s">
        <v>41</v>
      </c>
      <c r="S352" s="71" t="s">
        <v>6</v>
      </c>
      <c r="T352" s="42">
        <f>MIN($E$245,$E$249,$E$251)*100</f>
        <v>0</v>
      </c>
      <c r="U352" s="42">
        <f>MIN($K$245,$K$249,$K$251)*100</f>
        <v>-0.49999999999999767</v>
      </c>
      <c r="V352" s="42" t="e">
        <f>MIN(#REF!,#REF!,#REF!)*100</f>
        <v>#REF!</v>
      </c>
      <c r="W352" s="42" t="e">
        <f>MIN(#REF!,#REF!,#REF!)*100</f>
        <v>#REF!</v>
      </c>
      <c r="X352" s="73" t="e">
        <f>MIN(U352:W352)</f>
        <v>#REF!</v>
      </c>
      <c r="Y352" s="69"/>
      <c r="Z352" s="70" t="s">
        <v>41</v>
      </c>
      <c r="AA352" s="71" t="s">
        <v>6</v>
      </c>
      <c r="AB352" s="42">
        <f>MIN($E$235,$E$251,$E$259)*100</f>
        <v>0</v>
      </c>
      <c r="AC352" s="42">
        <f>MIN($K$235,$K$251,$K$259)*100</f>
        <v>-1.3000000000000012</v>
      </c>
      <c r="AD352" s="42" t="e">
        <f>MIN(#REF!,#REF!,#REF!)*100</f>
        <v>#REF!</v>
      </c>
      <c r="AE352" s="42" t="e">
        <f>MIN(#REF!,#REF!,#REF!)*100</f>
        <v>#REF!</v>
      </c>
      <c r="AF352" s="95" t="e">
        <f>MIN(AC352:AE352)</f>
        <v>#REF!</v>
      </c>
      <c r="AH352" s="2" t="s">
        <v>42</v>
      </c>
      <c r="AI352" s="34" t="s">
        <v>6</v>
      </c>
      <c r="AJ352" s="39">
        <f>$E$275*100</f>
        <v>0</v>
      </c>
      <c r="AK352" s="39">
        <f>$K$275*100</f>
        <v>-0.30000000000000027</v>
      </c>
      <c r="AL352" s="39" t="e">
        <f>#REF!*100</f>
        <v>#REF!</v>
      </c>
      <c r="AM352" s="39" t="e">
        <f>#REF!*100</f>
        <v>#REF!</v>
      </c>
      <c r="AN352" s="35" t="e">
        <f>MIN($AK352:$AM352)</f>
        <v>#REF!</v>
      </c>
    </row>
    <row r="353" spans="2:40" s="1" customFormat="1" ht="17.25" customHeight="1" x14ac:dyDescent="0.35">
      <c r="B353" s="51"/>
      <c r="C353" s="52" t="s">
        <v>7</v>
      </c>
      <c r="D353" s="97">
        <f>MAX($E$233,$E$253,$E$255,$E$261,$E$263)*100</f>
        <v>0</v>
      </c>
      <c r="E353" s="97">
        <f>MAX($K$233,$K$253,$K$255,$K$261,$K$263)*100</f>
        <v>-0.10000000000000009</v>
      </c>
      <c r="F353" s="97" t="e">
        <f>MAX(#REF!,#REF!,#REF!,#REF!,#REF!)*100</f>
        <v>#REF!</v>
      </c>
      <c r="G353" s="97" t="e">
        <f>MAX(#REF!,#REF!,#REF!,#REF!,#REF!)*100</f>
        <v>#REF!</v>
      </c>
      <c r="H353" s="74" t="e">
        <f>MAX(E353:G353)</f>
        <v>#REF!</v>
      </c>
      <c r="I353" s="69"/>
      <c r="J353" s="70"/>
      <c r="K353" s="75" t="s">
        <v>7</v>
      </c>
      <c r="L353" s="42">
        <f>MAX($E$237,$E$239,$E$249,$E$257)*100</f>
        <v>0</v>
      </c>
      <c r="M353" s="42">
        <f>MAX($K$237,$K$239,$K$249,$K$257)*100</f>
        <v>0.20000000000000018</v>
      </c>
      <c r="N353" s="42" t="e">
        <f>MAX(#REF!,#REF!,#REF!,#REF!)*100</f>
        <v>#REF!</v>
      </c>
      <c r="O353" s="42" t="e">
        <f>MAX(#REF!,#REF!,#REF!,#REF!)*100</f>
        <v>#REF!</v>
      </c>
      <c r="P353" s="76" t="e">
        <f>MAX(M353:O353)</f>
        <v>#REF!</v>
      </c>
      <c r="Q353" s="69"/>
      <c r="R353" s="70"/>
      <c r="S353" s="75" t="s">
        <v>7</v>
      </c>
      <c r="T353" s="42">
        <f>MAX($E$245,$E$249,$E$251)*100</f>
        <v>0</v>
      </c>
      <c r="U353" s="42">
        <f>MAX($K$245,$K$249,$K$251)*100</f>
        <v>0.10000000000000009</v>
      </c>
      <c r="V353" s="42" t="e">
        <f>MAX(#REF!,#REF!,#REF!)*100</f>
        <v>#REF!</v>
      </c>
      <c r="W353" s="42" t="e">
        <f>MAX(#REF!,#REF!,#REF!)*100</f>
        <v>#REF!</v>
      </c>
      <c r="X353" s="77" t="e">
        <f>MAX(U353:W353)</f>
        <v>#REF!</v>
      </c>
      <c r="Y353" s="69"/>
      <c r="Z353" s="70"/>
      <c r="AA353" s="75" t="s">
        <v>7</v>
      </c>
      <c r="AB353" s="42">
        <f>MAX($E$235,$E$251,$E$259)*100</f>
        <v>0</v>
      </c>
      <c r="AC353" s="42">
        <f>MAX($K$235,$K$251,$K$259)*100</f>
        <v>-0.20000000000000018</v>
      </c>
      <c r="AD353" s="42" t="e">
        <f>MAX(#REF!,#REF!,#REF!)*100</f>
        <v>#REF!</v>
      </c>
      <c r="AE353" s="42" t="e">
        <f>MAX(#REF!,#REF!,#REF!)*100</f>
        <v>#REF!</v>
      </c>
      <c r="AF353" s="96" t="e">
        <f>MAX(AC353:AE353)</f>
        <v>#REF!</v>
      </c>
      <c r="AH353" s="2" t="s">
        <v>43</v>
      </c>
      <c r="AI353" s="34" t="s">
        <v>6</v>
      </c>
      <c r="AJ353" s="39">
        <f>$E$307*100</f>
        <v>0</v>
      </c>
      <c r="AK353" s="39">
        <f>$K$307*100</f>
        <v>0.10000000000000009</v>
      </c>
      <c r="AL353" s="39" t="e">
        <f>#REF!*100</f>
        <v>#REF!</v>
      </c>
      <c r="AM353" s="39" t="e">
        <f>#REF!*100</f>
        <v>#REF!</v>
      </c>
      <c r="AN353" s="35" t="e">
        <f>MIN($AK353:$AM353)</f>
        <v>#REF!</v>
      </c>
    </row>
    <row r="354" spans="2:40" s="1" customFormat="1" ht="16.5" customHeight="1" x14ac:dyDescent="0.35">
      <c r="B354" s="51" t="s">
        <v>42</v>
      </c>
      <c r="C354" s="58" t="s">
        <v>6</v>
      </c>
      <c r="D354" s="97">
        <f>MIN($E$265,$E$285,$E$287,$E$293,$E$295)*100</f>
        <v>0</v>
      </c>
      <c r="E354" s="97">
        <f>MIN($K$265,$K$285,$K$287,$K$293,$K$295)*100</f>
        <v>-0.50000000000000044</v>
      </c>
      <c r="F354" s="97" t="e">
        <f>MIN(#REF!,#REF!,#REF!,#REF!,#REF!)*100</f>
        <v>#REF!</v>
      </c>
      <c r="G354" s="97" t="e">
        <f>MIN(#REF!,#REF!,#REF!,#REF!,#REF!)*100</f>
        <v>#REF!</v>
      </c>
      <c r="H354" s="68" t="e">
        <f>MIN(E354:G354)</f>
        <v>#REF!</v>
      </c>
      <c r="I354" s="69"/>
      <c r="J354" s="70" t="s">
        <v>42</v>
      </c>
      <c r="K354" s="71" t="s">
        <v>6</v>
      </c>
      <c r="L354" s="42">
        <f>MIN($E$269,$E$271,$E$281,$E$289)*100</f>
        <v>0</v>
      </c>
      <c r="M354" s="42">
        <f>MIN($K$269,$K$271,$K$281,$K$289)*100</f>
        <v>-0.40000000000000036</v>
      </c>
      <c r="N354" s="42" t="e">
        <f>MIN(#REF!,#REF!,#REF!,#REF!)*100</f>
        <v>#REF!</v>
      </c>
      <c r="O354" s="42" t="e">
        <f>MIN(#REF!,#REF!,#REF!,#REF!)*100</f>
        <v>#REF!</v>
      </c>
      <c r="P354" s="72" t="e">
        <f>MIN(M354:O354)</f>
        <v>#REF!</v>
      </c>
      <c r="Q354" s="69"/>
      <c r="R354" s="70" t="s">
        <v>42</v>
      </c>
      <c r="S354" s="71" t="s">
        <v>6</v>
      </c>
      <c r="T354" s="42">
        <f>MIN($E$279,$E$283,$E$285)*100</f>
        <v>0</v>
      </c>
      <c r="U354" s="42">
        <f>MIN($K$279,$K$283,$K$285)*100</f>
        <v>-0.50000000000000044</v>
      </c>
      <c r="V354" s="42" t="e">
        <f>MIN(#REF!,#REF!,#REF!)*100</f>
        <v>#REF!</v>
      </c>
      <c r="W354" s="42" t="e">
        <f>MIN(#REF!,#REF!,#REF!)*100</f>
        <v>#REF!</v>
      </c>
      <c r="X354" s="73" t="e">
        <f>MIN(U354:W354)</f>
        <v>#REF!</v>
      </c>
      <c r="Y354" s="69"/>
      <c r="Z354" s="70" t="s">
        <v>42</v>
      </c>
      <c r="AA354" s="71" t="s">
        <v>6</v>
      </c>
      <c r="AB354" s="42">
        <f>MIN($E$267,$E$283,$E$291)*100</f>
        <v>0</v>
      </c>
      <c r="AC354" s="42">
        <f>MIN($K$267,$K$283,$K$291)*100</f>
        <v>-1.2000000000000011</v>
      </c>
      <c r="AD354" s="42" t="e">
        <f>MIN(#REF!,#REF!,#REF!)*100</f>
        <v>#REF!</v>
      </c>
      <c r="AE354" s="42" t="e">
        <f>MIN(#REF!,#REF!,#REF!)*100</f>
        <v>#REF!</v>
      </c>
      <c r="AF354" s="95" t="e">
        <f>MIN(AC354:AE354)</f>
        <v>#REF!</v>
      </c>
      <c r="AH354" s="36"/>
      <c r="AI354" s="37" t="s">
        <v>6</v>
      </c>
      <c r="AJ354" s="38">
        <f>MIN(AJ349:AJ353)</f>
        <v>0</v>
      </c>
      <c r="AK354" s="38">
        <f>MIN(AK349:AK353)</f>
        <v>-1.3000000000000012</v>
      </c>
      <c r="AL354" s="38" t="e">
        <f>MIN(AL349:AL353)</f>
        <v>#REF!</v>
      </c>
      <c r="AM354" s="38" t="e">
        <f>MIN(AM349:AM353)</f>
        <v>#REF!</v>
      </c>
      <c r="AN354" s="38" t="e">
        <f>MIN(AK354:AM354)</f>
        <v>#REF!</v>
      </c>
    </row>
    <row r="355" spans="2:40" s="1" customFormat="1" ht="18" customHeight="1" x14ac:dyDescent="0.35">
      <c r="B355" s="51"/>
      <c r="C355" s="52" t="s">
        <v>7</v>
      </c>
      <c r="D355" s="97">
        <f>MAX($E$265,$E$285,$E$287,$E$293,$E$295)*100</f>
        <v>0</v>
      </c>
      <c r="E355" s="97">
        <f>MAX($K$265,$K$285,$K$287,$K$293,$K$295)*100</f>
        <v>0</v>
      </c>
      <c r="F355" s="97" t="e">
        <f>MAX(#REF!,#REF!,#REF!,#REF!,#REF!)*100</f>
        <v>#REF!</v>
      </c>
      <c r="G355" s="97" t="e">
        <f>MAX(#REF!,#REF!,#REF!,#REF!,#REF!)*100</f>
        <v>#REF!</v>
      </c>
      <c r="H355" s="74" t="e">
        <f>MAX(E355:G355)</f>
        <v>#REF!</v>
      </c>
      <c r="I355" s="69"/>
      <c r="J355" s="70"/>
      <c r="K355" s="75" t="s">
        <v>7</v>
      </c>
      <c r="L355" s="42">
        <f>MAX($E$269,$E$271,$E$281,$E$289)*100</f>
        <v>0</v>
      </c>
      <c r="M355" s="42">
        <f>MAX($K$269,$K$271,$K$281,$K$289)*100</f>
        <v>0.10000000000000009</v>
      </c>
      <c r="N355" s="42" t="e">
        <f>MAX(#REF!,#REF!,#REF!,#REF!)*100</f>
        <v>#REF!</v>
      </c>
      <c r="O355" s="42" t="e">
        <f>MAX(#REF!,#REF!,#REF!,#REF!)*100</f>
        <v>#REF!</v>
      </c>
      <c r="P355" s="76" t="e">
        <f>MAX(M355:O355)</f>
        <v>#REF!</v>
      </c>
      <c r="Q355" s="69"/>
      <c r="R355" s="70"/>
      <c r="S355" s="75" t="s">
        <v>7</v>
      </c>
      <c r="T355" s="42">
        <f>MAX($E$279,$E$283,$E$285)*100</f>
        <v>0</v>
      </c>
      <c r="U355" s="42">
        <f>MAX($K$279,$K$283,$K$285)*100</f>
        <v>-0.10000000000000009</v>
      </c>
      <c r="V355" s="42" t="e">
        <f>MAX(#REF!,#REF!,#REF!)*100</f>
        <v>#REF!</v>
      </c>
      <c r="W355" s="42" t="e">
        <f>MAX(#REF!,#REF!,#REF!)*100</f>
        <v>#REF!</v>
      </c>
      <c r="X355" s="77" t="e">
        <f>MAX(U355:W355)</f>
        <v>#REF!</v>
      </c>
      <c r="Y355" s="69"/>
      <c r="Z355" s="70"/>
      <c r="AA355" s="75" t="s">
        <v>7</v>
      </c>
      <c r="AB355" s="42">
        <f>MAX($E$267,$E$283,$E$291)*100</f>
        <v>0</v>
      </c>
      <c r="AC355" s="42">
        <f>MAX($K$267,$K$283,$K$291)*100</f>
        <v>0</v>
      </c>
      <c r="AD355" s="42" t="e">
        <f>MAX(#REF!,#REF!,#REF!)*100</f>
        <v>#REF!</v>
      </c>
      <c r="AE355" s="42" t="e">
        <f>MAX(#REF!,#REF!,#REF!)*100</f>
        <v>#REF!</v>
      </c>
      <c r="AF355" s="96" t="e">
        <f>MAX(AC355:AE355)</f>
        <v>#REF!</v>
      </c>
      <c r="AH355" s="36"/>
      <c r="AI355" s="37" t="s">
        <v>7</v>
      </c>
      <c r="AJ355" s="38">
        <f>MAX(AJ349:AJ353)</f>
        <v>0</v>
      </c>
      <c r="AK355" s="38">
        <f>MAX(AK349:AK353)</f>
        <v>0.10000000000000009</v>
      </c>
      <c r="AL355" s="38" t="e">
        <f>MAX(AL349:AL353)</f>
        <v>#REF!</v>
      </c>
      <c r="AM355" s="38" t="e">
        <f>MAX(AM349:AM353)</f>
        <v>#REF!</v>
      </c>
      <c r="AN355" s="38" t="e">
        <f>MAX(AK355:AM355)</f>
        <v>#REF!</v>
      </c>
    </row>
    <row r="356" spans="2:40" s="1" customFormat="1" ht="15.75" customHeight="1" x14ac:dyDescent="0.35">
      <c r="B356" s="51" t="s">
        <v>43</v>
      </c>
      <c r="C356" s="58" t="s">
        <v>6</v>
      </c>
      <c r="D356" s="97">
        <f>MIN($E$297,$E$317,$E$319,$E$325,$E$327)*100</f>
        <v>0</v>
      </c>
      <c r="E356" s="97">
        <f>MIN($K$297,$K$317,$K$319,$K$325,$K$327)*100</f>
        <v>-0.30000000000000027</v>
      </c>
      <c r="F356" s="97" t="e">
        <f>MIN(#REF!,#REF!,#REF!,#REF!,#REF!)*100</f>
        <v>#REF!</v>
      </c>
      <c r="G356" s="97" t="e">
        <f>MIN(#REF!,#REF!,#REF!,#REF!,#REF!)*100</f>
        <v>#REF!</v>
      </c>
      <c r="H356" s="68" t="e">
        <f>MIN(E356:G356)</f>
        <v>#REF!</v>
      </c>
      <c r="I356" s="69"/>
      <c r="J356" s="70" t="s">
        <v>43</v>
      </c>
      <c r="K356" s="71" t="s">
        <v>6</v>
      </c>
      <c r="L356" s="42">
        <f>MIN($E$301,$E$303,$E$313,$E$321)*100</f>
        <v>0</v>
      </c>
      <c r="M356" s="42">
        <f>MIN($K$301,$K$303,$K$313,$K$321)*100</f>
        <v>-0.50000000000000044</v>
      </c>
      <c r="N356" s="42" t="e">
        <f>MIN(#REF!,#REF!,#REF!,#REF!)*100</f>
        <v>#REF!</v>
      </c>
      <c r="O356" s="42" t="e">
        <f>MIN(#REF!,#REF!,#REF!,#REF!)*100</f>
        <v>#REF!</v>
      </c>
      <c r="P356" s="72" t="e">
        <f>MIN(M356:O356)</f>
        <v>#REF!</v>
      </c>
      <c r="Q356" s="69"/>
      <c r="R356" s="70" t="s">
        <v>43</v>
      </c>
      <c r="S356" s="71" t="s">
        <v>6</v>
      </c>
      <c r="T356" s="42">
        <f>MIN($E$313,$E$317,$E$319)*100</f>
        <v>0</v>
      </c>
      <c r="U356" s="42">
        <f>MIN($K$313,$K$317,$K$319)*100</f>
        <v>-0.20000000000000018</v>
      </c>
      <c r="V356" s="42" t="e">
        <f>MIN(#REF!,#REF!,#REF!)*100</f>
        <v>#REF!</v>
      </c>
      <c r="W356" s="42" t="e">
        <f>MIN(#REF!,#REF!,#REF!)*100</f>
        <v>#REF!</v>
      </c>
      <c r="X356" s="73" t="e">
        <f>MIN(U356:W356)</f>
        <v>#REF!</v>
      </c>
      <c r="Y356" s="69"/>
      <c r="Z356" s="70" t="s">
        <v>43</v>
      </c>
      <c r="AA356" s="71" t="s">
        <v>6</v>
      </c>
      <c r="AB356" s="42">
        <f>MIN($E$299,$E$315,$E$323)*100</f>
        <v>0</v>
      </c>
      <c r="AC356" s="42">
        <f>MIN($K$299,$K$315,$K$323)*100</f>
        <v>-0.20000000000000018</v>
      </c>
      <c r="AD356" s="42" t="e">
        <f>MIN(#REF!,#REF!,#REF!)*100</f>
        <v>#REF!</v>
      </c>
      <c r="AE356" s="42" t="e">
        <f>MIN(#REF!,#REF!,#REF!)*100</f>
        <v>#REF!</v>
      </c>
      <c r="AF356" s="95" t="e">
        <f>MIN(AC356:AE356)</f>
        <v>#REF!</v>
      </c>
    </row>
    <row r="357" spans="2:40" s="1" customFormat="1" ht="16.5" customHeight="1" x14ac:dyDescent="0.35">
      <c r="B357" s="51"/>
      <c r="C357" s="52" t="s">
        <v>7</v>
      </c>
      <c r="D357" s="97">
        <f>MAX($E$297,$E$317,$E$319,$E$325,$E$327)*100</f>
        <v>0</v>
      </c>
      <c r="E357" s="97">
        <f>MAX($K$297,$K$317,$K$319,$K$325,$K$327)*100</f>
        <v>0</v>
      </c>
      <c r="F357" s="97" t="e">
        <f>MAX(#REF!,#REF!,#REF!,#REF!,#REF!)*100</f>
        <v>#REF!</v>
      </c>
      <c r="G357" s="97" t="e">
        <f>MAX(#REF!,#REF!,#REF!,#REF!,#REF!)*100</f>
        <v>#REF!</v>
      </c>
      <c r="H357" s="74" t="e">
        <f>MAX(E357:G357)</f>
        <v>#REF!</v>
      </c>
      <c r="I357" s="69"/>
      <c r="J357" s="70"/>
      <c r="K357" s="75" t="s">
        <v>7</v>
      </c>
      <c r="L357" s="42">
        <f>MAX($E$301,$E$303,$E$313,$E$321)*100</f>
        <v>0</v>
      </c>
      <c r="M357" s="42">
        <f>MAX($K$301,$K$303,$K$313,$K$321)*100</f>
        <v>0</v>
      </c>
      <c r="N357" s="42" t="e">
        <f>MAX(#REF!,#REF!,#REF!,#REF!)*100</f>
        <v>#REF!</v>
      </c>
      <c r="O357" s="42" t="e">
        <f>MAX(#REF!,#REF!,#REF!,#REF!)*100</f>
        <v>#REF!</v>
      </c>
      <c r="P357" s="76" t="e">
        <f>MAX(M357:O357)</f>
        <v>#REF!</v>
      </c>
      <c r="Q357" s="69"/>
      <c r="R357" s="70"/>
      <c r="S357" s="75" t="s">
        <v>7</v>
      </c>
      <c r="T357" s="42">
        <f>MAX($E$313,$E$317,$E$319)*100</f>
        <v>0</v>
      </c>
      <c r="U357" s="42">
        <f>MAX($K$313,$K$317,$K$319)*100</f>
        <v>0</v>
      </c>
      <c r="V357" s="42" t="e">
        <f>MAX(#REF!,#REF!,#REF!)*100</f>
        <v>#REF!</v>
      </c>
      <c r="W357" s="42" t="e">
        <f>MAX(#REF!,#REF!,#REF!)*100</f>
        <v>#REF!</v>
      </c>
      <c r="X357" s="77" t="e">
        <f>MAX(U357:W357)</f>
        <v>#REF!</v>
      </c>
      <c r="Y357" s="69"/>
      <c r="Z357" s="70"/>
      <c r="AA357" s="75" t="s">
        <v>7</v>
      </c>
      <c r="AB357" s="42">
        <f>MAX($E$299,$E$315,$E$323)*100</f>
        <v>0</v>
      </c>
      <c r="AC357" s="42">
        <f>MAX($K$299,$K$315,$K$323)*100</f>
        <v>0.10000000000000009</v>
      </c>
      <c r="AD357" s="42" t="e">
        <f>MAX(#REF!,#REF!,#REF!)*100</f>
        <v>#REF!</v>
      </c>
      <c r="AE357" s="42" t="e">
        <f>MAX(#REF!,#REF!,#REF!)*100</f>
        <v>#REF!</v>
      </c>
      <c r="AF357" s="96" t="e">
        <f>MAX(AC357:AE357)</f>
        <v>#REF!</v>
      </c>
    </row>
    <row r="358" spans="2:40" s="1" customFormat="1" x14ac:dyDescent="0.35">
      <c r="B358" s="62"/>
      <c r="C358" s="63" t="s">
        <v>44</v>
      </c>
      <c r="D358" s="78">
        <f t="shared" ref="D358" si="0">MIN(D348:D357)</f>
        <v>0</v>
      </c>
      <c r="E358" s="78">
        <f>MIN(E348:E357)</f>
        <v>-2.0000000000000018</v>
      </c>
      <c r="F358" s="78" t="e">
        <f t="shared" ref="F358:G358" si="1">MIN(F348:F357)</f>
        <v>#REF!</v>
      </c>
      <c r="G358" s="78" t="e">
        <f t="shared" si="1"/>
        <v>#REF!</v>
      </c>
      <c r="H358" s="79" t="e">
        <f>MIN(E358:G358)</f>
        <v>#REF!</v>
      </c>
      <c r="I358" s="69"/>
      <c r="J358" s="80"/>
      <c r="K358" s="64" t="s">
        <v>44</v>
      </c>
      <c r="L358" s="64">
        <f>MIN(L348:L357)</f>
        <v>0</v>
      </c>
      <c r="M358" s="64">
        <f>MIN(M348:M357)</f>
        <v>-1.3000000000000012</v>
      </c>
      <c r="N358" s="64" t="e">
        <f>MIN(N348:N357)</f>
        <v>#REF!</v>
      </c>
      <c r="O358" s="64" t="e">
        <f>MIN(O348:O357)</f>
        <v>#REF!</v>
      </c>
      <c r="P358" s="81" t="e">
        <f>MIN(M358:O358)</f>
        <v>#REF!</v>
      </c>
      <c r="Q358" s="69"/>
      <c r="R358" s="82"/>
      <c r="S358" s="83" t="s">
        <v>44</v>
      </c>
      <c r="T358" s="83">
        <f t="shared" ref="T358" si="2">MIN(T348:T357)</f>
        <v>0</v>
      </c>
      <c r="U358" s="83">
        <f>MIN(U348:U357)</f>
        <v>-1.3000000000000012</v>
      </c>
      <c r="V358" s="83" t="e">
        <f t="shared" ref="V358:W358" si="3">MIN(V348:V357)</f>
        <v>#REF!</v>
      </c>
      <c r="W358" s="83" t="e">
        <f t="shared" si="3"/>
        <v>#REF!</v>
      </c>
      <c r="X358" s="84" t="e">
        <f>MIN(U358:W358)</f>
        <v>#REF!</v>
      </c>
      <c r="Y358" s="69"/>
      <c r="Z358" s="85"/>
      <c r="AA358" s="86" t="s">
        <v>37</v>
      </c>
      <c r="AB358" s="86">
        <f t="shared" ref="AB358" si="4">MIN(AB348:AB357)</f>
        <v>0</v>
      </c>
      <c r="AC358" s="86">
        <f>MIN(AC348:AC357)</f>
        <v>-1.4000000000000012</v>
      </c>
      <c r="AD358" s="86" t="e">
        <f t="shared" ref="AD358:AE358" si="5">MIN(AD348:AD357)</f>
        <v>#REF!</v>
      </c>
      <c r="AE358" s="86" t="e">
        <f t="shared" si="5"/>
        <v>#REF!</v>
      </c>
      <c r="AF358" s="87" t="e">
        <f>MIN(AC358:AE358)</f>
        <v>#REF!</v>
      </c>
    </row>
    <row r="359" spans="2:40" s="1" customFormat="1" x14ac:dyDescent="0.35">
      <c r="B359" s="65"/>
      <c r="C359" s="66" t="s">
        <v>45</v>
      </c>
      <c r="D359" s="88">
        <f t="shared" ref="D359" si="6">MAX(D348:D357)</f>
        <v>0</v>
      </c>
      <c r="E359" s="88">
        <f>MAX(E348:E357)</f>
        <v>0</v>
      </c>
      <c r="F359" s="88" t="e">
        <f t="shared" ref="F359:G359" si="7">MAX(F348:F357)</f>
        <v>#REF!</v>
      </c>
      <c r="G359" s="88" t="e">
        <f t="shared" si="7"/>
        <v>#REF!</v>
      </c>
      <c r="H359" s="89" t="e">
        <f>MAX(E359:G359)</f>
        <v>#REF!</v>
      </c>
      <c r="I359" s="69"/>
      <c r="J359" s="90"/>
      <c r="K359" s="67" t="s">
        <v>45</v>
      </c>
      <c r="L359" s="67">
        <f>MAX(L348:L357)</f>
        <v>0</v>
      </c>
      <c r="M359" s="67">
        <f>MAX(M348:M357)</f>
        <v>0.50000000000000044</v>
      </c>
      <c r="N359" s="67" t="e">
        <f>MAX(N348:N357)</f>
        <v>#REF!</v>
      </c>
      <c r="O359" s="67" t="e">
        <f>MAX(O348:O357)</f>
        <v>#REF!</v>
      </c>
      <c r="P359" s="81" t="e">
        <f>MIN(M359:O359)</f>
        <v>#REF!</v>
      </c>
      <c r="Q359" s="69"/>
      <c r="R359" s="91"/>
      <c r="S359" s="92" t="s">
        <v>45</v>
      </c>
      <c r="T359" s="92">
        <f t="shared" ref="T359" si="8">MAX(T348:T357)</f>
        <v>0</v>
      </c>
      <c r="U359" s="92">
        <f>MAX(U348:U357)</f>
        <v>0.10000000000000009</v>
      </c>
      <c r="V359" s="92" t="e">
        <f t="shared" ref="V359:W359" si="9">MAX(V348:V357)</f>
        <v>#REF!</v>
      </c>
      <c r="W359" s="92" t="e">
        <f t="shared" si="9"/>
        <v>#REF!</v>
      </c>
      <c r="X359" s="84" t="e">
        <f>MIN(U359:W359)</f>
        <v>#REF!</v>
      </c>
      <c r="Y359" s="69"/>
      <c r="Z359" s="93"/>
      <c r="AA359" s="94"/>
      <c r="AB359" s="94">
        <f t="shared" ref="AB359" si="10">MAX(AB348:AB357)</f>
        <v>0</v>
      </c>
      <c r="AC359" s="94">
        <f>MAX(AC348:AC357)</f>
        <v>0.10000000000000009</v>
      </c>
      <c r="AD359" s="94" t="e">
        <f t="shared" ref="AD359:AE359" si="11">MAX(AD348:AD357)</f>
        <v>#REF!</v>
      </c>
      <c r="AE359" s="94" t="e">
        <f t="shared" si="11"/>
        <v>#REF!</v>
      </c>
      <c r="AF359" s="87" t="e">
        <f>MIN(AC359:AE359)</f>
        <v>#REF!</v>
      </c>
    </row>
    <row r="360" spans="2:40" s="1" customFormat="1" x14ac:dyDescent="0.35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</row>
    <row r="361" spans="2:40" s="1" customFormat="1" x14ac:dyDescent="0.35">
      <c r="B361" s="43" t="s">
        <v>47</v>
      </c>
      <c r="C361" s="44" t="s">
        <v>36</v>
      </c>
      <c r="D361" s="45">
        <v>2</v>
      </c>
      <c r="E361" s="45">
        <v>3</v>
      </c>
      <c r="F361" s="45">
        <v>4</v>
      </c>
      <c r="G361" s="45">
        <v>5</v>
      </c>
      <c r="H361" s="46" t="s">
        <v>37</v>
      </c>
      <c r="I361" s="47"/>
      <c r="J361" s="43" t="s">
        <v>47</v>
      </c>
      <c r="K361" s="44" t="s">
        <v>36</v>
      </c>
      <c r="L361" s="45">
        <v>2</v>
      </c>
      <c r="M361" s="45">
        <v>3</v>
      </c>
      <c r="N361" s="45">
        <v>4</v>
      </c>
      <c r="O361" s="45">
        <v>5</v>
      </c>
      <c r="P361" s="48" t="s">
        <v>37</v>
      </c>
      <c r="Q361" s="47"/>
      <c r="R361" s="43" t="s">
        <v>3</v>
      </c>
      <c r="S361" s="44" t="s">
        <v>36</v>
      </c>
      <c r="T361" s="45">
        <v>2</v>
      </c>
      <c r="U361" s="45">
        <v>3</v>
      </c>
      <c r="V361" s="45">
        <v>4</v>
      </c>
      <c r="W361" s="45">
        <v>5</v>
      </c>
      <c r="X361" s="49" t="s">
        <v>37</v>
      </c>
      <c r="Y361" s="47"/>
      <c r="Z361" s="43" t="s">
        <v>3</v>
      </c>
      <c r="AA361" s="44" t="s">
        <v>36</v>
      </c>
      <c r="AB361" s="45">
        <v>2</v>
      </c>
      <c r="AC361" s="45">
        <v>3</v>
      </c>
      <c r="AD361" s="45">
        <v>4</v>
      </c>
      <c r="AE361" s="45">
        <v>5</v>
      </c>
      <c r="AF361" s="50" t="s">
        <v>37</v>
      </c>
    </row>
    <row r="362" spans="2:40" s="1" customFormat="1" x14ac:dyDescent="0.35">
      <c r="B362" s="51" t="s">
        <v>38</v>
      </c>
      <c r="C362" s="52"/>
      <c r="D362" s="53"/>
      <c r="E362" s="53"/>
      <c r="F362" s="53"/>
      <c r="G362" s="53"/>
      <c r="H362" s="54"/>
      <c r="I362" s="47"/>
      <c r="J362" s="51" t="s">
        <v>38</v>
      </c>
      <c r="K362" s="52"/>
      <c r="L362" s="53"/>
      <c r="M362" s="53"/>
      <c r="N362" s="53"/>
      <c r="O362" s="53"/>
      <c r="P362" s="55"/>
      <c r="Q362" s="47"/>
      <c r="R362" s="51" t="s">
        <v>38</v>
      </c>
      <c r="S362" s="52"/>
      <c r="T362" s="53"/>
      <c r="U362" s="53"/>
      <c r="V362" s="53"/>
      <c r="W362" s="53"/>
      <c r="X362" s="56"/>
      <c r="Y362" s="47"/>
      <c r="Z362" s="51" t="s">
        <v>38</v>
      </c>
      <c r="AA362" s="52"/>
      <c r="AB362" s="53"/>
      <c r="AC362" s="53"/>
      <c r="AD362" s="53"/>
      <c r="AE362" s="53"/>
      <c r="AF362" s="57"/>
      <c r="AH362" s="30" t="s">
        <v>35</v>
      </c>
      <c r="AI362" s="31" t="s">
        <v>36</v>
      </c>
      <c r="AJ362" s="45">
        <v>2</v>
      </c>
      <c r="AK362" s="45">
        <v>3</v>
      </c>
      <c r="AL362" s="45">
        <v>4</v>
      </c>
      <c r="AM362" s="45">
        <v>5</v>
      </c>
      <c r="AN362" s="32" t="s">
        <v>37</v>
      </c>
    </row>
    <row r="363" spans="2:40" s="1" customFormat="1" ht="15.75" customHeight="1" x14ac:dyDescent="0.35">
      <c r="B363" s="51" t="s">
        <v>39</v>
      </c>
      <c r="C363" s="58" t="s">
        <v>6</v>
      </c>
      <c r="D363" s="42">
        <f>MIN($F$169,$F$189,$F$191,$F$197,$F$199)*100</f>
        <v>0</v>
      </c>
      <c r="E363" s="42">
        <f>MIN($L$169,$L$189,$L$191,$L$197,$L$199)*100</f>
        <v>12.9</v>
      </c>
      <c r="F363" s="42" t="e">
        <f>MIN(#REF!,#REF!,#REF!,#REF!,#REF!)*100</f>
        <v>#REF!</v>
      </c>
      <c r="G363" s="42" t="e">
        <f>MIN(#REF!,#REF!,#REF!,#REF!,#REF!)*100</f>
        <v>#REF!</v>
      </c>
      <c r="H363" s="68" t="e">
        <f>MIN(E363:G363)</f>
        <v>#REF!</v>
      </c>
      <c r="I363" s="69"/>
      <c r="J363" s="70" t="s">
        <v>39</v>
      </c>
      <c r="K363" s="71" t="s">
        <v>6</v>
      </c>
      <c r="L363" s="42">
        <f>MIN($F$173,$F$175,$F$185,$F$193)*100</f>
        <v>0</v>
      </c>
      <c r="M363" s="42">
        <f>MIN($L$173,$L$175,$L$185,$L$193)*100</f>
        <v>8.6</v>
      </c>
      <c r="N363" s="42" t="e">
        <f>MIN(#REF!,#REF!,#REF!,#REF!)*100</f>
        <v>#REF!</v>
      </c>
      <c r="O363" s="42" t="e">
        <f>MIN(#REF!,#REF!,#REF!,#REF!)*100</f>
        <v>#REF!</v>
      </c>
      <c r="P363" s="72" t="e">
        <f>MIN(M363:O363)</f>
        <v>#REF!</v>
      </c>
      <c r="Q363" s="69"/>
      <c r="R363" s="70" t="s">
        <v>39</v>
      </c>
      <c r="S363" s="71" t="s">
        <v>6</v>
      </c>
      <c r="T363" s="42">
        <f>MIN($F$177,$F$181,$F$183)*100</f>
        <v>0</v>
      </c>
      <c r="U363" s="42">
        <f>MIN($L$177,$L$181,$L$183)*100</f>
        <v>10.8</v>
      </c>
      <c r="V363" s="42" t="e">
        <f>MIN(#REF!,#REF!,#REF!)*100</f>
        <v>#REF!</v>
      </c>
      <c r="W363" s="42" t="e">
        <f>MIN(#REF!,#REF!,#REF!)*100</f>
        <v>#REF!</v>
      </c>
      <c r="X363" s="73" t="e">
        <f>MIN(U363:W363)</f>
        <v>#REF!</v>
      </c>
      <c r="Y363" s="69"/>
      <c r="Z363" s="70" t="s">
        <v>39</v>
      </c>
      <c r="AA363" s="71" t="s">
        <v>6</v>
      </c>
      <c r="AB363" s="42">
        <f>MIN($F$171,$F$187,$F$195)*100</f>
        <v>0</v>
      </c>
      <c r="AC363" s="42">
        <f>MIN($L$171,$L$187,$L$195)*100</f>
        <v>20.200000000000003</v>
      </c>
      <c r="AD363" s="42" t="e">
        <f>MIN(#REF!,#REF!,#REF!)*100</f>
        <v>#REF!</v>
      </c>
      <c r="AE363" s="42" t="e">
        <f>MIN(#REF!,#REF!,#REF!)*100</f>
        <v>#REF!</v>
      </c>
      <c r="AF363" s="95" t="e">
        <f>MIN(AC363:AE363)</f>
        <v>#REF!</v>
      </c>
      <c r="AH363" s="2" t="s">
        <v>38</v>
      </c>
      <c r="AI363" s="3"/>
      <c r="AJ363" s="4"/>
      <c r="AK363" s="4"/>
      <c r="AL363" s="4"/>
      <c r="AM363" s="4"/>
      <c r="AN363" s="33"/>
    </row>
    <row r="364" spans="2:40" s="1" customFormat="1" ht="18" customHeight="1" x14ac:dyDescent="0.35">
      <c r="B364" s="51"/>
      <c r="C364" s="52" t="s">
        <v>7</v>
      </c>
      <c r="D364" s="42">
        <f>MAX($F$169,$F$189,$F$191,$F$197,$F$199)*100</f>
        <v>0</v>
      </c>
      <c r="E364" s="42">
        <f>MAX($L$169,$L$189,$L$191,$L$197,$L$199)*100</f>
        <v>28.799999999999997</v>
      </c>
      <c r="F364" s="42" t="e">
        <f>MAX(#REF!,#REF!,#REF!,#REF!,#REF!)*100</f>
        <v>#REF!</v>
      </c>
      <c r="G364" s="42" t="e">
        <f>MAX(#REF!,#REF!,#REF!,#REF!,#REF!)*100</f>
        <v>#REF!</v>
      </c>
      <c r="H364" s="74" t="e">
        <f>MAX(E364:G364)</f>
        <v>#REF!</v>
      </c>
      <c r="I364" s="69"/>
      <c r="J364" s="70"/>
      <c r="K364" s="75" t="s">
        <v>7</v>
      </c>
      <c r="L364" s="42">
        <f>MAX($F$173,$F$175,$F$185,$F$193)*100</f>
        <v>0</v>
      </c>
      <c r="M364" s="42">
        <f>MAX($L$173,$L$175,$L$185,$L$193)*100</f>
        <v>57.9</v>
      </c>
      <c r="N364" s="42" t="e">
        <f>MAX(#REF!,#REF!,#REF!,#REF!)*100</f>
        <v>#REF!</v>
      </c>
      <c r="O364" s="42" t="e">
        <f>MAX(#REF!,#REF!,#REF!,#REF!)*100</f>
        <v>#REF!</v>
      </c>
      <c r="P364" s="76" t="e">
        <f>MAX(M364:O364)</f>
        <v>#REF!</v>
      </c>
      <c r="Q364" s="69"/>
      <c r="R364" s="70"/>
      <c r="S364" s="75" t="s">
        <v>7</v>
      </c>
      <c r="T364" s="42">
        <f>MAX($F$177,$F$181,$F$183)*100</f>
        <v>0</v>
      </c>
      <c r="U364" s="42">
        <f>MAX($L$177,$L$181,$L$183)*100</f>
        <v>43.5</v>
      </c>
      <c r="V364" s="42" t="e">
        <f>MAX(#REF!,#REF!,#REF!)*100</f>
        <v>#REF!</v>
      </c>
      <c r="W364" s="42" t="e">
        <f>MAX(#REF!,#REF!,#REF!)*100</f>
        <v>#REF!</v>
      </c>
      <c r="X364" s="77" t="e">
        <f>MAX(U364:W364)</f>
        <v>#REF!</v>
      </c>
      <c r="Y364" s="69"/>
      <c r="Z364" s="70"/>
      <c r="AA364" s="75" t="s">
        <v>7</v>
      </c>
      <c r="AB364" s="42">
        <f>MAX($F$171,$F$187,$F$195)*100</f>
        <v>0</v>
      </c>
      <c r="AC364" s="42">
        <f>MAX($L$171,$L$187,$L$195)*100</f>
        <v>47.699999999999996</v>
      </c>
      <c r="AD364" s="42" t="e">
        <f>MAX(#REF!,#REF!,#REF!)*100</f>
        <v>#REF!</v>
      </c>
      <c r="AE364" s="42" t="e">
        <f>MAX(#REF!,#REF!,#REF!)*100</f>
        <v>#REF!</v>
      </c>
      <c r="AF364" s="96" t="e">
        <f>MAX(AC364:AE364)</f>
        <v>#REF!</v>
      </c>
      <c r="AH364" s="2" t="s">
        <v>39</v>
      </c>
      <c r="AI364" s="34" t="s">
        <v>6</v>
      </c>
      <c r="AJ364" s="39">
        <f>$F$179*100</f>
        <v>0</v>
      </c>
      <c r="AK364" s="39">
        <f>$L$179*100</f>
        <v>32.9</v>
      </c>
      <c r="AL364" s="39" t="e">
        <f>#REF!*100</f>
        <v>#REF!</v>
      </c>
      <c r="AM364" s="39" t="e">
        <f>#REF!*100</f>
        <v>#REF!</v>
      </c>
      <c r="AN364" s="35" t="e">
        <f>MIN($AK364:$AM364)</f>
        <v>#REF!</v>
      </c>
    </row>
    <row r="365" spans="2:40" s="1" customFormat="1" ht="15.75" customHeight="1" x14ac:dyDescent="0.35">
      <c r="B365" s="51" t="s">
        <v>40</v>
      </c>
      <c r="C365" s="58" t="s">
        <v>6</v>
      </c>
      <c r="D365" s="42">
        <f>MIN($F$201,$F$221,$F$223,$F$229,$F$231)*100</f>
        <v>0</v>
      </c>
      <c r="E365" s="42">
        <f>MIN($L$201,$L$221,$L$223,$L$229,$L$231)*100</f>
        <v>16.100000000000001</v>
      </c>
      <c r="F365" s="42" t="e">
        <f>MIN(#REF!,#REF!,#REF!,#REF!,#REF!)*100</f>
        <v>#REF!</v>
      </c>
      <c r="G365" s="42" t="e">
        <f>MIN(#REF!,#REF!,#REF!,#REF!,#REF!)*100</f>
        <v>#REF!</v>
      </c>
      <c r="H365" s="68" t="e">
        <f>MIN(E365:G365)</f>
        <v>#REF!</v>
      </c>
      <c r="I365" s="69"/>
      <c r="J365" s="70" t="s">
        <v>40</v>
      </c>
      <c r="K365" s="71" t="s">
        <v>6</v>
      </c>
      <c r="L365" s="42">
        <f>MIN($F$205,$F$207,$F$217,$F$225)*100</f>
        <v>0</v>
      </c>
      <c r="M365" s="42">
        <f>MIN($L$205,$L$207,$L$217,$L$225)*100</f>
        <v>9.7000000000000011</v>
      </c>
      <c r="N365" s="42" t="e">
        <f>MIN(#REF!,#REF!,#REF!,#REF!)*100</f>
        <v>#REF!</v>
      </c>
      <c r="O365" s="42" t="e">
        <f>MIN(#REF!,#REF!,#REF!,#REF!)*100</f>
        <v>#REF!</v>
      </c>
      <c r="P365" s="72" t="e">
        <f>MIN(M365:O365)</f>
        <v>#REF!</v>
      </c>
      <c r="Q365" s="69"/>
      <c r="R365" s="70" t="s">
        <v>40</v>
      </c>
      <c r="S365" s="71" t="s">
        <v>6</v>
      </c>
      <c r="T365" s="42">
        <f>MIN($F$211,$F$215,$F$217)*100</f>
        <v>0</v>
      </c>
      <c r="U365" s="42">
        <f>MIN($L$211,$L$215,$L$217)*100</f>
        <v>13.100000000000001</v>
      </c>
      <c r="V365" s="42" t="e">
        <f>MIN(#REF!,#REF!,#REF!)*100</f>
        <v>#REF!</v>
      </c>
      <c r="W365" s="42" t="e">
        <f>MIN(#REF!,#REF!,#REF!)*100</f>
        <v>#REF!</v>
      </c>
      <c r="X365" s="73" t="e">
        <f>MIN(U365:W365)</f>
        <v>#REF!</v>
      </c>
      <c r="Y365" s="69"/>
      <c r="Z365" s="70" t="s">
        <v>40</v>
      </c>
      <c r="AA365" s="71" t="s">
        <v>6</v>
      </c>
      <c r="AB365" s="42">
        <f>MIN($F$203,$F$219,$F$227)*100</f>
        <v>0</v>
      </c>
      <c r="AC365" s="42">
        <f>MIN($L$203,$L$219,$L$227)*100</f>
        <v>29.799999999999997</v>
      </c>
      <c r="AD365" s="42" t="e">
        <f>MIN(#REF!,#REF!,#REF!)*100</f>
        <v>#REF!</v>
      </c>
      <c r="AE365" s="42" t="e">
        <f>MIN(#REF!,#REF!,#REF!)*100</f>
        <v>#REF!</v>
      </c>
      <c r="AF365" s="95" t="e">
        <f>MIN(AC365:AE365)</f>
        <v>#REF!</v>
      </c>
      <c r="AH365" s="2" t="s">
        <v>40</v>
      </c>
      <c r="AI365" s="34" t="s">
        <v>6</v>
      </c>
      <c r="AJ365" s="39">
        <f>$F$211*100</f>
        <v>0</v>
      </c>
      <c r="AK365" s="39">
        <f>$L$211*100</f>
        <v>48.4</v>
      </c>
      <c r="AL365" s="39" t="e">
        <f>#REF!*100</f>
        <v>#REF!</v>
      </c>
      <c r="AM365" s="39" t="e">
        <f>#REF!*100</f>
        <v>#REF!</v>
      </c>
      <c r="AN365" s="35" t="e">
        <f>MIN($AK365:$AM365)</f>
        <v>#REF!</v>
      </c>
    </row>
    <row r="366" spans="2:40" s="1" customFormat="1" ht="16.5" customHeight="1" x14ac:dyDescent="0.35">
      <c r="B366" s="51"/>
      <c r="C366" s="52" t="s">
        <v>7</v>
      </c>
      <c r="D366" s="42">
        <f>MAX($F$201,$F$221,$F$223,$F$229,$F$231)*100</f>
        <v>0</v>
      </c>
      <c r="E366" s="42">
        <f>MAX($L$201,$L$221,$L$223,$L$229,$L$231)*100</f>
        <v>43.4</v>
      </c>
      <c r="F366" s="42" t="e">
        <f>MAX(#REF!,#REF!,#REF!,#REF!,#REF!)*100</f>
        <v>#REF!</v>
      </c>
      <c r="G366" s="42" t="e">
        <f>MAX(#REF!,#REF!,#REF!,#REF!,#REF!)*100</f>
        <v>#REF!</v>
      </c>
      <c r="H366" s="74" t="e">
        <f>MAX(E366:G366)</f>
        <v>#REF!</v>
      </c>
      <c r="I366" s="69"/>
      <c r="J366" s="70"/>
      <c r="K366" s="75" t="s">
        <v>7</v>
      </c>
      <c r="L366" s="42">
        <f>MAX($F$205,$F$207,$F$217,$F$225)*100</f>
        <v>0</v>
      </c>
      <c r="M366" s="42">
        <f>MAX($L$205,$L$207,$L$217,$L$225)*100</f>
        <v>79.7</v>
      </c>
      <c r="N366" s="42" t="e">
        <f>MAX(#REF!,#REF!,#REF!,#REF!)*100</f>
        <v>#REF!</v>
      </c>
      <c r="O366" s="42" t="e">
        <f>MAX(#REF!,#REF!,#REF!,#REF!)*100</f>
        <v>#REF!</v>
      </c>
      <c r="P366" s="76" t="e">
        <f>MAX(M366:O366)</f>
        <v>#REF!</v>
      </c>
      <c r="Q366" s="69"/>
      <c r="R366" s="70"/>
      <c r="S366" s="75" t="s">
        <v>7</v>
      </c>
      <c r="T366" s="42">
        <f>MAX($F$211,$F$215,$F$217)*100</f>
        <v>0</v>
      </c>
      <c r="U366" s="42">
        <f>MAX($L$211,$L$215,$L$217)*100</f>
        <v>74.7</v>
      </c>
      <c r="V366" s="42" t="e">
        <f>MAX(#REF!,#REF!,#REF!)*100</f>
        <v>#REF!</v>
      </c>
      <c r="W366" s="42" t="e">
        <f>MAX(#REF!,#REF!,#REF!)*100</f>
        <v>#REF!</v>
      </c>
      <c r="X366" s="77" t="e">
        <f>MAX(U366:W366)</f>
        <v>#REF!</v>
      </c>
      <c r="Y366" s="69"/>
      <c r="Z366" s="70"/>
      <c r="AA366" s="75" t="s">
        <v>7</v>
      </c>
      <c r="AB366" s="42">
        <f>MAX($F$203,$F$219,$F$227)*100</f>
        <v>0</v>
      </c>
      <c r="AC366" s="42">
        <f>MAX($L$203,$L$219,$L$227)*100</f>
        <v>67</v>
      </c>
      <c r="AD366" s="42" t="e">
        <f>MAX(#REF!,#REF!,#REF!)*100</f>
        <v>#REF!</v>
      </c>
      <c r="AE366" s="42" t="e">
        <f>MAX(#REF!,#REF!,#REF!)*100</f>
        <v>#REF!</v>
      </c>
      <c r="AF366" s="96" t="e">
        <f>MAX(AC366:AE366)</f>
        <v>#REF!</v>
      </c>
      <c r="AH366" s="2" t="s">
        <v>41</v>
      </c>
      <c r="AI366" s="34" t="s">
        <v>6</v>
      </c>
      <c r="AJ366" s="39">
        <f>$F$243*100</f>
        <v>0</v>
      </c>
      <c r="AK366" s="39">
        <f>$L$243*100</f>
        <v>61.8</v>
      </c>
      <c r="AL366" s="39" t="e">
        <f>#REF!*100</f>
        <v>#REF!</v>
      </c>
      <c r="AM366" s="39" t="e">
        <f>#REF!*100</f>
        <v>#REF!</v>
      </c>
      <c r="AN366" s="35" t="e">
        <f>MIN($AK366:$AM366)</f>
        <v>#REF!</v>
      </c>
    </row>
    <row r="367" spans="2:40" s="1" customFormat="1" ht="16.5" customHeight="1" x14ac:dyDescent="0.35">
      <c r="B367" s="51" t="s">
        <v>41</v>
      </c>
      <c r="C367" s="58" t="s">
        <v>6</v>
      </c>
      <c r="D367" s="42">
        <f>MIN($F$233,$F$253,$F$255,$F$261,$F$263)*100</f>
        <v>0</v>
      </c>
      <c r="E367" s="42">
        <f>MIN($L$233,$L$253,$L$255,$L$261,$L$263)*100</f>
        <v>19.600000000000001</v>
      </c>
      <c r="F367" s="42" t="e">
        <f>MIN(#REF!,#REF!,#REF!,#REF!,#REF!)*100</f>
        <v>#REF!</v>
      </c>
      <c r="G367" s="42" t="e">
        <f>MIN(#REF!,#REF!,#REF!,#REF!,#REF!)*100</f>
        <v>#REF!</v>
      </c>
      <c r="H367" s="68" t="e">
        <f>MIN(E367:G367)</f>
        <v>#REF!</v>
      </c>
      <c r="I367" s="69"/>
      <c r="J367" s="70" t="s">
        <v>41</v>
      </c>
      <c r="K367" s="71" t="s">
        <v>6</v>
      </c>
      <c r="L367" s="42">
        <f>MIN($F$237,$F$239,$F$249,$F$257)*100</f>
        <v>0</v>
      </c>
      <c r="M367" s="42">
        <f>MIN($L$237,$L$239,$L$249,$L$257)*100</f>
        <v>10.9</v>
      </c>
      <c r="N367" s="42" t="e">
        <f>MIN(#REF!,#REF!,#REF!,#REF!)*100</f>
        <v>#REF!</v>
      </c>
      <c r="O367" s="42" t="e">
        <f>MIN(#REF!,#REF!,#REF!,#REF!)*100</f>
        <v>#REF!</v>
      </c>
      <c r="P367" s="72" t="e">
        <f>MIN(M367:O367)</f>
        <v>#REF!</v>
      </c>
      <c r="Q367" s="69"/>
      <c r="R367" s="70" t="s">
        <v>41</v>
      </c>
      <c r="S367" s="71" t="s">
        <v>6</v>
      </c>
      <c r="T367" s="42">
        <f>MIN($F$245,$F$249,$F$251)*100</f>
        <v>0</v>
      </c>
      <c r="U367" s="42">
        <f>MIN($L$245,$L$249,$L$251)*100</f>
        <v>32.5</v>
      </c>
      <c r="V367" s="42" t="e">
        <f>MIN(#REF!,#REF!,#REF!)*100</f>
        <v>#REF!</v>
      </c>
      <c r="W367" s="42" t="e">
        <f>MIN(#REF!,#REF!,#REF!)*100</f>
        <v>#REF!</v>
      </c>
      <c r="X367" s="73" t="e">
        <f>MIN(U367:W367)</f>
        <v>#REF!</v>
      </c>
      <c r="Y367" s="69"/>
      <c r="Z367" s="70" t="s">
        <v>41</v>
      </c>
      <c r="AA367" s="71" t="s">
        <v>6</v>
      </c>
      <c r="AB367" s="42">
        <f>MIN($F$235,$F$251,$F$259)*100</f>
        <v>0</v>
      </c>
      <c r="AC367" s="42">
        <f>MIN($L$235,$L$251,$L$259)*100</f>
        <v>39.4</v>
      </c>
      <c r="AD367" s="42" t="e">
        <f>MIN(#REF!,#REF!,#REF!)*100</f>
        <v>#REF!</v>
      </c>
      <c r="AE367" s="42" t="e">
        <f>MIN(#REF!,#REF!,#REF!)*100</f>
        <v>#REF!</v>
      </c>
      <c r="AF367" s="95" t="e">
        <f>MIN(AC367:AE367)</f>
        <v>#REF!</v>
      </c>
      <c r="AH367" s="2" t="s">
        <v>42</v>
      </c>
      <c r="AI367" s="34" t="s">
        <v>6</v>
      </c>
      <c r="AJ367" s="39">
        <f>$F$275*100</f>
        <v>0</v>
      </c>
      <c r="AK367" s="39">
        <f>$L$275*100</f>
        <v>72.599999999999994</v>
      </c>
      <c r="AL367" s="39" t="e">
        <f>#REF!*100</f>
        <v>#REF!</v>
      </c>
      <c r="AM367" s="39" t="e">
        <f>#REF!*100</f>
        <v>#REF!</v>
      </c>
      <c r="AN367" s="35" t="e">
        <f>MIN($AK367:$AM367)</f>
        <v>#REF!</v>
      </c>
    </row>
    <row r="368" spans="2:40" s="1" customFormat="1" ht="16.5" customHeight="1" x14ac:dyDescent="0.35">
      <c r="B368" s="51"/>
      <c r="C368" s="52" t="s">
        <v>7</v>
      </c>
      <c r="D368" s="42">
        <f>MAX($F$233,$F$253,$F$255,$F$261,$F$263)*100</f>
        <v>0</v>
      </c>
      <c r="E368" s="42">
        <f>MAX($L$233,$L$253,$L$255,$L$261,$L$263)*100</f>
        <v>58.599999999999994</v>
      </c>
      <c r="F368" s="42" t="e">
        <f>MAX(#REF!,#REF!,#REF!,#REF!,#REF!)*100</f>
        <v>#REF!</v>
      </c>
      <c r="G368" s="42" t="e">
        <f>MAX(#REF!,#REF!,#REF!,#REF!,#REF!)*100</f>
        <v>#REF!</v>
      </c>
      <c r="H368" s="74" t="e">
        <f>MAX(E368:G368)</f>
        <v>#REF!</v>
      </c>
      <c r="I368" s="69"/>
      <c r="J368" s="70"/>
      <c r="K368" s="75" t="s">
        <v>7</v>
      </c>
      <c r="L368" s="42">
        <f>MAX($F$237,$F$239,$F$249,$F$257)*100</f>
        <v>0</v>
      </c>
      <c r="M368" s="42">
        <f>MAX($L$237,$L$239,$L$249,$L$257)*100</f>
        <v>91.4</v>
      </c>
      <c r="N368" s="42" t="e">
        <f>MAX(#REF!,#REF!,#REF!,#REF!)*100</f>
        <v>#REF!</v>
      </c>
      <c r="O368" s="42" t="e">
        <f>MAX(#REF!,#REF!,#REF!,#REF!)*100</f>
        <v>#REF!</v>
      </c>
      <c r="P368" s="76" t="e">
        <f>MAX(M368:O368)</f>
        <v>#REF!</v>
      </c>
      <c r="Q368" s="69"/>
      <c r="R368" s="70"/>
      <c r="S368" s="75" t="s">
        <v>7</v>
      </c>
      <c r="T368" s="42">
        <f>MAX($F$245,$F$249,$F$251)*100</f>
        <v>0</v>
      </c>
      <c r="U368" s="42">
        <f>MAX($L$245,$L$249,$L$251)*100</f>
        <v>88</v>
      </c>
      <c r="V368" s="42" t="e">
        <f>MAX(#REF!,#REF!,#REF!)*100</f>
        <v>#REF!</v>
      </c>
      <c r="W368" s="42" t="e">
        <f>MAX(#REF!,#REF!,#REF!)*100</f>
        <v>#REF!</v>
      </c>
      <c r="X368" s="77" t="e">
        <f>MAX(U368:W368)</f>
        <v>#REF!</v>
      </c>
      <c r="Y368" s="69"/>
      <c r="Z368" s="70"/>
      <c r="AA368" s="75" t="s">
        <v>7</v>
      </c>
      <c r="AB368" s="42">
        <f>MAX($F$235,$F$251,$F$259)*100</f>
        <v>0</v>
      </c>
      <c r="AC368" s="42">
        <f>MAX($L$235,$L$251,$L$259)*100</f>
        <v>80.5</v>
      </c>
      <c r="AD368" s="42" t="e">
        <f>MAX(#REF!,#REF!,#REF!)*100</f>
        <v>#REF!</v>
      </c>
      <c r="AE368" s="42" t="e">
        <f>MAX(#REF!,#REF!,#REF!)*100</f>
        <v>#REF!</v>
      </c>
      <c r="AF368" s="96" t="e">
        <f>MAX(AC368:AE368)</f>
        <v>#REF!</v>
      </c>
      <c r="AH368" s="2" t="s">
        <v>43</v>
      </c>
      <c r="AI368" s="34" t="s">
        <v>6</v>
      </c>
      <c r="AJ368" s="39">
        <f>$F$307*100</f>
        <v>0</v>
      </c>
      <c r="AK368" s="39">
        <f>$L$307*100</f>
        <v>96.3</v>
      </c>
      <c r="AL368" s="39" t="e">
        <f>#REF!*100</f>
        <v>#REF!</v>
      </c>
      <c r="AM368" s="39" t="e">
        <f>#REF!*100</f>
        <v>#REF!</v>
      </c>
      <c r="AN368" s="35" t="e">
        <f>MIN($AK368:$AM368)</f>
        <v>#REF!</v>
      </c>
    </row>
    <row r="369" spans="2:40" s="1" customFormat="1" ht="15.75" customHeight="1" x14ac:dyDescent="0.35">
      <c r="B369" s="51" t="s">
        <v>42</v>
      </c>
      <c r="C369" s="58" t="s">
        <v>6</v>
      </c>
      <c r="D369" s="42">
        <f>MIN($F$265,$F$285,$F$287,$F$293,$F$295)*100</f>
        <v>0</v>
      </c>
      <c r="E369" s="42">
        <f>MIN($L$265,$L$285,$L$287,$L$293,$L$295)*100</f>
        <v>22.8</v>
      </c>
      <c r="F369" s="42" t="e">
        <f>MIN(#REF!,#REF!,#REF!,#REF!,#REF!)*100</f>
        <v>#REF!</v>
      </c>
      <c r="G369" s="42" t="e">
        <f>MIN(#REF!,#REF!,#REF!,#REF!,#REF!)*100</f>
        <v>#REF!</v>
      </c>
      <c r="H369" s="68" t="e">
        <f>MIN(E369:G369)</f>
        <v>#REF!</v>
      </c>
      <c r="I369" s="69"/>
      <c r="J369" s="70" t="s">
        <v>42</v>
      </c>
      <c r="K369" s="71" t="s">
        <v>6</v>
      </c>
      <c r="L369" s="42">
        <f>MIN($F$269,$F$271,$F$281,$F$289)*100</f>
        <v>0</v>
      </c>
      <c r="M369" s="42">
        <f>MIN($L$269,$L$271,$L$281,$L$289)*100</f>
        <v>12.1</v>
      </c>
      <c r="N369" s="42" t="e">
        <f>MIN(#REF!,#REF!,#REF!,#REF!)*100</f>
        <v>#REF!</v>
      </c>
      <c r="O369" s="42" t="e">
        <f>MIN(#REF!,#REF!,#REF!,#REF!)*100</f>
        <v>#REF!</v>
      </c>
      <c r="P369" s="72" t="e">
        <f>MIN(M369:O369)</f>
        <v>#REF!</v>
      </c>
      <c r="Q369" s="69"/>
      <c r="R369" s="70" t="s">
        <v>42</v>
      </c>
      <c r="S369" s="71" t="s">
        <v>6</v>
      </c>
      <c r="T369" s="42">
        <f>MIN($F$279,$F$283,$F$285)*100</f>
        <v>0</v>
      </c>
      <c r="U369" s="42">
        <f>MIN($L$279,$L$283,$L$285)*100</f>
        <v>17.5</v>
      </c>
      <c r="V369" s="42" t="e">
        <f>MIN(#REF!,#REF!,#REF!)*100</f>
        <v>#REF!</v>
      </c>
      <c r="W369" s="42" t="e">
        <f>MIN(#REF!,#REF!,#REF!)*100</f>
        <v>#REF!</v>
      </c>
      <c r="X369" s="73" t="e">
        <f>MIN(U369:W369)</f>
        <v>#REF!</v>
      </c>
      <c r="Y369" s="69"/>
      <c r="Z369" s="70" t="s">
        <v>42</v>
      </c>
      <c r="AA369" s="71" t="s">
        <v>6</v>
      </c>
      <c r="AB369" s="42">
        <f>MIN($F$267,$F$283,$F$291)*100</f>
        <v>0</v>
      </c>
      <c r="AC369" s="42">
        <f>MIN($L$267,$L$283,$L$291)*100</f>
        <v>48.5</v>
      </c>
      <c r="AD369" s="42" t="e">
        <f>MIN(#REF!,#REF!,#REF!)*100</f>
        <v>#REF!</v>
      </c>
      <c r="AE369" s="42" t="e">
        <f>MIN(#REF!,#REF!,#REF!)*100</f>
        <v>#REF!</v>
      </c>
      <c r="AF369" s="95" t="e">
        <f>MIN(AC369:AE369)</f>
        <v>#REF!</v>
      </c>
      <c r="AH369" s="36"/>
      <c r="AI369" s="37" t="s">
        <v>6</v>
      </c>
      <c r="AJ369" s="124"/>
      <c r="AK369" s="38">
        <f>MIN(AK364:AK368)</f>
        <v>32.9</v>
      </c>
      <c r="AL369" s="124" t="e">
        <f t="shared" ref="AL369:AM369" si="12">MIN(AL364:AL368)</f>
        <v>#REF!</v>
      </c>
      <c r="AM369" s="124" t="e">
        <f t="shared" si="12"/>
        <v>#REF!</v>
      </c>
      <c r="AN369" s="38" t="e">
        <f>MIN(AK369:AM369)</f>
        <v>#REF!</v>
      </c>
    </row>
    <row r="370" spans="2:40" s="1" customFormat="1" ht="14.25" customHeight="1" x14ac:dyDescent="0.35">
      <c r="B370" s="51"/>
      <c r="C370" s="52" t="s">
        <v>7</v>
      </c>
      <c r="D370" s="42">
        <f>MAX($F$265,$F$285,$F$287,$F$293,$F$295)*100</f>
        <v>0</v>
      </c>
      <c r="E370" s="42">
        <f>MAX($L$265,$L$285,$L$287,$L$293,$L$295)*100</f>
        <v>71.5</v>
      </c>
      <c r="F370" s="42" t="e">
        <f>MAX(#REF!,#REF!,#REF!,#REF!,#REF!)*100</f>
        <v>#REF!</v>
      </c>
      <c r="G370" s="42" t="e">
        <f>MAX(#REF!,#REF!,#REF!,#REF!,#REF!)*100</f>
        <v>#REF!</v>
      </c>
      <c r="H370" s="74" t="e">
        <f>MAX(E370:G370)</f>
        <v>#REF!</v>
      </c>
      <c r="I370" s="69"/>
      <c r="J370" s="70"/>
      <c r="K370" s="75" t="s">
        <v>7</v>
      </c>
      <c r="L370" s="42">
        <f>MAX($F$269,$F$271,$F$281,$F$289)*100</f>
        <v>0</v>
      </c>
      <c r="M370" s="42">
        <f>MAX($L$269,$L$271,$L$281,$L$289)*100</f>
        <v>96.7</v>
      </c>
      <c r="N370" s="42" t="e">
        <f>MAX(#REF!,#REF!,#REF!,#REF!)*100</f>
        <v>#REF!</v>
      </c>
      <c r="O370" s="42" t="e">
        <f>MAX(#REF!,#REF!,#REF!,#REF!)*100</f>
        <v>#REF!</v>
      </c>
      <c r="P370" s="76" t="e">
        <f>MAX(M370:O370)</f>
        <v>#REF!</v>
      </c>
      <c r="Q370" s="69"/>
      <c r="R370" s="70"/>
      <c r="S370" s="75" t="s">
        <v>7</v>
      </c>
      <c r="T370" s="42">
        <f>MAX($F$279,$F$283,$F$285)*100</f>
        <v>0</v>
      </c>
      <c r="U370" s="42">
        <f>MAX($L$279,$L$283,$L$285)*100</f>
        <v>83.6</v>
      </c>
      <c r="V370" s="42" t="e">
        <f>MAX(#REF!,#REF!,#REF!)*100</f>
        <v>#REF!</v>
      </c>
      <c r="W370" s="42" t="e">
        <f>MAX(#REF!,#REF!,#REF!)*100</f>
        <v>#REF!</v>
      </c>
      <c r="X370" s="77" t="e">
        <f>MAX(U370:W370)</f>
        <v>#REF!</v>
      </c>
      <c r="Y370" s="69"/>
      <c r="Z370" s="70"/>
      <c r="AA370" s="75" t="s">
        <v>7</v>
      </c>
      <c r="AB370" s="42">
        <f>MAX($F$267,$F$283,$F$291)*100</f>
        <v>0</v>
      </c>
      <c r="AC370" s="42">
        <f>MAX($L$267,$L$283,$L$291)*100</f>
        <v>89.1</v>
      </c>
      <c r="AD370" s="42" t="e">
        <f>MAX(#REF!,#REF!,#REF!)*100</f>
        <v>#REF!</v>
      </c>
      <c r="AE370" s="42" t="e">
        <f>MAX(#REF!,#REF!,#REF!)*100</f>
        <v>#REF!</v>
      </c>
      <c r="AF370" s="96" t="e">
        <f>MAX(AC370:AE370)</f>
        <v>#REF!</v>
      </c>
      <c r="AH370" s="36"/>
      <c r="AI370" s="37" t="s">
        <v>7</v>
      </c>
      <c r="AJ370" s="124"/>
      <c r="AK370" s="38">
        <f>MAX(AK364:AK368)</f>
        <v>96.3</v>
      </c>
      <c r="AL370" s="124" t="e">
        <f t="shared" ref="AL370:AM370" si="13">MAX(AL364:AL368)</f>
        <v>#REF!</v>
      </c>
      <c r="AM370" s="124" t="e">
        <f t="shared" si="13"/>
        <v>#REF!</v>
      </c>
      <c r="AN370" s="38" t="e">
        <f>MAX(AK370:AM370)</f>
        <v>#REF!</v>
      </c>
    </row>
    <row r="371" spans="2:40" s="1" customFormat="1" ht="15" customHeight="1" x14ac:dyDescent="0.35">
      <c r="B371" s="51" t="s">
        <v>43</v>
      </c>
      <c r="C371" s="58" t="s">
        <v>6</v>
      </c>
      <c r="D371" s="42">
        <f>MIN($F$297,$F$317,$F$319,$F$325,$F$327)*100</f>
        <v>0</v>
      </c>
      <c r="E371" s="42">
        <f>MIN($L$297,$L$317,$L$319,$L$325,$L$327)*100</f>
        <v>37.9</v>
      </c>
      <c r="F371" s="42" t="e">
        <f>MIN(#REF!,#REF!,#REF!,#REF!,#REF!)*100</f>
        <v>#REF!</v>
      </c>
      <c r="G371" s="42" t="e">
        <f>MIN(#REF!,#REF!,#REF!,#REF!,#REF!)*100</f>
        <v>#REF!</v>
      </c>
      <c r="H371" s="68" t="e">
        <f>MIN(E371:G371)</f>
        <v>#REF!</v>
      </c>
      <c r="I371" s="69"/>
      <c r="J371" s="70" t="s">
        <v>43</v>
      </c>
      <c r="K371" s="71" t="s">
        <v>6</v>
      </c>
      <c r="L371" s="42">
        <f>MIN($F$301,$F$303,$F$313,$F$321)*100</f>
        <v>0</v>
      </c>
      <c r="M371" s="42">
        <f>MIN($L$301,$L$303,$L$313,$L$321)*100</f>
        <v>17.899999999999999</v>
      </c>
      <c r="N371" s="42" t="e">
        <f>MIN(#REF!,#REF!,#REF!,#REF!)*100</f>
        <v>#REF!</v>
      </c>
      <c r="O371" s="42" t="e">
        <f>MIN(#REF!,#REF!,#REF!,#REF!)*100</f>
        <v>#REF!</v>
      </c>
      <c r="P371" s="72" t="e">
        <f>MIN(M371:O371)</f>
        <v>#REF!</v>
      </c>
      <c r="Q371" s="69"/>
      <c r="R371" s="70" t="s">
        <v>43</v>
      </c>
      <c r="S371" s="71" t="s">
        <v>6</v>
      </c>
      <c r="T371" s="42">
        <f>MIN($F$313,$F$317,$F$319)*100</f>
        <v>0</v>
      </c>
      <c r="U371" s="42">
        <f>MIN($L$313,$L$317,$L$319)*100</f>
        <v>37.9</v>
      </c>
      <c r="V371" s="42" t="e">
        <f>MIN(#REF!,#REF!,#REF!)*100</f>
        <v>#REF!</v>
      </c>
      <c r="W371" s="42" t="e">
        <f>MIN(#REF!,#REF!,#REF!)*100</f>
        <v>#REF!</v>
      </c>
      <c r="X371" s="73" t="e">
        <f>MIN(U371:W371)</f>
        <v>#REF!</v>
      </c>
      <c r="Y371" s="69"/>
      <c r="Z371" s="70" t="s">
        <v>43</v>
      </c>
      <c r="AA371" s="71" t="s">
        <v>6</v>
      </c>
      <c r="AB371" s="42">
        <f>MIN($F$299,$F$315,$F$323)*100</f>
        <v>0</v>
      </c>
      <c r="AC371" s="42">
        <f>MIN($L$299,$L$315,$L$323)*100</f>
        <v>80.900000000000006</v>
      </c>
      <c r="AD371" s="42" t="e">
        <f>MIN(#REF!,#REF!,#REF!)*100</f>
        <v>#REF!</v>
      </c>
      <c r="AE371" s="42" t="e">
        <f>MIN(#REF!,#REF!,#REF!)*100</f>
        <v>#REF!</v>
      </c>
      <c r="AF371" s="95" t="e">
        <f>MIN(AC371:AE371)</f>
        <v>#REF!</v>
      </c>
    </row>
    <row r="372" spans="2:40" s="1" customFormat="1" ht="15.75" customHeight="1" x14ac:dyDescent="0.35">
      <c r="B372" s="51"/>
      <c r="C372" s="52" t="s">
        <v>7</v>
      </c>
      <c r="D372" s="42">
        <f>MAX($F$297,$F$317,$F$319,$F$325,$F$327)*100</f>
        <v>0</v>
      </c>
      <c r="E372" s="42">
        <f>MAX($L$297,$L$317,$L$319,$L$325,$L$327)*100</f>
        <v>97.6</v>
      </c>
      <c r="F372" s="42" t="e">
        <f>MAX(#REF!,#REF!,#REF!,#REF!,#REF!)*100</f>
        <v>#REF!</v>
      </c>
      <c r="G372" s="42" t="e">
        <f>MAX(#REF!,#REF!,#REF!,#REF!,#REF!)*100</f>
        <v>#REF!</v>
      </c>
      <c r="H372" s="74" t="e">
        <f>MAX(E372:G372)</f>
        <v>#REF!</v>
      </c>
      <c r="I372" s="69"/>
      <c r="J372" s="70"/>
      <c r="K372" s="75" t="s">
        <v>7</v>
      </c>
      <c r="L372" s="42">
        <f>MAX($F$301,$F$303,$F$313,$F$321)*100</f>
        <v>0</v>
      </c>
      <c r="M372" s="42">
        <f>MAX($L$301,$L$303,$L$313,$L$321)*100</f>
        <v>100</v>
      </c>
      <c r="N372" s="42" t="e">
        <f>MAX(#REF!,#REF!,#REF!,#REF!)*100</f>
        <v>#REF!</v>
      </c>
      <c r="O372" s="42" t="e">
        <f>MAX(#REF!,#REF!,#REF!,#REF!)*100</f>
        <v>#REF!</v>
      </c>
      <c r="P372" s="76" t="e">
        <f>MAX(M372:O372)</f>
        <v>#REF!</v>
      </c>
      <c r="Q372" s="69"/>
      <c r="R372" s="70"/>
      <c r="S372" s="75" t="s">
        <v>7</v>
      </c>
      <c r="T372" s="42">
        <f>MAX($F$313,$F$317,$F$319)*100</f>
        <v>0</v>
      </c>
      <c r="U372" s="42">
        <f>MAX($L$313,$L$317,$L$319)*100</f>
        <v>100</v>
      </c>
      <c r="V372" s="42" t="e">
        <f>MAX(#REF!,#REF!,#REF!)*100</f>
        <v>#REF!</v>
      </c>
      <c r="W372" s="42" t="e">
        <f>MAX(#REF!,#REF!,#REF!)*100</f>
        <v>#REF!</v>
      </c>
      <c r="X372" s="77" t="e">
        <f>MAX(U372:W372)</f>
        <v>#REF!</v>
      </c>
      <c r="Y372" s="69"/>
      <c r="Z372" s="70"/>
      <c r="AA372" s="75" t="s">
        <v>7</v>
      </c>
      <c r="AB372" s="42">
        <f>MAX($F$299,$F$315,$F$323)*100</f>
        <v>0</v>
      </c>
      <c r="AC372" s="42">
        <f>MAX($L$299,$L$315,$L$323)*100</f>
        <v>99.6</v>
      </c>
      <c r="AD372" s="42" t="e">
        <f>MAX(#REF!,#REF!,#REF!)*100</f>
        <v>#REF!</v>
      </c>
      <c r="AE372" s="42" t="e">
        <f>MAX(#REF!,#REF!,#REF!)*100</f>
        <v>#REF!</v>
      </c>
      <c r="AF372" s="96" t="e">
        <f>MAX(AC372:AE372)</f>
        <v>#REF!</v>
      </c>
    </row>
    <row r="373" spans="2:40" s="1" customFormat="1" x14ac:dyDescent="0.35">
      <c r="B373" s="62"/>
      <c r="C373" s="63" t="s">
        <v>44</v>
      </c>
      <c r="D373" s="78"/>
      <c r="E373" s="78">
        <f>MIN(E363:E372)</f>
        <v>12.9</v>
      </c>
      <c r="F373" s="116" t="e">
        <f t="shared" ref="F373:G373" si="14">MIN(F348:F357)</f>
        <v>#REF!</v>
      </c>
      <c r="G373" s="116" t="e">
        <f t="shared" si="14"/>
        <v>#REF!</v>
      </c>
      <c r="H373" s="79" t="e">
        <f>MIN(E373:G373)</f>
        <v>#REF!</v>
      </c>
      <c r="I373" s="69"/>
      <c r="J373" s="80"/>
      <c r="K373" s="64" t="s">
        <v>44</v>
      </c>
      <c r="L373" s="64"/>
      <c r="M373" s="64">
        <f>MIN(M363:M372)</f>
        <v>8.6</v>
      </c>
      <c r="N373" s="118" t="e">
        <f t="shared" ref="N373:O373" si="15">MIN(N363:N372)</f>
        <v>#REF!</v>
      </c>
      <c r="O373" s="118" t="e">
        <f t="shared" si="15"/>
        <v>#REF!</v>
      </c>
      <c r="P373" s="81" t="e">
        <f>MIN(M373:O373)</f>
        <v>#REF!</v>
      </c>
      <c r="Q373" s="69"/>
      <c r="R373" s="82"/>
      <c r="S373" s="83" t="s">
        <v>44</v>
      </c>
      <c r="T373" s="83"/>
      <c r="U373" s="83">
        <f>MIN(U363:U372)</f>
        <v>10.8</v>
      </c>
      <c r="V373" s="120" t="e">
        <f t="shared" ref="V373:W373" si="16">MIN(V363:V372)</f>
        <v>#REF!</v>
      </c>
      <c r="W373" s="120" t="e">
        <f t="shared" si="16"/>
        <v>#REF!</v>
      </c>
      <c r="X373" s="84" t="e">
        <f>MIN(U373:W373)</f>
        <v>#REF!</v>
      </c>
      <c r="Y373" s="69"/>
      <c r="Z373" s="85"/>
      <c r="AA373" s="86" t="s">
        <v>37</v>
      </c>
      <c r="AB373" s="86"/>
      <c r="AC373" s="86">
        <f>MIN(AC363:AC372)</f>
        <v>20.200000000000003</v>
      </c>
      <c r="AD373" s="122" t="e">
        <f t="shared" ref="AD373:AE373" si="17">MIN(AD363:AD372)</f>
        <v>#REF!</v>
      </c>
      <c r="AE373" s="122" t="e">
        <f t="shared" si="17"/>
        <v>#REF!</v>
      </c>
      <c r="AF373" s="87" t="e">
        <f>MIN(AC373:AE373)</f>
        <v>#REF!</v>
      </c>
    </row>
    <row r="374" spans="2:40" s="1" customFormat="1" x14ac:dyDescent="0.35">
      <c r="B374" s="65"/>
      <c r="C374" s="66" t="s">
        <v>45</v>
      </c>
      <c r="D374" s="88"/>
      <c r="E374" s="88">
        <f>MAX(E363:E372)</f>
        <v>97.6</v>
      </c>
      <c r="F374" s="117" t="e">
        <f t="shared" ref="F374:G374" si="18">MAX(F348:F357)</f>
        <v>#REF!</v>
      </c>
      <c r="G374" s="117" t="e">
        <f t="shared" si="18"/>
        <v>#REF!</v>
      </c>
      <c r="H374" s="89" t="e">
        <f>MAX(E374:G374)</f>
        <v>#REF!</v>
      </c>
      <c r="I374" s="69"/>
      <c r="J374" s="90"/>
      <c r="K374" s="67" t="s">
        <v>45</v>
      </c>
      <c r="L374" s="67"/>
      <c r="M374" s="67">
        <f>MAX(M363:M372)</f>
        <v>100</v>
      </c>
      <c r="N374" s="119" t="e">
        <f t="shared" ref="N374:O374" si="19">MAX(N363:N372)</f>
        <v>#REF!</v>
      </c>
      <c r="O374" s="119" t="e">
        <f t="shared" si="19"/>
        <v>#REF!</v>
      </c>
      <c r="P374" s="81" t="e">
        <f>MIN(M374:O374)</f>
        <v>#REF!</v>
      </c>
      <c r="Q374" s="69"/>
      <c r="R374" s="91"/>
      <c r="S374" s="92" t="s">
        <v>45</v>
      </c>
      <c r="T374" s="92"/>
      <c r="U374" s="92">
        <f>MAX(U363:U372)</f>
        <v>100</v>
      </c>
      <c r="V374" s="121" t="e">
        <f t="shared" ref="V374:W374" si="20">MAX(V363:V372)</f>
        <v>#REF!</v>
      </c>
      <c r="W374" s="121" t="e">
        <f t="shared" si="20"/>
        <v>#REF!</v>
      </c>
      <c r="X374" s="84" t="e">
        <f>MIN(U374:W374)</f>
        <v>#REF!</v>
      </c>
      <c r="Y374" s="69"/>
      <c r="Z374" s="93"/>
      <c r="AA374" s="94"/>
      <c r="AB374" s="94"/>
      <c r="AC374" s="94">
        <f>MAX(AC363:AC372)</f>
        <v>99.6</v>
      </c>
      <c r="AD374" s="123" t="e">
        <f t="shared" ref="AD374:AE374" si="21">MAX(AD363:AD372)</f>
        <v>#REF!</v>
      </c>
      <c r="AE374" s="123" t="e">
        <f t="shared" si="21"/>
        <v>#REF!</v>
      </c>
      <c r="AF374" s="87" t="e">
        <f>MIN(AC374:AE374)</f>
        <v>#REF!</v>
      </c>
    </row>
    <row r="375" spans="2:40" s="1" customFormat="1" x14ac:dyDescent="0.35"/>
    <row r="376" spans="2:40" s="1" customFormat="1" x14ac:dyDescent="0.35"/>
    <row r="377" spans="2:40" s="1" customFormat="1" x14ac:dyDescent="0.35"/>
    <row r="378" spans="2:40" s="1" customFormat="1" x14ac:dyDescent="0.35"/>
    <row r="379" spans="2:40" s="1" customFormat="1" x14ac:dyDescent="0.35"/>
    <row r="380" spans="2:40" s="1" customFormat="1" x14ac:dyDescent="0.35"/>
    <row r="381" spans="2:40" s="1" customFormat="1" x14ac:dyDescent="0.35"/>
    <row r="382" spans="2:40" s="1" customFormat="1" x14ac:dyDescent="0.35"/>
    <row r="383" spans="2:40" s="1" customFormat="1" x14ac:dyDescent="0.35"/>
    <row r="384" spans="2:40" s="1" customFormat="1" x14ac:dyDescent="0.35"/>
    <row r="385" s="1" customFormat="1" x14ac:dyDescent="0.35"/>
    <row r="386" s="1" customFormat="1" x14ac:dyDescent="0.35"/>
    <row r="387" s="1" customFormat="1" x14ac:dyDescent="0.35"/>
    <row r="388" s="1" customFormat="1" x14ac:dyDescent="0.35"/>
    <row r="389" s="1" customFormat="1" x14ac:dyDescent="0.35"/>
    <row r="390" s="1" customFormat="1" x14ac:dyDescent="0.35"/>
    <row r="391" s="1" customFormat="1" x14ac:dyDescent="0.35"/>
    <row r="392" s="1" customFormat="1" x14ac:dyDescent="0.35"/>
    <row r="393" s="1" customFormat="1" x14ac:dyDescent="0.35"/>
    <row r="394" s="1" customFormat="1" x14ac:dyDescent="0.35"/>
    <row r="395" s="1" customFormat="1" x14ac:dyDescent="0.35"/>
    <row r="396" s="1" customFormat="1" x14ac:dyDescent="0.35"/>
    <row r="397" s="1" customFormat="1" x14ac:dyDescent="0.35"/>
    <row r="398" s="1" customFormat="1" x14ac:dyDescent="0.35"/>
    <row r="399" s="1" customFormat="1" x14ac:dyDescent="0.35"/>
    <row r="40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="1" customFormat="1" x14ac:dyDescent="0.35"/>
    <row r="418" s="1" customFormat="1" x14ac:dyDescent="0.35"/>
    <row r="419" s="1" customFormat="1" x14ac:dyDescent="0.35"/>
    <row r="420" s="1" customFormat="1" x14ac:dyDescent="0.35"/>
    <row r="421" s="1" customFormat="1" x14ac:dyDescent="0.35"/>
    <row r="422" s="1" customFormat="1" x14ac:dyDescent="0.35"/>
    <row r="423" s="1" customFormat="1" x14ac:dyDescent="0.35"/>
    <row r="424" s="1" customFormat="1" x14ac:dyDescent="0.35"/>
    <row r="425" s="1" customFormat="1" x14ac:dyDescent="0.35"/>
    <row r="426" s="1" customFormat="1" x14ac:dyDescent="0.35"/>
    <row r="427" s="1" customFormat="1" x14ac:dyDescent="0.35"/>
    <row r="428" s="1" customFormat="1" x14ac:dyDescent="0.35"/>
    <row r="429" s="1" customFormat="1" x14ac:dyDescent="0.35"/>
    <row r="430" s="1" customFormat="1" x14ac:dyDescent="0.35"/>
    <row r="431" s="1" customFormat="1" x14ac:dyDescent="0.35"/>
    <row r="432" s="1" customFormat="1" x14ac:dyDescent="0.35"/>
    <row r="433" s="1" customFormat="1" x14ac:dyDescent="0.35"/>
    <row r="434" s="1" customFormat="1" x14ac:dyDescent="0.35"/>
    <row r="435" s="1" customFormat="1" x14ac:dyDescent="0.35"/>
    <row r="436" s="1" customFormat="1" x14ac:dyDescent="0.35"/>
    <row r="437" s="1" customFormat="1" x14ac:dyDescent="0.35"/>
    <row r="438" s="1" customFormat="1" x14ac:dyDescent="0.35"/>
    <row r="439" s="1" customFormat="1" x14ac:dyDescent="0.35"/>
    <row r="440" s="1" customFormat="1" x14ac:dyDescent="0.35"/>
    <row r="441" s="1" customFormat="1" x14ac:dyDescent="0.35"/>
    <row r="442" s="1" customFormat="1" x14ac:dyDescent="0.35"/>
    <row r="443" s="1" customFormat="1" x14ac:dyDescent="0.35"/>
    <row r="444" s="1" customFormat="1" x14ac:dyDescent="0.35"/>
    <row r="445" s="1" customFormat="1" x14ac:dyDescent="0.35"/>
    <row r="446" s="1" customFormat="1" x14ac:dyDescent="0.35"/>
    <row r="447" s="1" customFormat="1" x14ac:dyDescent="0.35"/>
    <row r="448" s="1" customFormat="1" x14ac:dyDescent="0.35"/>
    <row r="449" s="1" customFormat="1" x14ac:dyDescent="0.35"/>
    <row r="450" s="1" customFormat="1" x14ac:dyDescent="0.35"/>
    <row r="451" s="1" customFormat="1" x14ac:dyDescent="0.35"/>
    <row r="452" s="1" customFormat="1" x14ac:dyDescent="0.35"/>
    <row r="453" s="1" customFormat="1" x14ac:dyDescent="0.35"/>
    <row r="454" s="1" customFormat="1" x14ac:dyDescent="0.35"/>
    <row r="455" s="1" customFormat="1" x14ac:dyDescent="0.35"/>
    <row r="456" s="1" customFormat="1" x14ac:dyDescent="0.35"/>
    <row r="457" s="1" customFormat="1" x14ac:dyDescent="0.35"/>
    <row r="458" s="1" customFormat="1" x14ac:dyDescent="0.35"/>
    <row r="459" s="1" customFormat="1" x14ac:dyDescent="0.35"/>
    <row r="460" s="1" customFormat="1" x14ac:dyDescent="0.35"/>
    <row r="461" s="1" customFormat="1" x14ac:dyDescent="0.35"/>
    <row r="462" s="1" customFormat="1" x14ac:dyDescent="0.35"/>
    <row r="463" s="1" customFormat="1" x14ac:dyDescent="0.35"/>
    <row r="464" s="1" customFormat="1" x14ac:dyDescent="0.35"/>
    <row r="465" s="1" customFormat="1" x14ac:dyDescent="0.35"/>
    <row r="466" s="1" customFormat="1" x14ac:dyDescent="0.35"/>
    <row r="467" s="1" customFormat="1" x14ac:dyDescent="0.35"/>
    <row r="468" s="1" customFormat="1" x14ac:dyDescent="0.35"/>
    <row r="469" s="1" customFormat="1" x14ac:dyDescent="0.35"/>
    <row r="470" s="1" customFormat="1" x14ac:dyDescent="0.35"/>
    <row r="471" s="1" customFormat="1" x14ac:dyDescent="0.35"/>
    <row r="472" s="1" customFormat="1" x14ac:dyDescent="0.35"/>
    <row r="473" s="1" customFormat="1" x14ac:dyDescent="0.35"/>
    <row r="474" s="1" customFormat="1" x14ac:dyDescent="0.35"/>
    <row r="475" s="1" customFormat="1" x14ac:dyDescent="0.35"/>
    <row r="476" s="1" customFormat="1" x14ac:dyDescent="0.35"/>
    <row r="477" s="1" customFormat="1" x14ac:dyDescent="0.35"/>
    <row r="478" s="1" customFormat="1" x14ac:dyDescent="0.35"/>
    <row r="479" s="1" customFormat="1" x14ac:dyDescent="0.35"/>
    <row r="480" s="1" customFormat="1" x14ac:dyDescent="0.35"/>
    <row r="481" s="1" customFormat="1" x14ac:dyDescent="0.35"/>
    <row r="482" s="1" customFormat="1" x14ac:dyDescent="0.35"/>
    <row r="483" s="1" customFormat="1" x14ac:dyDescent="0.35"/>
    <row r="484" s="1" customFormat="1" x14ac:dyDescent="0.35"/>
    <row r="485" s="1" customFormat="1" x14ac:dyDescent="0.35"/>
    <row r="486" s="1" customFormat="1" x14ac:dyDescent="0.35"/>
    <row r="487" s="1" customFormat="1" x14ac:dyDescent="0.35"/>
    <row r="488" s="1" customFormat="1" x14ac:dyDescent="0.35"/>
    <row r="489" s="1" customFormat="1" x14ac:dyDescent="0.35"/>
    <row r="490" s="1" customFormat="1" x14ac:dyDescent="0.35"/>
    <row r="491" s="1" customFormat="1" x14ac:dyDescent="0.35"/>
    <row r="492" s="1" customFormat="1" x14ac:dyDescent="0.35"/>
    <row r="493" s="1" customFormat="1" x14ac:dyDescent="0.35"/>
    <row r="494" s="1" customFormat="1" x14ac:dyDescent="0.35"/>
    <row r="495" s="1" customFormat="1" x14ac:dyDescent="0.35"/>
    <row r="496" s="1" customFormat="1" x14ac:dyDescent="0.35"/>
    <row r="497" s="1" customFormat="1" x14ac:dyDescent="0.35"/>
    <row r="498" s="1" customFormat="1" x14ac:dyDescent="0.35"/>
    <row r="499" s="1" customFormat="1" x14ac:dyDescent="0.35"/>
    <row r="500" s="1" customFormat="1" x14ac:dyDescent="0.35"/>
    <row r="501" s="1" customFormat="1" x14ac:dyDescent="0.35"/>
    <row r="502" s="1" customFormat="1" x14ac:dyDescent="0.35"/>
    <row r="503" s="1" customFormat="1" x14ac:dyDescent="0.35"/>
    <row r="504" s="1" customFormat="1" x14ac:dyDescent="0.35"/>
    <row r="505" s="1" customFormat="1" x14ac:dyDescent="0.35"/>
    <row r="506" s="1" customFormat="1" x14ac:dyDescent="0.35"/>
    <row r="507" s="1" customFormat="1" x14ac:dyDescent="0.35"/>
    <row r="508" s="1" customFormat="1" x14ac:dyDescent="0.35"/>
    <row r="509" s="1" customFormat="1" x14ac:dyDescent="0.35"/>
    <row r="510" s="1" customFormat="1" x14ac:dyDescent="0.35"/>
    <row r="511" s="1" customFormat="1" x14ac:dyDescent="0.35"/>
    <row r="512" s="1" customFormat="1" x14ac:dyDescent="0.35"/>
    <row r="513" s="1" customFormat="1" x14ac:dyDescent="0.35"/>
    <row r="514" s="1" customFormat="1" x14ac:dyDescent="0.35"/>
    <row r="515" s="1" customFormat="1" x14ac:dyDescent="0.35"/>
  </sheetData>
  <mergeCells count="7">
    <mergeCell ref="Z329:AF329"/>
    <mergeCell ref="AH329:AN329"/>
    <mergeCell ref="J2:L2"/>
    <mergeCell ref="D2:F2"/>
    <mergeCell ref="B329:H329"/>
    <mergeCell ref="J329:P329"/>
    <mergeCell ref="R329:X329"/>
  </mergeCells>
  <conditionalFormatting sqref="C420:C421">
    <cfRule type="duplicateValues" dxfId="484" priority="266"/>
  </conditionalFormatting>
  <conditionalFormatting sqref="N420:N421">
    <cfRule type="duplicateValues" dxfId="483" priority="263"/>
  </conditionalFormatting>
  <conditionalFormatting sqref="C438:C439">
    <cfRule type="duplicateValues" dxfId="482" priority="262"/>
  </conditionalFormatting>
  <conditionalFormatting sqref="C453:C454">
    <cfRule type="duplicateValues" dxfId="481" priority="261"/>
  </conditionalFormatting>
  <conditionalFormatting sqref="C468:C469">
    <cfRule type="duplicateValues" dxfId="480" priority="260"/>
  </conditionalFormatting>
  <conditionalFormatting sqref="N438:N439">
    <cfRule type="duplicateValues" dxfId="479" priority="259"/>
  </conditionalFormatting>
  <conditionalFormatting sqref="N453:N454">
    <cfRule type="duplicateValues" dxfId="478" priority="258"/>
  </conditionalFormatting>
  <conditionalFormatting sqref="N468:N469">
    <cfRule type="duplicateValues" dxfId="477" priority="257"/>
  </conditionalFormatting>
  <conditionalFormatting sqref="C422:C423">
    <cfRule type="duplicateValues" dxfId="476" priority="232"/>
  </conditionalFormatting>
  <conditionalFormatting sqref="C424:C425">
    <cfRule type="duplicateValues" dxfId="475" priority="231"/>
  </conditionalFormatting>
  <conditionalFormatting sqref="N422:N423">
    <cfRule type="duplicateValues" dxfId="474" priority="230"/>
  </conditionalFormatting>
  <conditionalFormatting sqref="N424:N425">
    <cfRule type="duplicateValues" dxfId="473" priority="229"/>
  </conditionalFormatting>
  <conditionalFormatting sqref="C440:C441">
    <cfRule type="duplicateValues" dxfId="472" priority="228"/>
  </conditionalFormatting>
  <conditionalFormatting sqref="C442:C443">
    <cfRule type="duplicateValues" dxfId="471" priority="227"/>
  </conditionalFormatting>
  <conditionalFormatting sqref="N440:N441">
    <cfRule type="duplicateValues" dxfId="470" priority="226"/>
  </conditionalFormatting>
  <conditionalFormatting sqref="N442:N443">
    <cfRule type="duplicateValues" dxfId="469" priority="225"/>
  </conditionalFormatting>
  <conditionalFormatting sqref="N455:N456">
    <cfRule type="duplicateValues" dxfId="468" priority="224"/>
  </conditionalFormatting>
  <conditionalFormatting sqref="N457:N458">
    <cfRule type="duplicateValues" dxfId="467" priority="223"/>
  </conditionalFormatting>
  <conditionalFormatting sqref="C455:C456">
    <cfRule type="duplicateValues" dxfId="466" priority="222"/>
  </conditionalFormatting>
  <conditionalFormatting sqref="C457:C458">
    <cfRule type="duplicateValues" dxfId="465" priority="221"/>
  </conditionalFormatting>
  <conditionalFormatting sqref="C470:C471">
    <cfRule type="duplicateValues" dxfId="464" priority="220"/>
  </conditionalFormatting>
  <conditionalFormatting sqref="C472:C473">
    <cfRule type="duplicateValues" dxfId="463" priority="219"/>
  </conditionalFormatting>
  <conditionalFormatting sqref="N470:N471">
    <cfRule type="duplicateValues" dxfId="462" priority="218"/>
  </conditionalFormatting>
  <conditionalFormatting sqref="N472:N473">
    <cfRule type="duplicateValues" dxfId="461" priority="217"/>
  </conditionalFormatting>
  <conditionalFormatting sqref="AU335">
    <cfRule type="duplicateValues" dxfId="460" priority="186"/>
  </conditionalFormatting>
  <conditionalFormatting sqref="AU337">
    <cfRule type="duplicateValues" dxfId="459" priority="187"/>
  </conditionalFormatting>
  <conditionalFormatting sqref="AU351">
    <cfRule type="duplicateValues" dxfId="458" priority="183"/>
  </conditionalFormatting>
  <conditionalFormatting sqref="AU352">
    <cfRule type="duplicateValues" dxfId="457" priority="184"/>
  </conditionalFormatting>
  <conditionalFormatting sqref="AU353">
    <cfRule type="duplicateValues" dxfId="456" priority="185"/>
  </conditionalFormatting>
  <conditionalFormatting sqref="AU366">
    <cfRule type="duplicateValues" dxfId="455" priority="180"/>
  </conditionalFormatting>
  <conditionalFormatting sqref="AU367">
    <cfRule type="duplicateValues" dxfId="454" priority="181"/>
  </conditionalFormatting>
  <conditionalFormatting sqref="AU368">
    <cfRule type="duplicateValues" dxfId="453" priority="182"/>
  </conditionalFormatting>
  <conditionalFormatting sqref="AU381">
    <cfRule type="duplicateValues" dxfId="452" priority="177"/>
  </conditionalFormatting>
  <conditionalFormatting sqref="AU382">
    <cfRule type="duplicateValues" dxfId="451" priority="178"/>
  </conditionalFormatting>
  <conditionalFormatting sqref="AU383">
    <cfRule type="duplicateValues" dxfId="450" priority="179"/>
  </conditionalFormatting>
  <conditionalFormatting sqref="AU396">
    <cfRule type="duplicateValues" dxfId="449" priority="174"/>
  </conditionalFormatting>
  <conditionalFormatting sqref="AU397">
    <cfRule type="duplicateValues" dxfId="448" priority="175"/>
  </conditionalFormatting>
  <conditionalFormatting sqref="AU398">
    <cfRule type="duplicateValues" dxfId="447" priority="176"/>
  </conditionalFormatting>
  <conditionalFormatting sqref="AU411">
    <cfRule type="duplicateValues" dxfId="446" priority="171"/>
  </conditionalFormatting>
  <conditionalFormatting sqref="AU412">
    <cfRule type="duplicateValues" dxfId="445" priority="172"/>
  </conditionalFormatting>
  <conditionalFormatting sqref="AU413">
    <cfRule type="duplicateValues" dxfId="444" priority="173"/>
  </conditionalFormatting>
  <conditionalFormatting sqref="AJ382:AJ383">
    <cfRule type="duplicateValues" dxfId="443" priority="166"/>
  </conditionalFormatting>
  <conditionalFormatting sqref="AJ384:AJ385">
    <cfRule type="duplicateValues" dxfId="442" priority="165"/>
  </conditionalFormatting>
  <conditionalFormatting sqref="AJ386:AJ387">
    <cfRule type="duplicateValues" dxfId="441" priority="164"/>
  </conditionalFormatting>
  <conditionalFormatting sqref="AJ397:AJ398">
    <cfRule type="duplicateValues" dxfId="440" priority="163"/>
  </conditionalFormatting>
  <conditionalFormatting sqref="AJ399:AJ400">
    <cfRule type="duplicateValues" dxfId="439" priority="162"/>
  </conditionalFormatting>
  <conditionalFormatting sqref="AJ401:AJ402">
    <cfRule type="duplicateValues" dxfId="438" priority="161"/>
  </conditionalFormatting>
  <conditionalFormatting sqref="AJ412:AJ413">
    <cfRule type="duplicateValues" dxfId="437" priority="160"/>
  </conditionalFormatting>
  <conditionalFormatting sqref="AJ414:AJ415">
    <cfRule type="duplicateValues" dxfId="436" priority="159"/>
  </conditionalFormatting>
  <conditionalFormatting sqref="AJ416:AJ417">
    <cfRule type="duplicateValues" dxfId="435" priority="158"/>
  </conditionalFormatting>
  <conditionalFormatting sqref="Y382:Y383">
    <cfRule type="duplicateValues" dxfId="434" priority="154"/>
  </conditionalFormatting>
  <conditionalFormatting sqref="Y384:Y385">
    <cfRule type="duplicateValues" dxfId="433" priority="153"/>
  </conditionalFormatting>
  <conditionalFormatting sqref="Y386:Y387">
    <cfRule type="duplicateValues" dxfId="432" priority="152"/>
  </conditionalFormatting>
  <conditionalFormatting sqref="Y397:Y398">
    <cfRule type="duplicateValues" dxfId="431" priority="151"/>
  </conditionalFormatting>
  <conditionalFormatting sqref="Y399:Y400">
    <cfRule type="duplicateValues" dxfId="430" priority="150"/>
  </conditionalFormatting>
  <conditionalFormatting sqref="Y401:Y402">
    <cfRule type="duplicateValues" dxfId="429" priority="149"/>
  </conditionalFormatting>
  <conditionalFormatting sqref="Y412:Y413">
    <cfRule type="duplicateValues" dxfId="428" priority="148"/>
  </conditionalFormatting>
  <conditionalFormatting sqref="Y414:Y415">
    <cfRule type="duplicateValues" dxfId="427" priority="147"/>
  </conditionalFormatting>
  <conditionalFormatting sqref="Y416:Y417">
    <cfRule type="duplicateValues" dxfId="426" priority="146"/>
  </conditionalFormatting>
  <conditionalFormatting sqref="AI335">
    <cfRule type="duplicateValues" dxfId="425" priority="24"/>
  </conditionalFormatting>
  <conditionalFormatting sqref="AI337">
    <cfRule type="duplicateValues" dxfId="424" priority="25"/>
  </conditionalFormatting>
  <conditionalFormatting sqref="AI351">
    <cfRule type="duplicateValues" dxfId="423" priority="21"/>
  </conditionalFormatting>
  <conditionalFormatting sqref="AI352">
    <cfRule type="duplicateValues" dxfId="422" priority="22"/>
  </conditionalFormatting>
  <conditionalFormatting sqref="AI353">
    <cfRule type="duplicateValues" dxfId="421" priority="23"/>
  </conditionalFormatting>
  <conditionalFormatting sqref="AI366">
    <cfRule type="duplicateValues" dxfId="420" priority="18"/>
  </conditionalFormatting>
  <conditionalFormatting sqref="AI367">
    <cfRule type="duplicateValues" dxfId="419" priority="19"/>
  </conditionalFormatting>
  <conditionalFormatting sqref="AI368">
    <cfRule type="duplicateValues" dxfId="418" priority="20"/>
  </conditionalFormatting>
  <conditionalFormatting sqref="AA341:AA342">
    <cfRule type="duplicateValues" dxfId="417" priority="17"/>
  </conditionalFormatting>
  <conditionalFormatting sqref="AA352:AA353">
    <cfRule type="duplicateValues" dxfId="416" priority="16"/>
  </conditionalFormatting>
  <conditionalFormatting sqref="AA354:AA355">
    <cfRule type="duplicateValues" dxfId="415" priority="15"/>
  </conditionalFormatting>
  <conditionalFormatting sqref="AA356:AA357">
    <cfRule type="duplicateValues" dxfId="414" priority="14"/>
  </conditionalFormatting>
  <conditionalFormatting sqref="S352:S353">
    <cfRule type="duplicateValues" dxfId="413" priority="13"/>
  </conditionalFormatting>
  <conditionalFormatting sqref="S354:S355">
    <cfRule type="duplicateValues" dxfId="412" priority="12"/>
  </conditionalFormatting>
  <conditionalFormatting sqref="S356:S357">
    <cfRule type="duplicateValues" dxfId="411" priority="11"/>
  </conditionalFormatting>
  <conditionalFormatting sqref="AA339">
    <cfRule type="duplicateValues" dxfId="410" priority="26"/>
  </conditionalFormatting>
  <conditionalFormatting sqref="AA337">
    <cfRule type="duplicateValues" dxfId="409" priority="27"/>
  </conditionalFormatting>
  <conditionalFormatting sqref="AA340">
    <cfRule type="duplicateValues" dxfId="408" priority="10"/>
  </conditionalFormatting>
  <conditionalFormatting sqref="AA338">
    <cfRule type="duplicateValues" dxfId="407" priority="9"/>
  </conditionalFormatting>
  <conditionalFormatting sqref="AA336">
    <cfRule type="duplicateValues" dxfId="406" priority="8"/>
  </conditionalFormatting>
  <conditionalFormatting sqref="AA334">
    <cfRule type="duplicateValues" dxfId="405" priority="7"/>
  </conditionalFormatting>
  <conditionalFormatting sqref="AA367:AA368">
    <cfRule type="duplicateValues" dxfId="404" priority="6"/>
  </conditionalFormatting>
  <conditionalFormatting sqref="AA369:AA370">
    <cfRule type="duplicateValues" dxfId="403" priority="5"/>
  </conditionalFormatting>
  <conditionalFormatting sqref="AA371:AA372">
    <cfRule type="duplicateValues" dxfId="402" priority="4"/>
  </conditionalFormatting>
  <conditionalFormatting sqref="S367:S368">
    <cfRule type="duplicateValues" dxfId="401" priority="3"/>
  </conditionalFormatting>
  <conditionalFormatting sqref="S369:S370">
    <cfRule type="duplicateValues" dxfId="400" priority="2"/>
  </conditionalFormatting>
  <conditionalFormatting sqref="S371:S372">
    <cfRule type="duplicateValues" dxfId="39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512"/>
  <sheetViews>
    <sheetView topLeftCell="H1" zoomScaleNormal="100" workbookViewId="0">
      <selection activeCell="N7" sqref="N7"/>
    </sheetView>
  </sheetViews>
  <sheetFormatPr baseColWidth="10" defaultRowHeight="14.5" x14ac:dyDescent="0.35"/>
  <cols>
    <col min="1" max="1" width="7.36328125" style="1" bestFit="1" customWidth="1"/>
    <col min="2" max="2" width="8.08984375" style="1" bestFit="1" customWidth="1"/>
    <col min="3" max="3" width="9" style="1" bestFit="1" customWidth="1"/>
    <col min="4" max="4" width="11.08984375" style="1" bestFit="1" customWidth="1"/>
    <col min="5" max="5" width="9.36328125" style="1" bestFit="1" customWidth="1"/>
    <col min="6" max="6" width="7.7265625" style="1" bestFit="1" customWidth="1"/>
    <col min="7" max="9" width="7.36328125" style="1" bestFit="1" customWidth="1"/>
    <col min="10" max="11" width="8" style="1" bestFit="1" customWidth="1"/>
    <col min="12" max="12" width="8.453125" style="1" bestFit="1" customWidth="1"/>
    <col min="13" max="13" width="8.08984375" style="1" bestFit="1" customWidth="1"/>
    <col min="14" max="14" width="13.81640625" style="1" bestFit="1" customWidth="1"/>
    <col min="15" max="15" width="7.36328125" style="1" bestFit="1" customWidth="1"/>
    <col min="16" max="16" width="10.6328125" style="1" bestFit="1" customWidth="1"/>
    <col min="17" max="20" width="7.36328125" style="1" bestFit="1" customWidth="1"/>
    <col min="21" max="21" width="8.6328125" style="1" bestFit="1" customWidth="1"/>
    <col min="22" max="22" width="7.36328125" style="1" bestFit="1" customWidth="1"/>
    <col min="23" max="23" width="7" style="1" bestFit="1" customWidth="1"/>
    <col min="24" max="24" width="8.08984375" style="1" bestFit="1" customWidth="1"/>
    <col min="25" max="25" width="9" style="1" bestFit="1" customWidth="1"/>
    <col min="26" max="28" width="7.36328125" style="1" bestFit="1" customWidth="1"/>
    <col min="29" max="29" width="7.36328125" bestFit="1" customWidth="1"/>
    <col min="30" max="30" width="8.6328125" bestFit="1" customWidth="1"/>
    <col min="31" max="32" width="7.6328125" bestFit="1" customWidth="1"/>
    <col min="33" max="33" width="7.36328125" bestFit="1" customWidth="1"/>
    <col min="34" max="34" width="6.6328125" bestFit="1" customWidth="1"/>
    <col min="35" max="35" width="8.08984375" bestFit="1" customWidth="1"/>
    <col min="36" max="36" width="6.6328125" bestFit="1" customWidth="1"/>
    <col min="37" max="37" width="7.36328125" style="1" bestFit="1" customWidth="1"/>
    <col min="38" max="38" width="7.36328125" bestFit="1" customWidth="1"/>
    <col min="39" max="39" width="8.6328125" bestFit="1" customWidth="1"/>
    <col min="40" max="41" width="7.6328125" bestFit="1" customWidth="1"/>
    <col min="42" max="44" width="7.36328125" bestFit="1" customWidth="1"/>
    <col min="45" max="45" width="6.6328125" bestFit="1" customWidth="1"/>
    <col min="46" max="46" width="8.08984375" style="1" bestFit="1" customWidth="1"/>
    <col min="47" max="47" width="6.08984375" bestFit="1" customWidth="1"/>
    <col min="48" max="48" width="8.453125" bestFit="1" customWidth="1"/>
    <col min="49" max="54" width="6.6328125" bestFit="1" customWidth="1"/>
    <col min="55" max="55" width="6.90625" style="1" customWidth="1"/>
    <col min="56" max="56" width="6.08984375" bestFit="1" customWidth="1"/>
    <col min="57" max="57" width="8.453125" bestFit="1" customWidth="1"/>
    <col min="58" max="58" width="7.6328125" bestFit="1" customWidth="1"/>
    <col min="59" max="59" width="7" bestFit="1" customWidth="1"/>
    <col min="60" max="61" width="6.6328125" bestFit="1" customWidth="1"/>
    <col min="62" max="62" width="7.08984375" bestFit="1" customWidth="1"/>
    <col min="63" max="63" width="6.6328125" bestFit="1" customWidth="1"/>
    <col min="64" max="90" width="6.90625" style="1" customWidth="1"/>
  </cols>
  <sheetData>
    <row r="1" spans="1:90" ht="15.5" customHeight="1" x14ac:dyDescent="0.35">
      <c r="A1" s="18"/>
      <c r="N1" s="173" t="s">
        <v>58</v>
      </c>
      <c r="O1" s="173"/>
      <c r="Q1" s="173" t="s">
        <v>59</v>
      </c>
      <c r="R1" s="173"/>
      <c r="S1"/>
      <c r="T1"/>
      <c r="U1"/>
      <c r="V1"/>
      <c r="W1"/>
      <c r="X1"/>
      <c r="Y1" s="174" t="s">
        <v>63</v>
      </c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"/>
      <c r="AP1" s="1"/>
      <c r="AQ1" s="1"/>
      <c r="AR1" s="1"/>
      <c r="AS1" s="1"/>
      <c r="AU1" s="1"/>
      <c r="AV1" s="1"/>
      <c r="AW1" s="1"/>
      <c r="AX1" s="1"/>
      <c r="AY1" s="1"/>
      <c r="AZ1" s="1"/>
      <c r="BA1" s="1"/>
      <c r="BC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</row>
    <row r="2" spans="1:90" ht="31" customHeight="1" x14ac:dyDescent="0.35">
      <c r="A2" s="5"/>
      <c r="B2" s="5" t="s">
        <v>54</v>
      </c>
      <c r="C2" s="6"/>
      <c r="D2" s="164" t="s">
        <v>4</v>
      </c>
      <c r="E2" s="165"/>
      <c r="F2" s="166"/>
      <c r="H2" s="5" t="s">
        <v>0</v>
      </c>
      <c r="I2" s="6"/>
      <c r="J2" s="112" t="s">
        <v>4</v>
      </c>
      <c r="K2" s="113"/>
      <c r="L2" s="114"/>
      <c r="N2" s="1" t="s">
        <v>60</v>
      </c>
      <c r="O2" s="1" t="s">
        <v>61</v>
      </c>
      <c r="Q2" s="1" t="s">
        <v>60</v>
      </c>
      <c r="R2" s="1" t="s">
        <v>61</v>
      </c>
      <c r="U2" s="135">
        <f>MIN($N$7:$O$7,$N$15:$O$15,$N$23:$O$23,$N$31:$O$31,$N$39:$O$39,$N$47:$O$47,$N$55:$O$55,$N$63:$O$63,$N$71:$O$71,$N$79:$O$79,$N$87:$O$87,$N$95:$O$95,$N$103:$O$103,$N$111:$O$111,$N$119:$O$119,$N$127:$O$127,$N$135:$O$135,$N$143:$O$143,$N$151:$O$151,$N$159:$O$159)</f>
        <v>0</v>
      </c>
      <c r="W2" s="135">
        <f>MIN($Q$7:$R$7,$Q$15:$R$15,$Q$23:$R$23,$Q$31:$R$31,$Q$39:$R$39,$Q$47:$R$47,$Q$55:$R$55,$Q$63:$R$63,$Q$71:$R$71,$Q$79:$R$79,$Q$87:$R$87,$Q$95:$R$95,$Q$103:$R$103,$Q$111:$R$111,$Q$119:$R$119,$Q$127:$R$127,$Q$135:$R$135,$Q$143:$R$143,$Q$151:$R$151,$Q$159:$R$159)</f>
        <v>0</v>
      </c>
      <c r="Y2" s="175" t="s">
        <v>64</v>
      </c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"/>
      <c r="AP2" s="1"/>
      <c r="AQ2" s="1"/>
      <c r="AR2" s="1"/>
      <c r="AT2"/>
      <c r="BC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</row>
    <row r="3" spans="1:90" s="21" customFormat="1" ht="15.75" customHeight="1" thickBot="1" x14ac:dyDescent="0.4">
      <c r="A3" s="5"/>
      <c r="B3" s="22" t="s">
        <v>5</v>
      </c>
      <c r="C3" s="23" t="s">
        <v>8</v>
      </c>
      <c r="D3" s="24" t="s">
        <v>75</v>
      </c>
      <c r="E3" s="24" t="s">
        <v>76</v>
      </c>
      <c r="F3" s="24" t="s">
        <v>77</v>
      </c>
      <c r="G3" s="1"/>
      <c r="H3" s="22" t="s">
        <v>5</v>
      </c>
      <c r="I3" s="23" t="s">
        <v>8</v>
      </c>
      <c r="J3" s="24" t="s">
        <v>75</v>
      </c>
      <c r="K3" s="24" t="s">
        <v>76</v>
      </c>
      <c r="L3" s="24" t="s">
        <v>77</v>
      </c>
      <c r="M3" s="1"/>
      <c r="N3" s="1"/>
      <c r="O3" s="135"/>
      <c r="P3" s="1"/>
      <c r="Q3" s="1"/>
      <c r="R3" s="1"/>
      <c r="S3" s="1"/>
      <c r="T3" s="1"/>
      <c r="U3" s="135">
        <f>MAX($N$7:$O$7,$N$15:$O$15,$N$23:$O$23,$N$31:$O$31,$N$39:$O$39,$N$47:$O$47,$N$55:$O$55,$N$63:$O$63,$N$71:$O$71,$N$79:$O$79,$N$87:$O$87,$N$95:$O$95,$N$103:$O$103,$N$111:$O$111,$N$119:$O$119,$N$127:$O$127,$N$135:$O$135,$N$143:$O$143,$N$151:$O$151,$N$159:$O$159)</f>
        <v>1.5000000000000013E-2</v>
      </c>
      <c r="V3" s="1"/>
      <c r="W3" s="135">
        <f>MAX($Q$7:$R$7,$Q$15:$R$15,$Q$23:$R$23,$Q$31:$R$31,$Q$39:$R$39,$Q$47:$R$47,$Q$55:$R$55,$Q$63:$R$63,$Q$71:$R$71,$Q$79:$R$79,$Q$87:$R$87,$Q$95:$R$95,$Q$103:$R$103,$Q$111:$R$111,$Q$119:$R$119,$Q$127:$R$127,$Q$135:$R$135,$Q$143:$R$143,$Q$151:$R$151,$Q$159:$R$159)</f>
        <v>7.0000000000000062E-3</v>
      </c>
      <c r="X3" s="1"/>
      <c r="Y3" s="170"/>
      <c r="Z3" s="170"/>
      <c r="AA3" s="153"/>
      <c r="AB3" s="154"/>
      <c r="AC3" s="171" t="s">
        <v>65</v>
      </c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"/>
    </row>
    <row r="4" spans="1:90" ht="16" thickBot="1" x14ac:dyDescent="0.4">
      <c r="A4" s="5" t="s">
        <v>29</v>
      </c>
      <c r="B4" s="8"/>
      <c r="C4" s="9"/>
      <c r="D4" s="125">
        <f>'[1]theoretical power with k =2'!B2</f>
        <v>0.29899999999999999</v>
      </c>
      <c r="E4" s="125">
        <f>'[1]theoretical power with k =2'!C2</f>
        <v>0.42199999999999999</v>
      </c>
      <c r="F4" s="125">
        <f>'[1]theoretical power with k =2'!D2</f>
        <v>0.42199999999999999</v>
      </c>
      <c r="H4" s="8"/>
      <c r="I4" s="9"/>
      <c r="J4" s="125">
        <v>0.24399999999999999</v>
      </c>
      <c r="K4" s="125">
        <v>0.46300000000000002</v>
      </c>
      <c r="L4" s="125">
        <v>0.29099999999999998</v>
      </c>
      <c r="O4" s="135"/>
      <c r="Y4" s="170"/>
      <c r="Z4" s="170"/>
      <c r="AA4" s="153"/>
      <c r="AB4" s="154"/>
      <c r="AC4" s="176" t="s">
        <v>1</v>
      </c>
      <c r="AD4" s="176"/>
      <c r="AE4" s="176"/>
      <c r="AF4" s="176"/>
      <c r="AG4" s="176" t="s">
        <v>66</v>
      </c>
      <c r="AH4" s="176"/>
      <c r="AI4" s="176"/>
      <c r="AJ4" s="176"/>
      <c r="AK4" s="176" t="s">
        <v>67</v>
      </c>
      <c r="AL4" s="176"/>
      <c r="AM4" s="176"/>
      <c r="AN4" s="176"/>
      <c r="AO4" s="1"/>
      <c r="AT4"/>
      <c r="BC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</row>
    <row r="5" spans="1:90" s="10" customFormat="1" ht="18.5" thickBot="1" x14ac:dyDescent="0.4">
      <c r="A5" s="16"/>
      <c r="B5" s="11">
        <v>2.1</v>
      </c>
      <c r="C5" s="11" t="s">
        <v>9</v>
      </c>
      <c r="D5" s="143">
        <f>'[2]power for normal distribution w'!B2</f>
        <v>0.26500000000000001</v>
      </c>
      <c r="E5" s="143">
        <f>'[2]power for normal distribution w'!C2</f>
        <v>0.41899999999999998</v>
      </c>
      <c r="F5" s="143">
        <f>'[2]power for normal distribution w'!D2</f>
        <v>0.41899999999999998</v>
      </c>
      <c r="G5" s="1"/>
      <c r="H5" s="11">
        <v>2.1</v>
      </c>
      <c r="I5" s="11" t="s">
        <v>9</v>
      </c>
      <c r="J5" s="143">
        <v>0.192</v>
      </c>
      <c r="K5" s="143">
        <v>0.46300000000000002</v>
      </c>
      <c r="L5" s="143">
        <v>0.28199999999999997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55" t="s">
        <v>68</v>
      </c>
      <c r="Z5" s="171" t="s">
        <v>69</v>
      </c>
      <c r="AA5" s="171"/>
      <c r="AB5" s="156" t="s">
        <v>70</v>
      </c>
      <c r="AC5" s="155" t="s">
        <v>71</v>
      </c>
      <c r="AD5" s="157">
        <v>1</v>
      </c>
      <c r="AE5" s="157">
        <v>2</v>
      </c>
      <c r="AF5" s="157">
        <v>4</v>
      </c>
      <c r="AG5" s="155" t="s">
        <v>71</v>
      </c>
      <c r="AH5" s="155">
        <v>1</v>
      </c>
      <c r="AI5" s="155">
        <v>2</v>
      </c>
      <c r="AJ5" s="155">
        <v>4</v>
      </c>
      <c r="AK5" s="155" t="s">
        <v>71</v>
      </c>
      <c r="AL5" s="155">
        <v>1</v>
      </c>
      <c r="AM5" s="155">
        <v>2</v>
      </c>
      <c r="AN5" s="155">
        <v>4</v>
      </c>
      <c r="AO5" s="1"/>
    </row>
    <row r="6" spans="1:90" ht="16" thickBot="1" x14ac:dyDescent="0.4">
      <c r="A6" s="8" t="s">
        <v>29</v>
      </c>
      <c r="B6" s="8"/>
      <c r="C6" s="9"/>
      <c r="D6" s="125">
        <f>'[1]theoretical power with k =2'!B4</f>
        <v>0.23899999999999999</v>
      </c>
      <c r="E6" s="125">
        <f>'[1]theoretical power with k =2'!C4</f>
        <v>0.23100000000000001</v>
      </c>
      <c r="F6" s="125">
        <f>'[1]theoretical power with k =2'!D4</f>
        <v>0.23100000000000001</v>
      </c>
      <c r="H6" s="8"/>
      <c r="I6" s="9"/>
      <c r="J6" s="125">
        <v>0.214</v>
      </c>
      <c r="K6" s="125">
        <v>0.20399999999999999</v>
      </c>
      <c r="L6" s="125">
        <v>0.21099999999999999</v>
      </c>
      <c r="Y6" s="172">
        <v>20</v>
      </c>
      <c r="Z6" s="172"/>
      <c r="AA6" s="153" t="s">
        <v>71</v>
      </c>
      <c r="AB6" s="158" t="s">
        <v>72</v>
      </c>
      <c r="AC6" s="160">
        <f>$J4</f>
        <v>0.24399999999999999</v>
      </c>
      <c r="AD6" s="160">
        <f>$J6</f>
        <v>0.214</v>
      </c>
      <c r="AE6" s="160">
        <f>$J8</f>
        <v>0.15</v>
      </c>
      <c r="AF6" s="160">
        <f>$J10</f>
        <v>8.7999999999999995E-2</v>
      </c>
      <c r="AG6" s="160">
        <f>$K4</f>
        <v>0.46300000000000002</v>
      </c>
      <c r="AH6" s="160">
        <f>$K6</f>
        <v>0.20399999999999999</v>
      </c>
      <c r="AI6" s="160">
        <f>$K8</f>
        <v>0.09</v>
      </c>
      <c r="AJ6" s="160">
        <f>$K10</f>
        <v>0.06</v>
      </c>
      <c r="AK6" s="160">
        <f>$L4</f>
        <v>0.29099999999999998</v>
      </c>
      <c r="AL6" s="160">
        <f>$L6</f>
        <v>0.21099999999999999</v>
      </c>
      <c r="AM6" s="160">
        <f>$L8</f>
        <v>0.112</v>
      </c>
      <c r="AN6" s="160">
        <f>$L10</f>
        <v>6.7000000000000004E-2</v>
      </c>
      <c r="AO6" s="1"/>
      <c r="AT6"/>
      <c r="BC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</row>
    <row r="7" spans="1:90" s="15" customFormat="1" ht="16" thickBot="1" x14ac:dyDescent="0.4">
      <c r="A7" s="16"/>
      <c r="B7" s="40">
        <v>2.2000000000000002</v>
      </c>
      <c r="C7" s="40" t="s">
        <v>9</v>
      </c>
      <c r="D7" s="144">
        <f>'[2]power for normal distribution w'!B4</f>
        <v>0.23899999999999999</v>
      </c>
      <c r="E7" s="144">
        <f>'[2]power for normal distribution w'!C4</f>
        <v>0.23200000000000001</v>
      </c>
      <c r="F7" s="144">
        <f>'[2]power for normal distribution w'!D4</f>
        <v>0.23200000000000001</v>
      </c>
      <c r="G7" s="1"/>
      <c r="H7" s="40">
        <v>2.2000000000000002</v>
      </c>
      <c r="I7" s="40" t="s">
        <v>9</v>
      </c>
      <c r="J7" s="144">
        <v>0.214</v>
      </c>
      <c r="K7" s="144">
        <v>0.20899999999999999</v>
      </c>
      <c r="L7" s="144">
        <v>0.20899999999999999</v>
      </c>
      <c r="M7" s="1"/>
      <c r="N7" s="135">
        <f>D7-E7</f>
        <v>6.9999999999999785E-3</v>
      </c>
      <c r="O7" s="135">
        <f>J7-K7</f>
        <v>5.0000000000000044E-3</v>
      </c>
      <c r="P7" s="1"/>
      <c r="Q7" s="1">
        <f>D7-F7</f>
        <v>6.9999999999999785E-3</v>
      </c>
      <c r="R7" s="1">
        <f>J7-L7</f>
        <v>5.0000000000000044E-3</v>
      </c>
      <c r="S7" s="1"/>
      <c r="T7" s="1"/>
      <c r="U7" s="1"/>
      <c r="V7" s="1"/>
      <c r="W7" s="1"/>
      <c r="X7" s="1"/>
      <c r="Y7" s="170"/>
      <c r="Z7" s="170"/>
      <c r="AA7" s="153"/>
      <c r="AB7" s="159" t="s">
        <v>73</v>
      </c>
      <c r="AC7" s="161">
        <f>$J5</f>
        <v>0.192</v>
      </c>
      <c r="AD7" s="161">
        <f>$J7</f>
        <v>0.214</v>
      </c>
      <c r="AE7" s="161">
        <f>$J9</f>
        <v>0.22</v>
      </c>
      <c r="AF7" s="161">
        <f>$J11</f>
        <v>0.23200000000000001</v>
      </c>
      <c r="AG7" s="161">
        <f>$K5</f>
        <v>0.46300000000000002</v>
      </c>
      <c r="AH7" s="161">
        <f>$K7</f>
        <v>0.20899999999999999</v>
      </c>
      <c r="AI7" s="161">
        <f>$K9</f>
        <v>9.5000000000000001E-2</v>
      </c>
      <c r="AJ7" s="161">
        <f>$K11</f>
        <v>6.2E-2</v>
      </c>
      <c r="AK7" s="161">
        <f>$L5</f>
        <v>0.28199999999999997</v>
      </c>
      <c r="AL7" s="161">
        <f>$L7</f>
        <v>0.20899999999999999</v>
      </c>
      <c r="AM7" s="161">
        <f>$L9</f>
        <v>0.124</v>
      </c>
      <c r="AN7" s="161">
        <f>$L11</f>
        <v>8.5999999999999993E-2</v>
      </c>
      <c r="AO7" s="1"/>
    </row>
    <row r="8" spans="1:90" ht="16" thickBot="1" x14ac:dyDescent="0.4">
      <c r="A8" s="8" t="s">
        <v>29</v>
      </c>
      <c r="B8" s="8"/>
      <c r="C8" s="9"/>
      <c r="D8" s="125">
        <f>'[1]theoretical power with k =2'!B6</f>
        <v>0.14399999999999999</v>
      </c>
      <c r="E8" s="125">
        <f>'[1]theoretical power with k =2'!C6</f>
        <v>0.105</v>
      </c>
      <c r="F8" s="125">
        <f>'[1]theoretical power with k =2'!D6</f>
        <v>0.105</v>
      </c>
      <c r="H8" s="8"/>
      <c r="I8" s="9"/>
      <c r="J8" s="125">
        <v>0.15</v>
      </c>
      <c r="K8" s="125">
        <v>0.09</v>
      </c>
      <c r="L8" s="125">
        <v>0.112</v>
      </c>
      <c r="N8" s="135"/>
      <c r="O8" s="135"/>
      <c r="Y8" s="170">
        <v>20</v>
      </c>
      <c r="Z8" s="170"/>
      <c r="AA8" s="153">
        <v>1</v>
      </c>
      <c r="AB8" s="158" t="s">
        <v>72</v>
      </c>
      <c r="AC8" s="160">
        <f>$J12</f>
        <v>0.435</v>
      </c>
      <c r="AD8" s="160">
        <f>$J14</f>
        <v>0.33700000000000002</v>
      </c>
      <c r="AE8" s="160">
        <f>$J16</f>
        <v>0.186</v>
      </c>
      <c r="AF8" s="160">
        <f>$J18</f>
        <v>9.1999999999999998E-2</v>
      </c>
      <c r="AG8" s="160">
        <f>$K12</f>
        <v>0.59099999999999997</v>
      </c>
      <c r="AH8" s="160">
        <f>$K14</f>
        <v>0.32900000000000001</v>
      </c>
      <c r="AI8" s="160">
        <f>$K16</f>
        <v>0.13500000000000001</v>
      </c>
      <c r="AJ8" s="160">
        <f>$K18</f>
        <v>7.1999999999999995E-2</v>
      </c>
      <c r="AK8" s="160">
        <f>$L12</f>
        <v>0.43099999999999999</v>
      </c>
      <c r="AL8" s="160">
        <f>$L14</f>
        <v>0.33700000000000002</v>
      </c>
      <c r="AM8" s="160">
        <f>$L16</f>
        <v>0.182</v>
      </c>
      <c r="AN8" s="160">
        <f>$L18</f>
        <v>8.8999999999999996E-2</v>
      </c>
      <c r="AO8" s="1"/>
      <c r="AT8"/>
      <c r="BC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90" s="12" customFormat="1" ht="16" thickBot="1" x14ac:dyDescent="0.4">
      <c r="A9" s="16"/>
      <c r="B9" s="13">
        <v>2.4</v>
      </c>
      <c r="C9" s="14" t="s">
        <v>9</v>
      </c>
      <c r="D9" s="145">
        <f>'[2]power for normal distribution w'!B6</f>
        <v>0.20599999999999999</v>
      </c>
      <c r="E9" s="145">
        <f>'[2]power for normal distribution w'!C6</f>
        <v>0.107</v>
      </c>
      <c r="F9" s="145">
        <f>'[2]power for normal distribution w'!D6</f>
        <v>0.107</v>
      </c>
      <c r="G9" s="1"/>
      <c r="H9" s="13">
        <v>2.4</v>
      </c>
      <c r="I9" s="14" t="s">
        <v>9</v>
      </c>
      <c r="J9" s="145">
        <v>0.22</v>
      </c>
      <c r="K9" s="145">
        <v>9.5000000000000001E-2</v>
      </c>
      <c r="L9" s="145">
        <v>0.124</v>
      </c>
      <c r="M9" s="1"/>
      <c r="N9" s="135"/>
      <c r="O9" s="135"/>
      <c r="P9" s="1"/>
      <c r="Q9" s="1"/>
      <c r="R9" s="1"/>
      <c r="S9" s="1"/>
      <c r="T9" s="1"/>
      <c r="U9" s="1"/>
      <c r="V9" s="1"/>
      <c r="W9" s="1"/>
      <c r="X9" s="1"/>
      <c r="Y9" s="170"/>
      <c r="Z9" s="170"/>
      <c r="AA9" s="153"/>
      <c r="AB9" s="159" t="s">
        <v>73</v>
      </c>
      <c r="AC9" s="161">
        <f>$J13</f>
        <v>0.45200000000000001</v>
      </c>
      <c r="AD9" s="161">
        <f>$J15</f>
        <v>0.33800000000000002</v>
      </c>
      <c r="AE9" s="161">
        <f>$J17</f>
        <v>0.19600000000000001</v>
      </c>
      <c r="AF9" s="161">
        <f>$J19</f>
        <v>0.124</v>
      </c>
      <c r="AG9" s="161">
        <f>$K13</f>
        <v>0.59299999999999997</v>
      </c>
      <c r="AH9" s="161">
        <f>$K15</f>
        <v>0.32900000000000001</v>
      </c>
      <c r="AI9" s="161">
        <f>$K17</f>
        <v>0.13600000000000001</v>
      </c>
      <c r="AJ9" s="161">
        <f>$K19</f>
        <v>7.2999999999999995E-2</v>
      </c>
      <c r="AK9" s="161">
        <f>$L13</f>
        <v>0.443</v>
      </c>
      <c r="AL9" s="161">
        <f>$L15</f>
        <v>0.33600000000000002</v>
      </c>
      <c r="AM9" s="161">
        <f>$L17</f>
        <v>0.188</v>
      </c>
      <c r="AN9" s="161">
        <f>$L19</f>
        <v>0.111</v>
      </c>
      <c r="AO9" s="1"/>
    </row>
    <row r="10" spans="1:90" ht="16" thickBot="1" x14ac:dyDescent="0.4">
      <c r="A10" s="8" t="s">
        <v>29</v>
      </c>
      <c r="B10" s="8"/>
      <c r="C10" s="9"/>
      <c r="D10" s="125">
        <f>'[1]theoretical power with k =2'!B8</f>
        <v>8.1000000000000003E-2</v>
      </c>
      <c r="E10" s="125">
        <f>'[1]theoretical power with k =2'!C8</f>
        <v>6.4000000000000001E-2</v>
      </c>
      <c r="F10" s="125">
        <f>'[1]theoretical power with k =2'!D8</f>
        <v>6.4000000000000001E-2</v>
      </c>
      <c r="H10" s="8"/>
      <c r="I10" s="9"/>
      <c r="J10" s="125">
        <v>8.7999999999999995E-2</v>
      </c>
      <c r="K10" s="125">
        <v>0.06</v>
      </c>
      <c r="L10" s="125">
        <v>6.7000000000000004E-2</v>
      </c>
      <c r="N10" s="135"/>
      <c r="O10" s="135"/>
      <c r="Y10" s="170">
        <v>20</v>
      </c>
      <c r="Z10" s="170"/>
      <c r="AA10" s="153" t="s">
        <v>74</v>
      </c>
      <c r="AB10" s="158" t="s">
        <v>72</v>
      </c>
      <c r="AC10" s="160">
        <f>$J20</f>
        <v>0.58899999999999997</v>
      </c>
      <c r="AD10" s="160">
        <f>$J22</f>
        <v>0.42399999999999999</v>
      </c>
      <c r="AE10" s="160">
        <f>$J24</f>
        <v>0.20499999999999999</v>
      </c>
      <c r="AF10" s="160">
        <f>$J26</f>
        <v>9.4E-2</v>
      </c>
      <c r="AG10" s="160">
        <f>$K20</f>
        <v>0.64400000000000002</v>
      </c>
      <c r="AH10" s="160">
        <f>$K22</f>
        <v>0.41399999999999998</v>
      </c>
      <c r="AI10" s="160">
        <f>$K24</f>
        <v>0.17599999999999999</v>
      </c>
      <c r="AJ10" s="160">
        <f>$K26</f>
        <v>8.3000000000000004E-2</v>
      </c>
      <c r="AK10" s="160">
        <f>$L20</f>
        <v>0.51200000000000001</v>
      </c>
      <c r="AL10" s="160">
        <f>$L22</f>
        <v>0.42299999999999999</v>
      </c>
      <c r="AM10" s="160">
        <f>$L24</f>
        <v>0.24399999999999999</v>
      </c>
      <c r="AN10" s="160">
        <f>$L26</f>
        <v>0.111</v>
      </c>
      <c r="AO10" s="1"/>
      <c r="AT10"/>
      <c r="BC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90" s="12" customFormat="1" ht="16" thickBot="1" x14ac:dyDescent="0.4">
      <c r="A11" s="16"/>
      <c r="B11" s="13">
        <v>2.8</v>
      </c>
      <c r="C11" s="14" t="s">
        <v>9</v>
      </c>
      <c r="D11" s="145">
        <f>'[2]power for normal distribution w'!B8</f>
        <v>0.192</v>
      </c>
      <c r="E11" s="145">
        <f>'[2]power for normal distribution w'!C8</f>
        <v>6.5000000000000002E-2</v>
      </c>
      <c r="F11" s="145">
        <f>'[2]power for normal distribution w'!D8</f>
        <v>6.5000000000000002E-2</v>
      </c>
      <c r="G11" s="1"/>
      <c r="H11" s="13">
        <v>2.8</v>
      </c>
      <c r="I11" s="14" t="s">
        <v>9</v>
      </c>
      <c r="J11" s="145">
        <v>0.23200000000000001</v>
      </c>
      <c r="K11" s="145">
        <v>6.2E-2</v>
      </c>
      <c r="L11" s="145">
        <v>8.5999999999999993E-2</v>
      </c>
      <c r="M11" s="1"/>
      <c r="N11" s="135"/>
      <c r="O11" s="135"/>
      <c r="P11" s="1"/>
      <c r="Q11" s="1"/>
      <c r="R11" s="1"/>
      <c r="S11" s="1"/>
      <c r="T11" s="1"/>
      <c r="U11" s="1"/>
      <c r="V11" s="1"/>
      <c r="W11" s="1"/>
      <c r="X11" s="1"/>
      <c r="Y11" s="170"/>
      <c r="Z11" s="170"/>
      <c r="AA11" s="153"/>
      <c r="AB11" s="159" t="s">
        <v>73</v>
      </c>
      <c r="AC11" s="161">
        <f>$J21</f>
        <v>0.627</v>
      </c>
      <c r="AD11" s="161">
        <f>$J23</f>
        <v>0.42399999999999999</v>
      </c>
      <c r="AE11" s="161">
        <f>$J25</f>
        <v>0.18099999999999999</v>
      </c>
      <c r="AF11" s="161">
        <f>$J27</f>
        <v>7.5999999999999998E-2</v>
      </c>
      <c r="AG11" s="161">
        <f>$K21</f>
        <v>0.64700000000000002</v>
      </c>
      <c r="AH11" s="161">
        <f>$K23</f>
        <v>0.41299999999999998</v>
      </c>
      <c r="AI11" s="161">
        <f>$K25</f>
        <v>0.17599999999999999</v>
      </c>
      <c r="AJ11" s="161">
        <f>$K27</f>
        <v>8.3000000000000004E-2</v>
      </c>
      <c r="AK11" s="161">
        <f>$L21</f>
        <v>0.53200000000000003</v>
      </c>
      <c r="AL11" s="161">
        <f>$L23</f>
        <v>0.42099999999999999</v>
      </c>
      <c r="AM11" s="161">
        <f>$L25</f>
        <v>0.245</v>
      </c>
      <c r="AN11" s="161">
        <f>$L27</f>
        <v>0.13200000000000001</v>
      </c>
      <c r="AO11" s="1"/>
    </row>
    <row r="12" spans="1:90" ht="16" thickBot="1" x14ac:dyDescent="0.4">
      <c r="A12" s="8" t="s">
        <v>29</v>
      </c>
      <c r="B12" s="8"/>
      <c r="C12" s="9"/>
      <c r="D12" s="125">
        <f>'[1]theoretical power with k =2'!B10</f>
        <v>0.496</v>
      </c>
      <c r="E12" s="125">
        <f>'[1]theoretical power with k =2'!C10</f>
        <v>0.48899999999999999</v>
      </c>
      <c r="F12" s="125">
        <f>'[1]theoretical power with k =2'!D10</f>
        <v>0.48899999999999999</v>
      </c>
      <c r="H12" s="8"/>
      <c r="I12" s="9"/>
      <c r="J12" s="125">
        <v>0.435</v>
      </c>
      <c r="K12" s="125">
        <v>0.59099999999999997</v>
      </c>
      <c r="L12" s="125">
        <v>0.43099999999999999</v>
      </c>
      <c r="N12" s="135"/>
      <c r="O12" s="135"/>
      <c r="Y12" s="170">
        <v>20</v>
      </c>
      <c r="Z12" s="170"/>
      <c r="AA12" s="153">
        <v>2</v>
      </c>
      <c r="AB12" s="158" t="s">
        <v>72</v>
      </c>
      <c r="AC12" s="160">
        <f>$J28</f>
        <v>0.70299999999999996</v>
      </c>
      <c r="AD12" s="160">
        <f>$J30</f>
        <v>0.48699999999999999</v>
      </c>
      <c r="AE12" s="160">
        <f>$J32</f>
        <v>0.217</v>
      </c>
      <c r="AF12" s="160">
        <f>$J34</f>
        <v>9.5000000000000001E-2</v>
      </c>
      <c r="AG12" s="160">
        <f>$K28</f>
        <v>0.67200000000000004</v>
      </c>
      <c r="AH12" s="160">
        <f>$K30</f>
        <v>0.47299999999999998</v>
      </c>
      <c r="AI12" s="160">
        <f>$K32</f>
        <v>0.214</v>
      </c>
      <c r="AJ12" s="160">
        <f>$K34</f>
        <v>9.4E-2</v>
      </c>
      <c r="AK12" s="160">
        <f>$L28</f>
        <v>0.56499999999999995</v>
      </c>
      <c r="AL12" s="160">
        <f>$L30</f>
        <v>0.48299999999999998</v>
      </c>
      <c r="AM12" s="160">
        <f>$L32</f>
        <v>0.29699999999999999</v>
      </c>
      <c r="AN12" s="160">
        <f>$L34</f>
        <v>0.13200000000000001</v>
      </c>
      <c r="AO12" s="1"/>
      <c r="AT12"/>
      <c r="BC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 spans="1:90" s="15" customFormat="1" ht="16" thickBot="1" x14ac:dyDescent="0.4">
      <c r="A13" s="16"/>
      <c r="B13" s="16">
        <v>2.1</v>
      </c>
      <c r="C13" s="17" t="s">
        <v>10</v>
      </c>
      <c r="D13" s="146">
        <f>'[2]power for normal distribution w'!B10</f>
        <v>0.498</v>
      </c>
      <c r="E13" s="146">
        <f>'[2]power for normal distribution w'!C10</f>
        <v>0.48899999999999999</v>
      </c>
      <c r="F13" s="146">
        <f>'[2]power for normal distribution w'!D10</f>
        <v>0.48899999999999999</v>
      </c>
      <c r="G13" s="1"/>
      <c r="H13" s="16">
        <v>2.1</v>
      </c>
      <c r="I13" s="17" t="s">
        <v>10</v>
      </c>
      <c r="J13" s="146">
        <v>0.45200000000000001</v>
      </c>
      <c r="K13" s="146">
        <v>0.59299999999999997</v>
      </c>
      <c r="L13" s="146">
        <v>0.443</v>
      </c>
      <c r="M13" s="1"/>
      <c r="N13" s="135"/>
      <c r="O13" s="135"/>
      <c r="P13" s="1"/>
      <c r="Q13" s="1"/>
      <c r="R13" s="1"/>
      <c r="S13" s="1"/>
      <c r="T13" s="1"/>
      <c r="U13" s="1"/>
      <c r="V13" s="1"/>
      <c r="W13" s="1"/>
      <c r="X13" s="1"/>
      <c r="Y13" s="170"/>
      <c r="Z13" s="170"/>
      <c r="AA13" s="153"/>
      <c r="AB13" s="159" t="s">
        <v>73</v>
      </c>
      <c r="AC13" s="161">
        <f>$J29</f>
        <v>0.73199999999999998</v>
      </c>
      <c r="AD13" s="161">
        <f>$J31</f>
        <v>0.48699999999999999</v>
      </c>
      <c r="AE13" s="161">
        <f>$J33</f>
        <v>0.16900000000000001</v>
      </c>
      <c r="AF13" s="161">
        <f>$J35</f>
        <v>0.05</v>
      </c>
      <c r="AG13" s="161">
        <f>$K29</f>
        <v>0.67700000000000005</v>
      </c>
      <c r="AH13" s="161">
        <f>$K31</f>
        <v>0.47199999999999998</v>
      </c>
      <c r="AI13" s="161">
        <f>$K33</f>
        <v>0.21299999999999999</v>
      </c>
      <c r="AJ13" s="161">
        <f>$K35</f>
        <v>9.2999999999999999E-2</v>
      </c>
      <c r="AK13" s="161">
        <f>$L29</f>
        <v>0.58599999999999997</v>
      </c>
      <c r="AL13" s="161">
        <f>$L31</f>
        <v>0.48099999999999998</v>
      </c>
      <c r="AM13" s="161">
        <f>$L33</f>
        <v>0.29199999999999998</v>
      </c>
      <c r="AN13" s="161">
        <f>$L35</f>
        <v>0.151</v>
      </c>
      <c r="AO13" s="1"/>
    </row>
    <row r="14" spans="1:90" ht="16" thickBot="1" x14ac:dyDescent="0.4">
      <c r="A14" s="8" t="s">
        <v>29</v>
      </c>
      <c r="B14" s="8"/>
      <c r="C14" s="9"/>
      <c r="D14" s="125">
        <f>'[1]theoretical power with k =2'!B12</f>
        <v>0.33800000000000002</v>
      </c>
      <c r="E14" s="125">
        <f>'[1]theoretical power with k =2'!C12</f>
        <v>0.33800000000000002</v>
      </c>
      <c r="F14" s="125">
        <f>'[1]theoretical power with k =2'!D12</f>
        <v>0.33800000000000002</v>
      </c>
      <c r="H14" s="8"/>
      <c r="I14" s="9"/>
      <c r="J14" s="125">
        <v>0.33700000000000002</v>
      </c>
      <c r="K14" s="125">
        <v>0.32900000000000001</v>
      </c>
      <c r="L14" s="125">
        <v>0.33700000000000002</v>
      </c>
      <c r="N14" s="135"/>
      <c r="O14" s="135"/>
      <c r="Y14" s="170">
        <v>30</v>
      </c>
      <c r="Z14" s="170"/>
      <c r="AA14" s="153" t="s">
        <v>71</v>
      </c>
      <c r="AB14" s="158" t="s">
        <v>72</v>
      </c>
      <c r="AC14" s="160">
        <f>$J36</f>
        <v>0.35699999999999998</v>
      </c>
      <c r="AD14" s="160">
        <f>$J38</f>
        <v>0.31</v>
      </c>
      <c r="AE14" s="160">
        <f>$J40</f>
        <v>0.20799999999999999</v>
      </c>
      <c r="AF14" s="160">
        <f>$J42</f>
        <v>0.109</v>
      </c>
      <c r="AG14" s="160">
        <f>$K36</f>
        <v>0.65800000000000003</v>
      </c>
      <c r="AH14" s="160">
        <f>$K38</f>
        <v>0.3</v>
      </c>
      <c r="AI14" s="160">
        <f>$K40</f>
        <v>0.11600000000000001</v>
      </c>
      <c r="AJ14" s="160">
        <f>$K42</f>
        <v>6.6000000000000003E-2</v>
      </c>
      <c r="AK14" s="160">
        <f>$L36</f>
        <v>0.42499999999999999</v>
      </c>
      <c r="AL14" s="160">
        <f>$L38</f>
        <v>0.307</v>
      </c>
      <c r="AM14" s="160">
        <f>$L40</f>
        <v>0.152</v>
      </c>
      <c r="AN14" s="160">
        <f>$L42</f>
        <v>7.8E-2</v>
      </c>
      <c r="AO14" s="1"/>
      <c r="AT14"/>
      <c r="BC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</row>
    <row r="15" spans="1:90" s="15" customFormat="1" ht="16" thickBot="1" x14ac:dyDescent="0.4">
      <c r="A15" s="16"/>
      <c r="B15" s="29">
        <v>2.2000000000000002</v>
      </c>
      <c r="C15" s="29" t="s">
        <v>10</v>
      </c>
      <c r="D15" s="147">
        <f>'[2]power for normal distribution w'!B12</f>
        <v>0.33800000000000002</v>
      </c>
      <c r="E15" s="147">
        <f>'[2]power for normal distribution w'!C12</f>
        <v>0.33700000000000002</v>
      </c>
      <c r="F15" s="147">
        <f>'[2]power for normal distribution w'!D12</f>
        <v>0.33700000000000002</v>
      </c>
      <c r="G15" s="1"/>
      <c r="H15" s="29">
        <v>2.2000000000000002</v>
      </c>
      <c r="I15" s="29" t="s">
        <v>10</v>
      </c>
      <c r="J15" s="147">
        <v>0.33800000000000002</v>
      </c>
      <c r="K15" s="147">
        <v>0.32900000000000001</v>
      </c>
      <c r="L15" s="147">
        <v>0.33600000000000002</v>
      </c>
      <c r="M15" s="1"/>
      <c r="N15" s="135">
        <f>D15-E15</f>
        <v>1.0000000000000009E-3</v>
      </c>
      <c r="O15" s="135">
        <f>J15-K15</f>
        <v>9.000000000000008E-3</v>
      </c>
      <c r="P15" s="1"/>
      <c r="Q15" s="1">
        <f>D15-F15</f>
        <v>1.0000000000000009E-3</v>
      </c>
      <c r="R15" s="1">
        <f>J15-L15</f>
        <v>2.0000000000000018E-3</v>
      </c>
      <c r="S15" s="1"/>
      <c r="T15" s="1"/>
      <c r="U15" s="1"/>
      <c r="V15" s="1"/>
      <c r="W15" s="1"/>
      <c r="X15" s="1"/>
      <c r="Y15" s="170"/>
      <c r="Z15" s="170"/>
      <c r="AA15" s="153"/>
      <c r="AB15" s="159" t="s">
        <v>73</v>
      </c>
      <c r="AC15" s="161">
        <f>$J37</f>
        <v>0.32</v>
      </c>
      <c r="AD15" s="161">
        <f>$J39</f>
        <v>0.31</v>
      </c>
      <c r="AE15" s="161">
        <f>$J41</f>
        <v>0.26700000000000002</v>
      </c>
      <c r="AF15" s="161">
        <f>$J43</f>
        <v>0.24199999999999999</v>
      </c>
      <c r="AG15" s="161">
        <f>$K37</f>
        <v>0.65700000000000003</v>
      </c>
      <c r="AH15" s="161">
        <f>$K39</f>
        <v>0.30299999999999999</v>
      </c>
      <c r="AI15" s="161">
        <f>$K41</f>
        <v>0.11799999999999999</v>
      </c>
      <c r="AJ15" s="161">
        <f>$K43</f>
        <v>6.8000000000000005E-2</v>
      </c>
      <c r="AK15" s="161">
        <f>$L37</f>
        <v>0.44</v>
      </c>
      <c r="AL15" s="161">
        <f>$L39</f>
        <v>0.30499999999999999</v>
      </c>
      <c r="AM15" s="161">
        <f>$L41</f>
        <v>0.16200000000000001</v>
      </c>
      <c r="AN15" s="161">
        <f>$L43</f>
        <v>9.9000000000000005E-2</v>
      </c>
      <c r="AO15" s="1"/>
    </row>
    <row r="16" spans="1:90" ht="16" thickBot="1" x14ac:dyDescent="0.4">
      <c r="A16" s="8" t="s">
        <v>29</v>
      </c>
      <c r="B16" s="8"/>
      <c r="C16" s="9"/>
      <c r="D16" s="125">
        <f>'[1]theoretical power with k =2'!B14</f>
        <v>0.16400000000000001</v>
      </c>
      <c r="E16" s="125">
        <f>'[1]theoretical power with k =2'!C14</f>
        <v>0.16200000000000001</v>
      </c>
      <c r="F16" s="125">
        <f>'[1]theoretical power with k =2'!D14</f>
        <v>0.16200000000000001</v>
      </c>
      <c r="H16" s="8"/>
      <c r="I16" s="9"/>
      <c r="J16" s="125">
        <v>0.186</v>
      </c>
      <c r="K16" s="125">
        <v>0.13500000000000001</v>
      </c>
      <c r="L16" s="125">
        <v>0.182</v>
      </c>
      <c r="N16" s="135"/>
      <c r="O16" s="135"/>
      <c r="Y16" s="170">
        <v>30</v>
      </c>
      <c r="Z16" s="170"/>
      <c r="AA16" s="153">
        <v>1</v>
      </c>
      <c r="AB16" s="158" t="s">
        <v>72</v>
      </c>
      <c r="AC16" s="160">
        <f>$J44</f>
        <v>0.61699999999999999</v>
      </c>
      <c r="AD16" s="160">
        <f>$J46</f>
        <v>0.48899999999999999</v>
      </c>
      <c r="AE16" s="160">
        <f>$J48</f>
        <v>0.26500000000000001</v>
      </c>
      <c r="AF16" s="160">
        <f>$J50</f>
        <v>0.11600000000000001</v>
      </c>
      <c r="AG16" s="160">
        <f>$K44</f>
        <v>0.79100000000000004</v>
      </c>
      <c r="AH16" s="160">
        <f>$K46</f>
        <v>0.48199999999999998</v>
      </c>
      <c r="AI16" s="160">
        <f>$K48</f>
        <v>0.186</v>
      </c>
      <c r="AJ16" s="160">
        <f>$K50</f>
        <v>8.4000000000000005E-2</v>
      </c>
      <c r="AK16" s="160">
        <f>$L44</f>
        <v>0.61299999999999999</v>
      </c>
      <c r="AL16" s="160">
        <f>$L46</f>
        <v>0.48899999999999999</v>
      </c>
      <c r="AM16" s="160">
        <f>$L48</f>
        <v>0.26100000000000001</v>
      </c>
      <c r="AN16" s="160">
        <f>$L50</f>
        <v>0.112</v>
      </c>
      <c r="AO16" s="1"/>
      <c r="AT16"/>
      <c r="BC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</row>
    <row r="17" spans="1:90" s="15" customFormat="1" ht="16" thickBot="1" x14ac:dyDescent="0.4">
      <c r="A17" s="16"/>
      <c r="B17" s="16">
        <v>2.4</v>
      </c>
      <c r="C17" s="16" t="s">
        <v>10</v>
      </c>
      <c r="D17" s="146">
        <f>'[2]power for normal distribution w'!B14</f>
        <v>0.16800000000000001</v>
      </c>
      <c r="E17" s="146">
        <f>'[2]power for normal distribution w'!C14</f>
        <v>0.16200000000000001</v>
      </c>
      <c r="F17" s="146">
        <f>'[2]power for normal distribution w'!D14</f>
        <v>0.16200000000000001</v>
      </c>
      <c r="G17" s="1"/>
      <c r="H17" s="16">
        <v>2.4</v>
      </c>
      <c r="I17" s="16" t="s">
        <v>10</v>
      </c>
      <c r="J17" s="146">
        <v>0.19600000000000001</v>
      </c>
      <c r="K17" s="146">
        <v>0.13600000000000001</v>
      </c>
      <c r="L17" s="146">
        <v>0.188</v>
      </c>
      <c r="M17" s="1"/>
      <c r="N17" s="135"/>
      <c r="O17" s="135"/>
      <c r="P17" s="1"/>
      <c r="Q17" s="1"/>
      <c r="R17" s="1"/>
      <c r="S17" s="1"/>
      <c r="T17" s="1"/>
      <c r="U17" s="1"/>
      <c r="V17" s="1"/>
      <c r="W17" s="1"/>
      <c r="X17" s="1"/>
      <c r="Y17" s="170"/>
      <c r="Z17" s="170"/>
      <c r="AA17" s="153"/>
      <c r="AB17" s="159" t="s">
        <v>73</v>
      </c>
      <c r="AC17" s="161">
        <f>$J45</f>
        <v>0.65900000000000003</v>
      </c>
      <c r="AD17" s="161">
        <f>$J47</f>
        <v>0.49</v>
      </c>
      <c r="AE17" s="161">
        <f>$J49</f>
        <v>0.26700000000000002</v>
      </c>
      <c r="AF17" s="161">
        <f>$J51</f>
        <v>0.14299999999999999</v>
      </c>
      <c r="AG17" s="161">
        <f>$K45</f>
        <v>0.79300000000000004</v>
      </c>
      <c r="AH17" s="161">
        <f>$K47</f>
        <v>0.48199999999999998</v>
      </c>
      <c r="AI17" s="161">
        <f>$K49</f>
        <v>0.187</v>
      </c>
      <c r="AJ17" s="161">
        <f>$K51</f>
        <v>8.5000000000000006E-2</v>
      </c>
      <c r="AK17" s="161">
        <f>$L45</f>
        <v>0.65400000000000003</v>
      </c>
      <c r="AL17" s="161">
        <f>$L47</f>
        <v>0.48899999999999999</v>
      </c>
      <c r="AM17" s="161">
        <f>$L49</f>
        <v>0.26100000000000001</v>
      </c>
      <c r="AN17" s="161">
        <f>$L51</f>
        <v>0.13300000000000001</v>
      </c>
      <c r="AO17" s="1"/>
    </row>
    <row r="18" spans="1:90" ht="16" thickBot="1" x14ac:dyDescent="0.4">
      <c r="A18" s="8" t="s">
        <v>29</v>
      </c>
      <c r="B18" s="8"/>
      <c r="C18" s="9"/>
      <c r="D18" s="125">
        <f>'[1]theoretical power with k =2'!B16</f>
        <v>8.3000000000000004E-2</v>
      </c>
      <c r="E18" s="125">
        <f>'[1]theoretical power with k =2'!C16</f>
        <v>8.1000000000000003E-2</v>
      </c>
      <c r="F18" s="125">
        <f>'[1]theoretical power with k =2'!D16</f>
        <v>8.1000000000000003E-2</v>
      </c>
      <c r="H18" s="8"/>
      <c r="I18" s="9"/>
      <c r="J18" s="125">
        <v>9.1999999999999998E-2</v>
      </c>
      <c r="K18" s="125">
        <v>7.1999999999999995E-2</v>
      </c>
      <c r="L18" s="125">
        <v>8.8999999999999996E-2</v>
      </c>
      <c r="N18" s="135"/>
      <c r="O18" s="135"/>
      <c r="Y18" s="170">
        <v>30</v>
      </c>
      <c r="Z18" s="170"/>
      <c r="AA18" s="153" t="s">
        <v>74</v>
      </c>
      <c r="AB18" s="158" t="s">
        <v>72</v>
      </c>
      <c r="AC18" s="160">
        <f>$J52</f>
        <v>0.78200000000000003</v>
      </c>
      <c r="AD18" s="160">
        <f>$J54</f>
        <v>0.60199999999999998</v>
      </c>
      <c r="AE18" s="160">
        <f>$J56</f>
        <v>0.29499999999999998</v>
      </c>
      <c r="AF18" s="160">
        <f>$J58</f>
        <v>0.11799999999999999</v>
      </c>
      <c r="AG18" s="160">
        <f>$K52</f>
        <v>0.83799999999999997</v>
      </c>
      <c r="AH18" s="160">
        <f>$K54</f>
        <v>0.59399999999999997</v>
      </c>
      <c r="AI18" s="160">
        <f>$K56</f>
        <v>0.251</v>
      </c>
      <c r="AJ18" s="160">
        <f>$K58</f>
        <v>0.10199999999999999</v>
      </c>
      <c r="AK18" s="160">
        <f>$L52</f>
        <v>0.70799999999999996</v>
      </c>
      <c r="AL18" s="160">
        <f>$L54</f>
        <v>0.60099999999999998</v>
      </c>
      <c r="AM18" s="160">
        <f>$L56</f>
        <v>0.35499999999999998</v>
      </c>
      <c r="AN18" s="160">
        <f>$L58</f>
        <v>0.14699999999999999</v>
      </c>
      <c r="AO18" s="1"/>
      <c r="AT18"/>
      <c r="BC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</row>
    <row r="19" spans="1:90" s="15" customFormat="1" ht="16" thickBot="1" x14ac:dyDescent="0.4">
      <c r="A19" s="16"/>
      <c r="B19" s="16">
        <v>2.8</v>
      </c>
      <c r="C19" s="16" t="s">
        <v>10</v>
      </c>
      <c r="D19" s="146">
        <f>'[2]power for normal distribution w'!B16</f>
        <v>8.8999999999999996E-2</v>
      </c>
      <c r="E19" s="146">
        <f>'[2]power for normal distribution w'!C16</f>
        <v>8.2000000000000003E-2</v>
      </c>
      <c r="F19" s="146">
        <f>'[2]power for normal distribution w'!D16</f>
        <v>8.2000000000000003E-2</v>
      </c>
      <c r="G19" s="1"/>
      <c r="H19" s="16">
        <v>2.8</v>
      </c>
      <c r="I19" s="16" t="s">
        <v>10</v>
      </c>
      <c r="J19" s="146">
        <v>0.124</v>
      </c>
      <c r="K19" s="146">
        <v>7.2999999999999995E-2</v>
      </c>
      <c r="L19" s="146">
        <v>0.111</v>
      </c>
      <c r="M19" s="1"/>
      <c r="N19" s="135"/>
      <c r="O19" s="135"/>
      <c r="P19" s="1"/>
      <c r="Q19" s="1"/>
      <c r="R19" s="1"/>
      <c r="S19" s="1"/>
      <c r="T19" s="1"/>
      <c r="U19" s="1"/>
      <c r="V19" s="1"/>
      <c r="W19" s="1"/>
      <c r="X19" s="1"/>
      <c r="Y19" s="170"/>
      <c r="Z19" s="170"/>
      <c r="AA19" s="153"/>
      <c r="AB19" s="159" t="s">
        <v>73</v>
      </c>
      <c r="AC19" s="161">
        <f>$J53</f>
        <v>0.81699999999999995</v>
      </c>
      <c r="AD19" s="161">
        <f>$J55</f>
        <v>0.60199999999999998</v>
      </c>
      <c r="AE19" s="161">
        <f>$J57</f>
        <v>0.26300000000000001</v>
      </c>
      <c r="AF19" s="161">
        <f>$J59</f>
        <v>9.8000000000000004E-2</v>
      </c>
      <c r="AG19" s="161">
        <f>$K53</f>
        <v>0.84099999999999997</v>
      </c>
      <c r="AH19" s="161">
        <f>$K55</f>
        <v>0.59399999999999997</v>
      </c>
      <c r="AI19" s="161">
        <f>$K57</f>
        <v>0.251</v>
      </c>
      <c r="AJ19" s="161">
        <f>$K59</f>
        <v>0.10199999999999999</v>
      </c>
      <c r="AK19" s="161">
        <f>$L53</f>
        <v>0.748</v>
      </c>
      <c r="AL19" s="161">
        <f>$L55</f>
        <v>0.6</v>
      </c>
      <c r="AM19" s="161">
        <f>$L57</f>
        <v>0.34100000000000003</v>
      </c>
      <c r="AN19" s="161">
        <f>$L59</f>
        <v>0.16500000000000001</v>
      </c>
      <c r="AO19" s="1"/>
    </row>
    <row r="20" spans="1:90" ht="16" thickBot="1" x14ac:dyDescent="0.4">
      <c r="A20" s="8" t="s">
        <v>29</v>
      </c>
      <c r="B20" s="8"/>
      <c r="C20" s="9"/>
      <c r="D20" s="125">
        <f>'[1]theoretical power with k =2'!B18</f>
        <v>0.63100000000000001</v>
      </c>
      <c r="E20" s="125">
        <f>'[1]theoretical power with k =2'!C18</f>
        <v>0.51300000000000001</v>
      </c>
      <c r="F20" s="125">
        <f>'[1]theoretical power with k =2'!D18</f>
        <v>0.51300000000000001</v>
      </c>
      <c r="H20" s="8"/>
      <c r="I20" s="9"/>
      <c r="J20" s="125">
        <v>0.58899999999999997</v>
      </c>
      <c r="K20" s="125">
        <v>0.64400000000000002</v>
      </c>
      <c r="L20" s="125">
        <v>0.51200000000000001</v>
      </c>
      <c r="N20" s="135"/>
      <c r="O20" s="135"/>
      <c r="Y20" s="170">
        <v>30</v>
      </c>
      <c r="Z20" s="170"/>
      <c r="AA20" s="153">
        <v>2</v>
      </c>
      <c r="AB20" s="158" t="s">
        <v>72</v>
      </c>
      <c r="AC20" s="160">
        <f>$J60</f>
        <v>0.876</v>
      </c>
      <c r="AD20" s="160">
        <f>$J62</f>
        <v>0.67600000000000005</v>
      </c>
      <c r="AE20" s="160">
        <f>$J64</f>
        <v>0.313</v>
      </c>
      <c r="AF20" s="160">
        <f>$J66</f>
        <v>0.12</v>
      </c>
      <c r="AG20" s="160">
        <f>$K60</f>
        <v>0.86099999999999999</v>
      </c>
      <c r="AH20" s="160">
        <f>$K62</f>
        <v>0.66500000000000004</v>
      </c>
      <c r="AI20" s="160">
        <f>$K64</f>
        <v>0.31</v>
      </c>
      <c r="AJ20" s="160">
        <f>$K66</f>
        <v>0.11899999999999999</v>
      </c>
      <c r="AK20" s="160">
        <f>$L60</f>
        <v>0.76200000000000001</v>
      </c>
      <c r="AL20" s="160">
        <f>$L62</f>
        <v>0.67300000000000004</v>
      </c>
      <c r="AM20" s="160">
        <f>$L64</f>
        <v>0.43099999999999999</v>
      </c>
      <c r="AN20" s="160">
        <f>$L66</f>
        <v>0.18</v>
      </c>
      <c r="AO20" s="1"/>
      <c r="AT20"/>
      <c r="BC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 spans="1:90" s="12" customFormat="1" ht="16" thickBot="1" x14ac:dyDescent="0.4">
      <c r="A21" s="16"/>
      <c r="B21" s="13">
        <v>2.1</v>
      </c>
      <c r="C21" s="13" t="s">
        <v>11</v>
      </c>
      <c r="D21" s="145">
        <f>'[2]power for normal distribution w'!B18</f>
        <v>0.61799999999999999</v>
      </c>
      <c r="E21" s="145">
        <f>'[2]power for normal distribution w'!C18</f>
        <v>0.51300000000000001</v>
      </c>
      <c r="F21" s="145">
        <f>'[2]power for normal distribution w'!D18</f>
        <v>0.51300000000000001</v>
      </c>
      <c r="G21" s="1"/>
      <c r="H21" s="13">
        <v>2.1</v>
      </c>
      <c r="I21" s="13" t="s">
        <v>11</v>
      </c>
      <c r="J21" s="145">
        <v>0.627</v>
      </c>
      <c r="K21" s="145">
        <v>0.64700000000000002</v>
      </c>
      <c r="L21" s="145">
        <v>0.53200000000000003</v>
      </c>
      <c r="M21" s="1"/>
      <c r="N21" s="135"/>
      <c r="O21" s="135"/>
      <c r="P21" s="1"/>
      <c r="Q21" s="1"/>
      <c r="R21" s="1"/>
      <c r="S21" s="1"/>
      <c r="T21" s="1"/>
      <c r="U21" s="1"/>
      <c r="V21" s="1"/>
      <c r="W21" s="1"/>
      <c r="X21" s="1"/>
      <c r="Y21" s="170"/>
      <c r="Z21" s="170"/>
      <c r="AA21" s="153"/>
      <c r="AB21" s="159" t="s">
        <v>73</v>
      </c>
      <c r="AC21" s="161">
        <f>$J61</f>
        <v>0.88900000000000001</v>
      </c>
      <c r="AD21" s="161">
        <f>$J63</f>
        <v>0.67500000000000004</v>
      </c>
      <c r="AE21" s="161">
        <f>$J65</f>
        <v>0.26</v>
      </c>
      <c r="AF21" s="161">
        <f>$J67</f>
        <v>7.0000000000000007E-2</v>
      </c>
      <c r="AG21" s="161">
        <f>$K61</f>
        <v>0.86399999999999999</v>
      </c>
      <c r="AH21" s="161">
        <f>$K63</f>
        <v>0.66600000000000004</v>
      </c>
      <c r="AI21" s="161">
        <f>$K65</f>
        <v>0.309</v>
      </c>
      <c r="AJ21" s="161">
        <f>$K67</f>
        <v>0.11899999999999999</v>
      </c>
      <c r="AK21" s="161">
        <f>$L61</f>
        <v>0.79700000000000004</v>
      </c>
      <c r="AL21" s="161">
        <f>$L63</f>
        <v>0.67100000000000004</v>
      </c>
      <c r="AM21" s="161">
        <f>$L65</f>
        <v>0.41</v>
      </c>
      <c r="AN21" s="161">
        <f>$L67</f>
        <v>0.19400000000000001</v>
      </c>
      <c r="AO21" s="1"/>
    </row>
    <row r="22" spans="1:90" ht="16" thickBot="1" x14ac:dyDescent="0.4">
      <c r="A22" s="8" t="s">
        <v>29</v>
      </c>
      <c r="B22" s="8"/>
      <c r="C22" s="9"/>
      <c r="D22" s="125">
        <f>'[1]theoretical power with k =2'!B20</f>
        <v>0.39700000000000002</v>
      </c>
      <c r="E22" s="125">
        <f>'[1]theoretical power with k =2'!C20</f>
        <v>0.39400000000000002</v>
      </c>
      <c r="F22" s="125">
        <f>'[1]theoretical power with k =2'!D20</f>
        <v>0.39400000000000002</v>
      </c>
      <c r="H22" s="8"/>
      <c r="I22" s="9"/>
      <c r="J22" s="125">
        <v>0.42399999999999999</v>
      </c>
      <c r="K22" s="125">
        <v>0.41399999999999998</v>
      </c>
      <c r="L22" s="125">
        <v>0.42299999999999999</v>
      </c>
      <c r="N22" s="135"/>
      <c r="O22" s="135"/>
      <c r="Y22" s="170">
        <v>40</v>
      </c>
      <c r="Z22" s="170"/>
      <c r="AA22" s="153" t="s">
        <v>71</v>
      </c>
      <c r="AB22" s="158" t="s">
        <v>72</v>
      </c>
      <c r="AC22" s="160">
        <f>$J68</f>
        <v>0.46400000000000002</v>
      </c>
      <c r="AD22" s="160">
        <f>$J70</f>
        <v>0.40400000000000003</v>
      </c>
      <c r="AE22" s="160">
        <f>$J72</f>
        <v>0.26800000000000002</v>
      </c>
      <c r="AF22" s="160">
        <f>$J74</f>
        <v>0.13100000000000001</v>
      </c>
      <c r="AG22" s="160">
        <f>$K68</f>
        <v>0.79600000000000004</v>
      </c>
      <c r="AH22" s="160">
        <f>$K70</f>
        <v>0.39400000000000002</v>
      </c>
      <c r="AI22" s="160">
        <f>$K72</f>
        <v>0.14199999999999999</v>
      </c>
      <c r="AJ22" s="160">
        <f>$K74</f>
        <v>7.1999999999999995E-2</v>
      </c>
      <c r="AK22" s="160">
        <f>$L68</f>
        <v>0.54800000000000004</v>
      </c>
      <c r="AL22" s="160">
        <f>$L70</f>
        <v>0.40100000000000002</v>
      </c>
      <c r="AM22" s="160">
        <f>$L72</f>
        <v>0.19400000000000001</v>
      </c>
      <c r="AN22" s="160">
        <f>$L74</f>
        <v>0.09</v>
      </c>
      <c r="AO22" s="1"/>
      <c r="AT22"/>
      <c r="BC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s="15" customFormat="1" ht="16" thickBot="1" x14ac:dyDescent="0.4">
      <c r="A23" s="16"/>
      <c r="B23" s="40">
        <v>2.2000000000000002</v>
      </c>
      <c r="C23" s="40" t="s">
        <v>11</v>
      </c>
      <c r="D23" s="144">
        <f>'[2]power for normal distribution w'!B20</f>
        <v>0.39700000000000002</v>
      </c>
      <c r="E23" s="144">
        <f>'[2]power for normal distribution w'!C20</f>
        <v>0.39400000000000002</v>
      </c>
      <c r="F23" s="144">
        <f>'[2]power for normal distribution w'!D20</f>
        <v>0.39400000000000002</v>
      </c>
      <c r="G23" s="1"/>
      <c r="H23" s="40">
        <v>2.2000000000000002</v>
      </c>
      <c r="I23" s="40" t="s">
        <v>11</v>
      </c>
      <c r="J23" s="144">
        <v>0.42399999999999999</v>
      </c>
      <c r="K23" s="144">
        <v>0.41299999999999998</v>
      </c>
      <c r="L23" s="144">
        <v>0.42099999999999999</v>
      </c>
      <c r="M23" s="1"/>
      <c r="N23" s="135">
        <f>D23-E23</f>
        <v>3.0000000000000027E-3</v>
      </c>
      <c r="O23" s="135">
        <f>J23-K23</f>
        <v>1.100000000000001E-2</v>
      </c>
      <c r="P23" s="1"/>
      <c r="Q23" s="1">
        <f>D23-F23</f>
        <v>3.0000000000000027E-3</v>
      </c>
      <c r="R23" s="1">
        <f>J23-L23</f>
        <v>3.0000000000000027E-3</v>
      </c>
      <c r="S23" s="1"/>
      <c r="T23" s="1"/>
      <c r="U23" s="1"/>
      <c r="V23" s="1"/>
      <c r="W23" s="1"/>
      <c r="X23" s="1"/>
      <c r="Y23" s="170"/>
      <c r="Z23" s="170"/>
      <c r="AA23" s="153"/>
      <c r="AB23" s="159" t="s">
        <v>73</v>
      </c>
      <c r="AC23" s="161">
        <f>$J69</f>
        <v>0.46300000000000002</v>
      </c>
      <c r="AD23" s="161">
        <f>$J71</f>
        <v>0.40400000000000003</v>
      </c>
      <c r="AE23" s="161">
        <f>$J73</f>
        <v>0.315</v>
      </c>
      <c r="AF23" s="161">
        <f>$J75</f>
        <v>0.25600000000000001</v>
      </c>
      <c r="AG23" s="161">
        <f>$K69</f>
        <v>0.79600000000000004</v>
      </c>
      <c r="AH23" s="161">
        <f>$K71</f>
        <v>0.39500000000000002</v>
      </c>
      <c r="AI23" s="161">
        <f>$K73</f>
        <v>0.14499999999999999</v>
      </c>
      <c r="AJ23" s="161">
        <f>$K75</f>
        <v>7.3999999999999996E-2</v>
      </c>
      <c r="AK23" s="161">
        <f>$L69</f>
        <v>0.59099999999999997</v>
      </c>
      <c r="AL23" s="161">
        <f>$L71</f>
        <v>0.4</v>
      </c>
      <c r="AM23" s="161">
        <f>$L73</f>
        <v>0.20200000000000001</v>
      </c>
      <c r="AN23" s="161">
        <f>$L75</f>
        <v>0.112</v>
      </c>
      <c r="AO23" s="1"/>
    </row>
    <row r="24" spans="1:90" ht="16" thickBot="1" x14ac:dyDescent="0.4">
      <c r="A24" s="8" t="s">
        <v>29</v>
      </c>
      <c r="B24" s="8"/>
      <c r="C24" s="9"/>
      <c r="D24" s="125">
        <f>'[1]theoretical power with k =2'!B22</f>
        <v>0.17299999999999999</v>
      </c>
      <c r="E24" s="125">
        <f>'[1]theoretical power with k =2'!C22</f>
        <v>0.20799999999999999</v>
      </c>
      <c r="F24" s="125">
        <f>'[1]theoretical power with k =2'!D22</f>
        <v>0.20799999999999999</v>
      </c>
      <c r="H24" s="8"/>
      <c r="I24" s="9"/>
      <c r="J24" s="125">
        <v>0.20499999999999999</v>
      </c>
      <c r="K24" s="125">
        <v>0.17599999999999999</v>
      </c>
      <c r="L24" s="125">
        <v>0.24399999999999999</v>
      </c>
      <c r="N24" s="135"/>
      <c r="O24" s="135"/>
      <c r="Y24" s="170">
        <v>40</v>
      </c>
      <c r="Z24" s="170"/>
      <c r="AA24" s="153">
        <v>1</v>
      </c>
      <c r="AB24" s="158" t="s">
        <v>72</v>
      </c>
      <c r="AC24" s="160">
        <f>$J76</f>
        <v>0.754</v>
      </c>
      <c r="AD24" s="160">
        <f>$J78</f>
        <v>0.621</v>
      </c>
      <c r="AE24" s="160">
        <f>$J80</f>
        <v>0.34499999999999997</v>
      </c>
      <c r="AF24" s="160">
        <f>$J82</f>
        <v>0.14000000000000001</v>
      </c>
      <c r="AG24" s="160">
        <f>$K76</f>
        <v>0.90300000000000002</v>
      </c>
      <c r="AH24" s="160">
        <f>$K78</f>
        <v>0.61499999999999999</v>
      </c>
      <c r="AI24" s="160">
        <f>$K80</f>
        <v>0.23799999999999999</v>
      </c>
      <c r="AJ24" s="160">
        <f>$K82</f>
        <v>9.6000000000000002E-2</v>
      </c>
      <c r="AK24" s="160">
        <f>$L76</f>
        <v>0.751</v>
      </c>
      <c r="AL24" s="160">
        <f>$L78</f>
        <v>0.621</v>
      </c>
      <c r="AM24" s="160">
        <f>$L80</f>
        <v>0.34100000000000003</v>
      </c>
      <c r="AN24" s="160">
        <f>$L82</f>
        <v>0.13700000000000001</v>
      </c>
      <c r="AO24" s="1"/>
      <c r="AT24"/>
      <c r="BC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1:90" s="10" customFormat="1" ht="16" thickBot="1" x14ac:dyDescent="0.4">
      <c r="A25" s="16"/>
      <c r="B25" s="11">
        <v>2.4</v>
      </c>
      <c r="C25" s="11" t="s">
        <v>11</v>
      </c>
      <c r="D25" s="143">
        <f>'[2]power for normal distribution w'!B22</f>
        <v>0.14599999999999999</v>
      </c>
      <c r="E25" s="143">
        <f>'[2]power for normal distribution w'!C22</f>
        <v>0.20699999999999999</v>
      </c>
      <c r="F25" s="143">
        <f>'[2]power for normal distribution w'!D22</f>
        <v>0.20699999999999999</v>
      </c>
      <c r="G25" s="1"/>
      <c r="H25" s="11">
        <v>2.4</v>
      </c>
      <c r="I25" s="11" t="s">
        <v>11</v>
      </c>
      <c r="J25" s="143">
        <v>0.18099999999999999</v>
      </c>
      <c r="K25" s="143">
        <v>0.17599999999999999</v>
      </c>
      <c r="L25" s="143">
        <v>0.245</v>
      </c>
      <c r="M25" s="1"/>
      <c r="N25" s="135"/>
      <c r="O25" s="135"/>
      <c r="P25" s="1"/>
      <c r="Q25" s="1"/>
      <c r="R25" s="1"/>
      <c r="S25" s="1"/>
      <c r="T25" s="1"/>
      <c r="U25" s="1"/>
      <c r="V25" s="1"/>
      <c r="W25" s="1"/>
      <c r="X25" s="1"/>
      <c r="Y25" s="170"/>
      <c r="Z25" s="170"/>
      <c r="AA25" s="153"/>
      <c r="AB25" s="159" t="s">
        <v>73</v>
      </c>
      <c r="AC25" s="161">
        <f>$J77</f>
        <v>0.80800000000000005</v>
      </c>
      <c r="AD25" s="161">
        <f>$J79</f>
        <v>0.621</v>
      </c>
      <c r="AE25" s="161">
        <f>$J81</f>
        <v>0.33400000000000002</v>
      </c>
      <c r="AF25" s="161">
        <f>$J83</f>
        <v>0.16400000000000001</v>
      </c>
      <c r="AG25" s="161">
        <f>$K77</f>
        <v>0.90400000000000003</v>
      </c>
      <c r="AH25" s="161">
        <f>$K79</f>
        <v>0.61499999999999999</v>
      </c>
      <c r="AI25" s="161">
        <f>$K81</f>
        <v>0.23899999999999999</v>
      </c>
      <c r="AJ25" s="161">
        <f>$K83</f>
        <v>9.7000000000000003E-2</v>
      </c>
      <c r="AK25" s="161">
        <f>$L77</f>
        <v>0.80500000000000005</v>
      </c>
      <c r="AL25" s="161">
        <f>$L79</f>
        <v>0.621</v>
      </c>
      <c r="AM25" s="161">
        <f>$L81</f>
        <v>0.33</v>
      </c>
      <c r="AN25" s="161">
        <f>$L83</f>
        <v>0.156</v>
      </c>
      <c r="AO25" s="1"/>
    </row>
    <row r="26" spans="1:90" ht="16" thickBot="1" x14ac:dyDescent="0.4">
      <c r="A26" s="8" t="s">
        <v>29</v>
      </c>
      <c r="B26" s="8"/>
      <c r="C26" s="9"/>
      <c r="D26" s="125">
        <f>'[1]theoretical power with k =2'!B24</f>
        <v>8.3000000000000004E-2</v>
      </c>
      <c r="E26" s="125">
        <f>'[1]theoretical power with k =2'!C24</f>
        <v>9.8000000000000004E-2</v>
      </c>
      <c r="F26" s="125">
        <f>'[1]theoretical power with k =2'!D24</f>
        <v>9.8000000000000004E-2</v>
      </c>
      <c r="H26" s="8"/>
      <c r="I26" s="9"/>
      <c r="J26" s="125">
        <v>9.4E-2</v>
      </c>
      <c r="K26" s="125">
        <v>8.3000000000000004E-2</v>
      </c>
      <c r="L26" s="125">
        <v>0.111</v>
      </c>
      <c r="N26" s="135"/>
      <c r="O26" s="135"/>
      <c r="Y26" s="170">
        <v>40</v>
      </c>
      <c r="Z26" s="170"/>
      <c r="AA26" s="153" t="s">
        <v>74</v>
      </c>
      <c r="AB26" s="158" t="s">
        <v>72</v>
      </c>
      <c r="AC26" s="160">
        <f>$J84</f>
        <v>0.89300000000000002</v>
      </c>
      <c r="AD26" s="160">
        <f>$J86</f>
        <v>0.73899999999999999</v>
      </c>
      <c r="AE26" s="160">
        <f>$J88</f>
        <v>0.38400000000000001</v>
      </c>
      <c r="AF26" s="160">
        <f>$J90</f>
        <v>0.14399999999999999</v>
      </c>
      <c r="AG26" s="160">
        <f>$K84</f>
        <v>0.93400000000000005</v>
      </c>
      <c r="AH26" s="160">
        <f>$K86</f>
        <v>0.73299999999999998</v>
      </c>
      <c r="AI26" s="160">
        <f>$K88</f>
        <v>0.32700000000000001</v>
      </c>
      <c r="AJ26" s="160">
        <f>$K90</f>
        <v>0.121</v>
      </c>
      <c r="AK26" s="160">
        <f>$L84</f>
        <v>0.83699999999999997</v>
      </c>
      <c r="AL26" s="160">
        <f>$L86</f>
        <v>0.73799999999999999</v>
      </c>
      <c r="AM26" s="160">
        <f>$L88</f>
        <v>0.46100000000000002</v>
      </c>
      <c r="AN26" s="160">
        <f>$L90</f>
        <v>0.184</v>
      </c>
      <c r="AO26" s="1"/>
      <c r="AT26"/>
      <c r="BC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s="10" customFormat="1" ht="16" thickBot="1" x14ac:dyDescent="0.4">
      <c r="A27" s="16"/>
      <c r="B27" s="11">
        <v>2.8</v>
      </c>
      <c r="C27" s="11" t="s">
        <v>11</v>
      </c>
      <c r="D27" s="143">
        <f>'[2]power for normal distribution w'!B24</f>
        <v>0.05</v>
      </c>
      <c r="E27" s="143">
        <f>'[2]power for normal distribution w'!C24</f>
        <v>9.7000000000000003E-2</v>
      </c>
      <c r="F27" s="143">
        <f>'[2]power for normal distribution w'!D24</f>
        <v>9.7000000000000003E-2</v>
      </c>
      <c r="G27" s="1"/>
      <c r="H27" s="11">
        <v>2.8</v>
      </c>
      <c r="I27" s="11" t="s">
        <v>11</v>
      </c>
      <c r="J27" s="143">
        <v>7.5999999999999998E-2</v>
      </c>
      <c r="K27" s="143">
        <v>8.3000000000000004E-2</v>
      </c>
      <c r="L27" s="143">
        <v>0.13200000000000001</v>
      </c>
      <c r="M27" s="1"/>
      <c r="N27" s="135"/>
      <c r="O27" s="135"/>
      <c r="P27" s="1"/>
      <c r="Q27" s="1"/>
      <c r="R27" s="1"/>
      <c r="S27" s="1"/>
      <c r="T27" s="1"/>
      <c r="U27" s="1"/>
      <c r="V27" s="1"/>
      <c r="W27" s="1"/>
      <c r="X27" s="1"/>
      <c r="Y27" s="170"/>
      <c r="Z27" s="170"/>
      <c r="AA27" s="153"/>
      <c r="AB27" s="159" t="s">
        <v>73</v>
      </c>
      <c r="AC27" s="161">
        <f>$J85</f>
        <v>0.91900000000000004</v>
      </c>
      <c r="AD27" s="161">
        <f>$J87</f>
        <v>0.74</v>
      </c>
      <c r="AE27" s="161">
        <f>$J89</f>
        <v>0.34599999999999997</v>
      </c>
      <c r="AF27" s="161">
        <f>$J91</f>
        <v>0.11899999999999999</v>
      </c>
      <c r="AG27" s="161">
        <f>$K85</f>
        <v>0.93500000000000005</v>
      </c>
      <c r="AH27" s="161">
        <f>$K87</f>
        <v>0.73399999999999999</v>
      </c>
      <c r="AI27" s="161">
        <f>$K89</f>
        <v>0.32600000000000001</v>
      </c>
      <c r="AJ27" s="161">
        <f>$K91</f>
        <v>0.121</v>
      </c>
      <c r="AK27" s="161">
        <f>$L85</f>
        <v>0.878</v>
      </c>
      <c r="AL27" s="161">
        <f>$L87</f>
        <v>0.73899999999999999</v>
      </c>
      <c r="AM27" s="161">
        <f>$L89</f>
        <v>0.432</v>
      </c>
      <c r="AN27" s="161">
        <f>$L91</f>
        <v>0.19800000000000001</v>
      </c>
      <c r="AO27" s="1"/>
    </row>
    <row r="28" spans="1:90" ht="16" thickBot="1" x14ac:dyDescent="0.4">
      <c r="A28" s="8" t="s">
        <v>29</v>
      </c>
      <c r="B28" s="8"/>
      <c r="C28" s="9"/>
      <c r="D28" s="125">
        <f>'[1]theoretical power with k =2'!B26</f>
        <v>0.72199999999999998</v>
      </c>
      <c r="E28" s="125">
        <f>'[1]theoretical power with k =2'!C26</f>
        <v>0.52500000000000002</v>
      </c>
      <c r="F28" s="125">
        <f>'[1]theoretical power with k =2'!D26</f>
        <v>0.52500000000000002</v>
      </c>
      <c r="H28" s="8"/>
      <c r="I28" s="9"/>
      <c r="J28" s="125">
        <v>0.70299999999999996</v>
      </c>
      <c r="K28" s="125">
        <v>0.67200000000000004</v>
      </c>
      <c r="L28" s="125">
        <v>0.56499999999999995</v>
      </c>
      <c r="N28" s="135"/>
      <c r="O28" s="135"/>
      <c r="Y28" s="170">
        <v>40</v>
      </c>
      <c r="Z28" s="170"/>
      <c r="AA28" s="153">
        <v>2</v>
      </c>
      <c r="AB28" s="158" t="s">
        <v>72</v>
      </c>
      <c r="AC28" s="160">
        <f>$J92</f>
        <v>0.95399999999999996</v>
      </c>
      <c r="AD28" s="160">
        <f>$J94</f>
        <v>0.80800000000000005</v>
      </c>
      <c r="AE28" s="160">
        <f>$J96</f>
        <v>0.40699999999999997</v>
      </c>
      <c r="AF28" s="160">
        <f>$J98</f>
        <v>0.14599999999999999</v>
      </c>
      <c r="AG28" s="160">
        <f>$K92</f>
        <v>0.94699999999999995</v>
      </c>
      <c r="AH28" s="160">
        <f>$K94</f>
        <v>0.8</v>
      </c>
      <c r="AI28" s="160">
        <f>$K96</f>
        <v>0.40500000000000003</v>
      </c>
      <c r="AJ28" s="160">
        <f>$K98</f>
        <v>0.14599999999999999</v>
      </c>
      <c r="AK28" s="160">
        <f>$L92</f>
        <v>0.88100000000000001</v>
      </c>
      <c r="AL28" s="160">
        <f>$L94</f>
        <v>0.80500000000000005</v>
      </c>
      <c r="AM28" s="160">
        <f>$L96</f>
        <v>0.55300000000000005</v>
      </c>
      <c r="AN28" s="160">
        <f>$L98</f>
        <v>0.23</v>
      </c>
      <c r="AO28" s="1"/>
      <c r="AT28"/>
      <c r="BC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s="12" customFormat="1" ht="16" thickBot="1" x14ac:dyDescent="0.4">
      <c r="A29" s="16"/>
      <c r="B29" s="13">
        <v>2.1</v>
      </c>
      <c r="C29" s="13" t="s">
        <v>12</v>
      </c>
      <c r="D29" s="145">
        <f>'[2]power for normal distribution w'!B26</f>
        <v>0.68600000000000005</v>
      </c>
      <c r="E29" s="145">
        <f>'[2]power for normal distribution w'!C26</f>
        <v>0.52500000000000002</v>
      </c>
      <c r="F29" s="145">
        <f>'[2]power for normal distribution w'!D26</f>
        <v>0.52500000000000002</v>
      </c>
      <c r="G29" s="1"/>
      <c r="H29" s="13">
        <v>2.1</v>
      </c>
      <c r="I29" s="13" t="s">
        <v>12</v>
      </c>
      <c r="J29" s="145">
        <v>0.73199999999999998</v>
      </c>
      <c r="K29" s="145">
        <v>0.67700000000000005</v>
      </c>
      <c r="L29" s="145">
        <v>0.58599999999999997</v>
      </c>
      <c r="M29" s="1"/>
      <c r="N29" s="135"/>
      <c r="O29" s="135"/>
      <c r="P29" s="1"/>
      <c r="Q29" s="1"/>
      <c r="R29" s="1"/>
      <c r="S29" s="1"/>
      <c r="T29" s="1"/>
      <c r="U29" s="1"/>
      <c r="V29" s="1"/>
      <c r="W29" s="1"/>
      <c r="X29" s="1"/>
      <c r="Y29" s="170"/>
      <c r="Z29" s="170"/>
      <c r="AA29" s="153"/>
      <c r="AB29" s="159" t="s">
        <v>73</v>
      </c>
      <c r="AC29" s="161">
        <f>$J93</f>
        <v>0.95799999999999996</v>
      </c>
      <c r="AD29" s="161">
        <f>$J95</f>
        <v>0.80800000000000005</v>
      </c>
      <c r="AE29" s="161">
        <f>$J97</f>
        <v>0.35299999999999998</v>
      </c>
      <c r="AF29" s="161">
        <f>$J99</f>
        <v>9.0999999999999998E-2</v>
      </c>
      <c r="AG29" s="161">
        <f>$K93</f>
        <v>0.94899999999999995</v>
      </c>
      <c r="AH29" s="161">
        <f>$K95</f>
        <v>0.80200000000000005</v>
      </c>
      <c r="AI29" s="161">
        <f>$K97</f>
        <v>0.40400000000000003</v>
      </c>
      <c r="AJ29" s="161">
        <f>$K99</f>
        <v>0.14499999999999999</v>
      </c>
      <c r="AK29" s="161">
        <f>$L93</f>
        <v>0.91200000000000003</v>
      </c>
      <c r="AL29" s="161">
        <f>$L95</f>
        <v>0.80500000000000005</v>
      </c>
      <c r="AM29" s="161">
        <f>$L97</f>
        <v>0.51600000000000001</v>
      </c>
      <c r="AN29" s="161">
        <f>$L99</f>
        <v>0.23599999999999999</v>
      </c>
      <c r="AO29" s="1"/>
    </row>
    <row r="30" spans="1:90" ht="16" thickBot="1" x14ac:dyDescent="0.4">
      <c r="A30" s="8" t="s">
        <v>29</v>
      </c>
      <c r="B30" s="8"/>
      <c r="C30" s="9"/>
      <c r="D30" s="125">
        <f>'[1]theoretical power with k =2'!B28</f>
        <v>0.435</v>
      </c>
      <c r="E30" s="125">
        <f>'[1]theoretical power with k =2'!C28</f>
        <v>0.42899999999999999</v>
      </c>
      <c r="F30" s="125">
        <f>'[1]theoretical power with k =2'!D28</f>
        <v>0.42899999999999999</v>
      </c>
      <c r="H30" s="8"/>
      <c r="I30" s="9"/>
      <c r="J30" s="125">
        <v>0.48699999999999999</v>
      </c>
      <c r="K30" s="125">
        <v>0.47299999999999998</v>
      </c>
      <c r="L30" s="125">
        <v>0.48299999999999998</v>
      </c>
      <c r="N30" s="135"/>
      <c r="O30" s="135"/>
      <c r="Y30" s="170">
        <v>50</v>
      </c>
      <c r="Z30" s="170"/>
      <c r="AA30" s="153" t="s">
        <v>71</v>
      </c>
      <c r="AB30" s="158" t="s">
        <v>72</v>
      </c>
      <c r="AC30" s="160">
        <f>$J100</f>
        <v>0.56299999999999994</v>
      </c>
      <c r="AD30" s="160">
        <f>$J102</f>
        <v>0.49299999999999999</v>
      </c>
      <c r="AE30" s="160">
        <f>$J104</f>
        <v>0.32800000000000001</v>
      </c>
      <c r="AF30" s="160">
        <f>$J106</f>
        <v>0.154</v>
      </c>
      <c r="AG30" s="160">
        <f>$K100</f>
        <v>0.88400000000000001</v>
      </c>
      <c r="AH30" s="160">
        <f>$K102</f>
        <v>0.48399999999999999</v>
      </c>
      <c r="AI30" s="160">
        <f>$K104</f>
        <v>0.16800000000000001</v>
      </c>
      <c r="AJ30" s="160">
        <f>$K106</f>
        <v>7.8E-2</v>
      </c>
      <c r="AK30" s="160">
        <f>$L100</f>
        <v>0.65300000000000002</v>
      </c>
      <c r="AL30" s="160">
        <f>$L102</f>
        <v>0.49099999999999999</v>
      </c>
      <c r="AM30" s="160">
        <f>$L104</f>
        <v>0.23699999999999999</v>
      </c>
      <c r="AN30" s="160">
        <f>$L106</f>
        <v>0.10199999999999999</v>
      </c>
      <c r="AO30" s="1"/>
      <c r="AT30"/>
      <c r="BC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s="15" customFormat="1" ht="16" thickBot="1" x14ac:dyDescent="0.4">
      <c r="A31" s="16"/>
      <c r="B31" s="40">
        <v>2.2000000000000002</v>
      </c>
      <c r="C31" s="40" t="s">
        <v>12</v>
      </c>
      <c r="D31" s="144">
        <f>'[2]power for normal distribution w'!B28</f>
        <v>0.435</v>
      </c>
      <c r="E31" s="144">
        <f>'[2]power for normal distribution w'!C28</f>
        <v>0.42799999999999999</v>
      </c>
      <c r="F31" s="144">
        <f>'[2]power for normal distribution w'!D28</f>
        <v>0.42799999999999999</v>
      </c>
      <c r="G31" s="1"/>
      <c r="H31" s="40">
        <v>2.2000000000000002</v>
      </c>
      <c r="I31" s="40" t="s">
        <v>12</v>
      </c>
      <c r="J31" s="144">
        <v>0.48699999999999999</v>
      </c>
      <c r="K31" s="144">
        <v>0.47199999999999998</v>
      </c>
      <c r="L31" s="144">
        <v>0.48099999999999998</v>
      </c>
      <c r="M31" s="1"/>
      <c r="N31" s="135">
        <f>D31-E31</f>
        <v>7.0000000000000062E-3</v>
      </c>
      <c r="O31" s="135">
        <f>J31-K31</f>
        <v>1.5000000000000013E-2</v>
      </c>
      <c r="P31" s="1"/>
      <c r="Q31" s="1">
        <f>D31-F31</f>
        <v>7.0000000000000062E-3</v>
      </c>
      <c r="R31" s="1">
        <f>J31-L31</f>
        <v>6.0000000000000053E-3</v>
      </c>
      <c r="S31" s="1"/>
      <c r="T31" s="1"/>
      <c r="U31" s="1"/>
      <c r="V31" s="1"/>
      <c r="W31" s="1"/>
      <c r="X31" s="1"/>
      <c r="Y31" s="170"/>
      <c r="Z31" s="170"/>
      <c r="AA31" s="153"/>
      <c r="AB31" s="159" t="s">
        <v>73</v>
      </c>
      <c r="AC31" s="161">
        <f>$J101</f>
        <v>0.59499999999999997</v>
      </c>
      <c r="AD31" s="161">
        <f>$J103</f>
        <v>0.49199999999999999</v>
      </c>
      <c r="AE31" s="161">
        <f>$J105</f>
        <v>0.35799999999999998</v>
      </c>
      <c r="AF31" s="161">
        <f>$J107</f>
        <v>0.27</v>
      </c>
      <c r="AG31" s="161">
        <f>$K101</f>
        <v>0.88400000000000001</v>
      </c>
      <c r="AH31" s="161">
        <f>$K103</f>
        <v>0.48399999999999999</v>
      </c>
      <c r="AI31" s="161">
        <f>$K105</f>
        <v>0.17100000000000001</v>
      </c>
      <c r="AJ31" s="161">
        <f>$K107</f>
        <v>0.08</v>
      </c>
      <c r="AK31" s="161">
        <f>$L101</f>
        <v>0.71599999999999997</v>
      </c>
      <c r="AL31" s="161">
        <f>$L103</f>
        <v>0.48899999999999999</v>
      </c>
      <c r="AM31" s="161">
        <f>$L105</f>
        <v>0.24</v>
      </c>
      <c r="AN31" s="161">
        <f>$L107</f>
        <v>0.124</v>
      </c>
      <c r="AO31" s="1"/>
    </row>
    <row r="32" spans="1:90" ht="16" thickBot="1" x14ac:dyDescent="0.4">
      <c r="A32" s="8" t="s">
        <v>29</v>
      </c>
      <c r="B32" s="8"/>
      <c r="C32" s="9"/>
      <c r="D32" s="125">
        <f>'[1]theoretical power with k =2'!B30</f>
        <v>0.17899999999999999</v>
      </c>
      <c r="E32" s="125">
        <f>'[1]theoretical power with k =2'!C30</f>
        <v>0.246</v>
      </c>
      <c r="F32" s="125">
        <f>'[1]theoretical power with k =2'!D30</f>
        <v>0.246</v>
      </c>
      <c r="H32" s="8"/>
      <c r="I32" s="9"/>
      <c r="J32" s="125">
        <v>0.217</v>
      </c>
      <c r="K32" s="125">
        <v>0.214</v>
      </c>
      <c r="L32" s="125">
        <v>0.29699999999999999</v>
      </c>
      <c r="N32" s="135"/>
      <c r="O32" s="135"/>
      <c r="Y32" s="170">
        <v>50</v>
      </c>
      <c r="Z32" s="170"/>
      <c r="AA32" s="153">
        <v>1</v>
      </c>
      <c r="AB32" s="158" t="s">
        <v>72</v>
      </c>
      <c r="AC32" s="160">
        <f>$J108</f>
        <v>0.84899999999999998</v>
      </c>
      <c r="AD32" s="160">
        <f>$J110</f>
        <v>0.72699999999999998</v>
      </c>
      <c r="AE32" s="160">
        <f>$J112</f>
        <v>0.42299999999999999</v>
      </c>
      <c r="AF32" s="160">
        <f>$J114</f>
        <v>0.16500000000000001</v>
      </c>
      <c r="AG32" s="160">
        <f>$K108</f>
        <v>0.95799999999999996</v>
      </c>
      <c r="AH32" s="160">
        <f>$K110</f>
        <v>0.72199999999999998</v>
      </c>
      <c r="AI32" s="160">
        <f>$K112</f>
        <v>0.29199999999999998</v>
      </c>
      <c r="AJ32" s="160">
        <f>$K114</f>
        <v>0.109</v>
      </c>
      <c r="AK32" s="160">
        <f>$L108</f>
        <v>0.84699999999999998</v>
      </c>
      <c r="AL32" s="160">
        <f>$L110</f>
        <v>0.72699999999999998</v>
      </c>
      <c r="AM32" s="160">
        <f>$L112</f>
        <v>0.41899999999999998</v>
      </c>
      <c r="AN32" s="160">
        <f>$L114</f>
        <v>0.16200000000000001</v>
      </c>
      <c r="AO32" s="1"/>
      <c r="AT32"/>
      <c r="BC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:90" s="10" customFormat="1" ht="16" thickBot="1" x14ac:dyDescent="0.4">
      <c r="A33" s="16"/>
      <c r="B33" s="11">
        <v>2.4</v>
      </c>
      <c r="C33" s="11" t="s">
        <v>12</v>
      </c>
      <c r="D33" s="143">
        <f>'[2]power for normal distribution w'!B30</f>
        <v>0.13100000000000001</v>
      </c>
      <c r="E33" s="143">
        <f>'[2]power for normal distribution w'!C30</f>
        <v>0.245</v>
      </c>
      <c r="F33" s="143">
        <f>'[2]power for normal distribution w'!D30</f>
        <v>0.245</v>
      </c>
      <c r="G33" s="1"/>
      <c r="H33" s="11">
        <v>2.4</v>
      </c>
      <c r="I33" s="11" t="s">
        <v>12</v>
      </c>
      <c r="J33" s="143">
        <v>0.16900000000000001</v>
      </c>
      <c r="K33" s="143">
        <v>0.21299999999999999</v>
      </c>
      <c r="L33" s="143">
        <v>0.29199999999999998</v>
      </c>
      <c r="M33" s="1"/>
      <c r="N33" s="135"/>
      <c r="O33" s="135"/>
      <c r="P33" s="1"/>
      <c r="Q33" s="1"/>
      <c r="R33" s="1"/>
      <c r="S33" s="1"/>
      <c r="T33" s="1"/>
      <c r="U33" s="1"/>
      <c r="V33" s="1"/>
      <c r="W33" s="1"/>
      <c r="X33" s="1"/>
      <c r="Y33" s="170"/>
      <c r="Z33" s="170"/>
      <c r="AA33" s="153"/>
      <c r="AB33" s="159" t="s">
        <v>73</v>
      </c>
      <c r="AC33" s="161">
        <f>$J109</f>
        <v>0.9</v>
      </c>
      <c r="AD33" s="161">
        <f>$J111</f>
        <v>0.72699999999999998</v>
      </c>
      <c r="AE33" s="161">
        <f>$J113</f>
        <v>0.4</v>
      </c>
      <c r="AF33" s="161">
        <f>$J115</f>
        <v>0.186</v>
      </c>
      <c r="AG33" s="161">
        <f>$K109</f>
        <v>0.95899999999999996</v>
      </c>
      <c r="AH33" s="161">
        <f>$K111</f>
        <v>0.72199999999999998</v>
      </c>
      <c r="AI33" s="161">
        <f>$K113</f>
        <v>0.29299999999999998</v>
      </c>
      <c r="AJ33" s="161">
        <f>$K115</f>
        <v>0.11</v>
      </c>
      <c r="AK33" s="161">
        <f>$L109</f>
        <v>0.89900000000000002</v>
      </c>
      <c r="AL33" s="161">
        <f>$L111</f>
        <v>0.72599999999999998</v>
      </c>
      <c r="AM33" s="161">
        <f>$L113</f>
        <v>0.39600000000000002</v>
      </c>
      <c r="AN33" s="161">
        <f>$L115</f>
        <v>0.17899999999999999</v>
      </c>
      <c r="AO33" s="1"/>
    </row>
    <row r="34" spans="1:90" ht="16" thickBot="1" x14ac:dyDescent="0.4">
      <c r="A34" s="8" t="s">
        <v>29</v>
      </c>
      <c r="B34" s="8"/>
      <c r="C34" s="9"/>
      <c r="D34" s="125">
        <f>'[1]theoretical power with k =2'!B32</f>
        <v>8.4000000000000005E-2</v>
      </c>
      <c r="E34" s="125">
        <f>'[1]theoretical power with k =2'!C32</f>
        <v>0.113</v>
      </c>
      <c r="F34" s="125">
        <f>'[1]theoretical power with k =2'!D32</f>
        <v>0.113</v>
      </c>
      <c r="H34" s="8"/>
      <c r="I34" s="9"/>
      <c r="J34" s="125">
        <v>9.5000000000000001E-2</v>
      </c>
      <c r="K34" s="125">
        <v>9.4E-2</v>
      </c>
      <c r="L34" s="125">
        <v>0.13200000000000001</v>
      </c>
      <c r="N34" s="135"/>
      <c r="O34" s="135"/>
      <c r="Y34" s="170">
        <v>50</v>
      </c>
      <c r="Z34" s="170"/>
      <c r="AA34" s="153" t="s">
        <v>74</v>
      </c>
      <c r="AB34" s="158" t="s">
        <v>72</v>
      </c>
      <c r="AC34" s="160">
        <f>$J116</f>
        <v>0.95099999999999996</v>
      </c>
      <c r="AD34" s="160">
        <f>$J118</f>
        <v>0.83599999999999997</v>
      </c>
      <c r="AE34" s="160">
        <f>$J120</f>
        <v>0.46899999999999997</v>
      </c>
      <c r="AF34" s="160">
        <f>$J122</f>
        <v>0.17</v>
      </c>
      <c r="AG34" s="160">
        <f>$K116</f>
        <v>0.97499999999999998</v>
      </c>
      <c r="AH34" s="160">
        <f>$K118</f>
        <v>0.83199999999999996</v>
      </c>
      <c r="AI34" s="160">
        <f>$K120</f>
        <v>0.40100000000000002</v>
      </c>
      <c r="AJ34" s="160">
        <f>$K122</f>
        <v>0.14099999999999999</v>
      </c>
      <c r="AK34" s="160">
        <f>$L116</f>
        <v>0.91400000000000003</v>
      </c>
      <c r="AL34" s="160">
        <f>$L118</f>
        <v>0.83499999999999996</v>
      </c>
      <c r="AM34" s="160">
        <f>$L120</f>
        <v>0.55700000000000005</v>
      </c>
      <c r="AN34" s="160">
        <f>$L122</f>
        <v>0.222</v>
      </c>
      <c r="AO34" s="1"/>
      <c r="AT34"/>
      <c r="BC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</row>
    <row r="35" spans="1:90" s="10" customFormat="1" ht="16" thickBot="1" x14ac:dyDescent="0.4">
      <c r="A35" s="16"/>
      <c r="B35" s="11">
        <v>2.8</v>
      </c>
      <c r="C35" s="11" t="s">
        <v>12</v>
      </c>
      <c r="D35" s="143">
        <f>'[2]power for normal distribution w'!B32</f>
        <v>3.1E-2</v>
      </c>
      <c r="E35" s="143">
        <f>'[2]power for normal distribution w'!C32</f>
        <v>0.113</v>
      </c>
      <c r="F35" s="143">
        <f>'[2]power for normal distribution w'!D32</f>
        <v>0.113</v>
      </c>
      <c r="G35" s="1"/>
      <c r="H35" s="11">
        <v>2.8</v>
      </c>
      <c r="I35" s="11" t="s">
        <v>12</v>
      </c>
      <c r="J35" s="143">
        <v>0.05</v>
      </c>
      <c r="K35" s="143">
        <v>9.2999999999999999E-2</v>
      </c>
      <c r="L35" s="143">
        <v>0.151</v>
      </c>
      <c r="M35" s="1"/>
      <c r="N35" s="135"/>
      <c r="O35" s="135"/>
      <c r="P35" s="1"/>
      <c r="Q35" s="1"/>
      <c r="R35" s="1"/>
      <c r="S35" s="1"/>
      <c r="T35" s="1"/>
      <c r="U35" s="1"/>
      <c r="V35" s="1"/>
      <c r="W35" s="1"/>
      <c r="X35" s="1"/>
      <c r="Y35" s="170"/>
      <c r="Z35" s="170"/>
      <c r="AA35" s="153"/>
      <c r="AB35" s="159" t="s">
        <v>73</v>
      </c>
      <c r="AC35" s="161">
        <f>$J117</f>
        <v>0.96699999999999997</v>
      </c>
      <c r="AD35" s="161">
        <f>$J119</f>
        <v>0.83599999999999997</v>
      </c>
      <c r="AE35" s="161">
        <f>$J121</f>
        <v>0.42599999999999999</v>
      </c>
      <c r="AF35" s="161">
        <f>$J123</f>
        <v>0.14199999999999999</v>
      </c>
      <c r="AG35" s="161">
        <f>$K117</f>
        <v>0.97599999999999998</v>
      </c>
      <c r="AH35" s="161">
        <f>$K119</f>
        <v>0.83199999999999996</v>
      </c>
      <c r="AI35" s="161">
        <f>$K121</f>
        <v>0.40100000000000002</v>
      </c>
      <c r="AJ35" s="161">
        <f>$K123</f>
        <v>0.14099999999999999</v>
      </c>
      <c r="AK35" s="161">
        <f>$L117</f>
        <v>0.94599999999999995</v>
      </c>
      <c r="AL35" s="161">
        <f>$L119</f>
        <v>0.83499999999999996</v>
      </c>
      <c r="AM35" s="161">
        <f>$L121</f>
        <v>0.51700000000000002</v>
      </c>
      <c r="AN35" s="161">
        <f>$L123</f>
        <v>0.22900000000000001</v>
      </c>
      <c r="AO35" s="1"/>
    </row>
    <row r="36" spans="1:90" ht="16" thickBot="1" x14ac:dyDescent="0.4">
      <c r="A36" s="8" t="s">
        <v>29</v>
      </c>
      <c r="B36" s="8"/>
      <c r="C36" s="9"/>
      <c r="D36" s="125">
        <f>'[1]theoretical power with k =2'!B34</f>
        <v>0.42799999999999999</v>
      </c>
      <c r="E36" s="125">
        <f>'[1]theoretical power with k =2'!C34</f>
        <v>0.58899999999999997</v>
      </c>
      <c r="F36" s="125">
        <f>'[1]theoretical power with k =2'!D34</f>
        <v>0.58899999999999997</v>
      </c>
      <c r="H36" s="8"/>
      <c r="I36" s="9"/>
      <c r="J36" s="125">
        <v>0.35699999999999998</v>
      </c>
      <c r="K36" s="125">
        <v>0.65800000000000003</v>
      </c>
      <c r="L36" s="125">
        <v>0.42499999999999999</v>
      </c>
      <c r="N36" s="135"/>
      <c r="O36" s="135"/>
      <c r="Y36" s="170">
        <v>50</v>
      </c>
      <c r="Z36" s="170"/>
      <c r="AA36" s="153">
        <v>2</v>
      </c>
      <c r="AB36" s="158" t="s">
        <v>72</v>
      </c>
      <c r="AC36" s="160">
        <f>$J124</f>
        <v>0.98399999999999999</v>
      </c>
      <c r="AD36" s="160">
        <f>$J126</f>
        <v>0.89100000000000001</v>
      </c>
      <c r="AE36" s="160">
        <f>$J128</f>
        <v>0.496</v>
      </c>
      <c r="AF36" s="160">
        <f>$J130</f>
        <v>0.17299999999999999</v>
      </c>
      <c r="AG36" s="160">
        <f>$K124</f>
        <v>0.98199999999999998</v>
      </c>
      <c r="AH36" s="160">
        <f>$K126</f>
        <v>0.88700000000000001</v>
      </c>
      <c r="AI36" s="160">
        <f>$K128</f>
        <v>0.49399999999999999</v>
      </c>
      <c r="AJ36" s="160">
        <f>$K130</f>
        <v>0.17299999999999999</v>
      </c>
      <c r="AK36" s="160">
        <f>$L124</f>
        <v>0.94399999999999995</v>
      </c>
      <c r="AL36" s="160">
        <f>$L126</f>
        <v>0.89</v>
      </c>
      <c r="AM36" s="160">
        <f>$L128</f>
        <v>0.65800000000000003</v>
      </c>
      <c r="AN36" s="160">
        <f>$L130</f>
        <v>0.28100000000000003</v>
      </c>
      <c r="AO36" s="1"/>
      <c r="AT36"/>
      <c r="BC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</row>
    <row r="37" spans="1:90" s="10" customFormat="1" ht="16" thickBot="1" x14ac:dyDescent="0.4">
      <c r="A37" s="16"/>
      <c r="B37" s="11">
        <v>2.1</v>
      </c>
      <c r="C37" s="11" t="s">
        <v>13</v>
      </c>
      <c r="D37" s="143">
        <f>'[2]power for normal distribution w'!B34</f>
        <v>0.41399999999999998</v>
      </c>
      <c r="E37" s="143">
        <f>'[2]power for normal distribution w'!C34</f>
        <v>0.58799999999999997</v>
      </c>
      <c r="F37" s="143">
        <f>'[2]power for normal distribution w'!D34</f>
        <v>0.58799999999999997</v>
      </c>
      <c r="G37" s="1"/>
      <c r="H37" s="11">
        <v>2.1</v>
      </c>
      <c r="I37" s="11" t="s">
        <v>13</v>
      </c>
      <c r="J37" s="143">
        <v>0.32</v>
      </c>
      <c r="K37" s="143">
        <v>0.65700000000000003</v>
      </c>
      <c r="L37" s="143">
        <v>0.44</v>
      </c>
      <c r="M37" s="1"/>
      <c r="N37" s="135"/>
      <c r="O37" s="135"/>
      <c r="P37" s="1"/>
      <c r="Q37" s="1"/>
      <c r="R37" s="1"/>
      <c r="S37" s="1"/>
      <c r="T37" s="1"/>
      <c r="U37" s="1"/>
      <c r="V37" s="1"/>
      <c r="W37" s="1"/>
      <c r="X37" s="1"/>
      <c r="Y37" s="170"/>
      <c r="Z37" s="170"/>
      <c r="AA37" s="153"/>
      <c r="AB37" s="159" t="s">
        <v>73</v>
      </c>
      <c r="AC37" s="161">
        <f>$J125</f>
        <v>0.98599999999999999</v>
      </c>
      <c r="AD37" s="161">
        <f>$J127</f>
        <v>0.89100000000000001</v>
      </c>
      <c r="AE37" s="161">
        <f>$J129</f>
        <v>0.443</v>
      </c>
      <c r="AF37" s="161">
        <f>$J131</f>
        <v>0.112</v>
      </c>
      <c r="AG37" s="161">
        <f>$K125</f>
        <v>0.98199999999999998</v>
      </c>
      <c r="AH37" s="161">
        <f>$K127</f>
        <v>0.88800000000000001</v>
      </c>
      <c r="AI37" s="161">
        <f>$K129</f>
        <v>0.49299999999999999</v>
      </c>
      <c r="AJ37" s="161">
        <f>$K131</f>
        <v>0.17100000000000001</v>
      </c>
      <c r="AK37" s="161">
        <f>$L125</f>
        <v>0.96499999999999997</v>
      </c>
      <c r="AL37" s="161">
        <f>$L127</f>
        <v>0.89</v>
      </c>
      <c r="AM37" s="161">
        <f>$L129</f>
        <v>0.60799999999999998</v>
      </c>
      <c r="AN37" s="161">
        <f>$L131</f>
        <v>0.27600000000000002</v>
      </c>
      <c r="AO37" s="1"/>
    </row>
    <row r="38" spans="1:90" ht="16" thickBot="1" x14ac:dyDescent="0.4">
      <c r="A38" s="8" t="s">
        <v>29</v>
      </c>
      <c r="B38" s="8"/>
      <c r="C38" s="9"/>
      <c r="D38" s="125">
        <f>'[1]theoretical power with k =2'!B36</f>
        <v>0.34</v>
      </c>
      <c r="E38" s="125">
        <f>'[1]theoretical power with k =2'!C36</f>
        <v>0.33300000000000002</v>
      </c>
      <c r="F38" s="125">
        <f>'[1]theoretical power with k =2'!D36</f>
        <v>0.33300000000000002</v>
      </c>
      <c r="H38" s="8"/>
      <c r="I38" s="9"/>
      <c r="J38" s="125">
        <v>0.31</v>
      </c>
      <c r="K38" s="125">
        <v>0.3</v>
      </c>
      <c r="L38" s="125">
        <v>0.307</v>
      </c>
      <c r="N38" s="135"/>
      <c r="O38" s="135"/>
      <c r="Y38" s="170">
        <v>100</v>
      </c>
      <c r="Z38" s="170"/>
      <c r="AA38" s="153" t="s">
        <v>71</v>
      </c>
      <c r="AB38" s="158" t="s">
        <v>72</v>
      </c>
      <c r="AC38" s="160">
        <f>$J132</f>
        <v>0.872</v>
      </c>
      <c r="AD38" s="160">
        <f>$J134</f>
        <v>0.81</v>
      </c>
      <c r="AE38" s="160">
        <f>$J136</f>
        <v>0.59899999999999998</v>
      </c>
      <c r="AF38" s="160">
        <f>$J138</f>
        <v>0.27200000000000002</v>
      </c>
      <c r="AG38" s="160">
        <f>$K132</f>
        <v>0.996</v>
      </c>
      <c r="AH38" s="160">
        <f>$K134</f>
        <v>0.80600000000000005</v>
      </c>
      <c r="AI38" s="160">
        <f>$K136</f>
        <v>0.308</v>
      </c>
      <c r="AJ38" s="160">
        <f>$K138</f>
        <v>0.111</v>
      </c>
      <c r="AK38" s="160">
        <f>$L132</f>
        <v>0.93</v>
      </c>
      <c r="AL38" s="160">
        <f>$L134</f>
        <v>0.80900000000000005</v>
      </c>
      <c r="AM38" s="160">
        <f>$L136</f>
        <v>0.45100000000000001</v>
      </c>
      <c r="AN38" s="160">
        <f>$L138</f>
        <v>0.16500000000000001</v>
      </c>
      <c r="AO38" s="1"/>
      <c r="AT38"/>
      <c r="BC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</row>
    <row r="39" spans="1:90" s="15" customFormat="1" ht="16" thickBot="1" x14ac:dyDescent="0.4">
      <c r="A39" s="16"/>
      <c r="B39" s="40">
        <v>2.2000000000000002</v>
      </c>
      <c r="C39" s="40" t="s">
        <v>13</v>
      </c>
      <c r="D39" s="144">
        <f>'[2]power for normal distribution w'!B36</f>
        <v>0.33900000000000002</v>
      </c>
      <c r="E39" s="144">
        <f>'[2]power for normal distribution w'!C36</f>
        <v>0.33200000000000002</v>
      </c>
      <c r="F39" s="144">
        <f>'[2]power for normal distribution w'!D36</f>
        <v>0.33200000000000002</v>
      </c>
      <c r="G39" s="1"/>
      <c r="H39" s="40">
        <v>2.2000000000000002</v>
      </c>
      <c r="I39" s="40" t="s">
        <v>13</v>
      </c>
      <c r="J39" s="144">
        <v>0.31</v>
      </c>
      <c r="K39" s="144">
        <v>0.30299999999999999</v>
      </c>
      <c r="L39" s="144">
        <v>0.30499999999999999</v>
      </c>
      <c r="M39" s="1"/>
      <c r="N39" s="135">
        <f>D39-E39</f>
        <v>7.0000000000000062E-3</v>
      </c>
      <c r="O39" s="135">
        <f>J39-K39</f>
        <v>7.0000000000000062E-3</v>
      </c>
      <c r="P39" s="1"/>
      <c r="Q39" s="1">
        <f>D39-F39</f>
        <v>7.0000000000000062E-3</v>
      </c>
      <c r="R39" s="1">
        <f>J39-L39</f>
        <v>5.0000000000000044E-3</v>
      </c>
      <c r="S39" s="1"/>
      <c r="T39" s="1"/>
      <c r="U39" s="1"/>
      <c r="V39" s="1"/>
      <c r="W39" s="1"/>
      <c r="X39" s="1"/>
      <c r="Y39" s="170"/>
      <c r="Z39" s="170"/>
      <c r="AA39" s="153"/>
      <c r="AB39" s="159" t="s">
        <v>73</v>
      </c>
      <c r="AC39" s="161">
        <f>$J133</f>
        <v>0.94799999999999995</v>
      </c>
      <c r="AD39" s="161">
        <f>$J135</f>
        <v>0.81</v>
      </c>
      <c r="AE39" s="161">
        <f>$J137</f>
        <v>0.55000000000000004</v>
      </c>
      <c r="AF39" s="161">
        <f>$J139</f>
        <v>0.34100000000000003</v>
      </c>
      <c r="AG39" s="161">
        <f>$K133</f>
        <v>0.996</v>
      </c>
      <c r="AH39" s="161">
        <f>$K135</f>
        <v>0.80400000000000005</v>
      </c>
      <c r="AI39" s="161">
        <f>$K137</f>
        <v>0.31</v>
      </c>
      <c r="AJ39" s="161">
        <f>$K139</f>
        <v>0.111</v>
      </c>
      <c r="AK39" s="161">
        <f>$L133</f>
        <v>0.97499999999999998</v>
      </c>
      <c r="AL39" s="161">
        <f>$L135</f>
        <v>0.80900000000000005</v>
      </c>
      <c r="AM39" s="161">
        <f>$L137</f>
        <v>0.42099999999999999</v>
      </c>
      <c r="AN39" s="161">
        <f>$L139</f>
        <v>0.182</v>
      </c>
      <c r="AO39" s="1"/>
    </row>
    <row r="40" spans="1:90" ht="16" thickBot="1" x14ac:dyDescent="0.4">
      <c r="A40" s="8" t="s">
        <v>29</v>
      </c>
      <c r="B40" s="8"/>
      <c r="C40" s="9"/>
      <c r="D40" s="125">
        <f>'[1]theoretical power with k =2'!B38</f>
        <v>0.19600000000000001</v>
      </c>
      <c r="E40" s="125">
        <f>'[1]theoretical power with k =2'!C38</f>
        <v>0.13900000000000001</v>
      </c>
      <c r="F40" s="125">
        <f>'[1]theoretical power with k =2'!D38</f>
        <v>0.13900000000000001</v>
      </c>
      <c r="H40" s="8"/>
      <c r="I40" s="9"/>
      <c r="J40" s="125">
        <v>0.20799999999999999</v>
      </c>
      <c r="K40" s="125">
        <v>0.11600000000000001</v>
      </c>
      <c r="L40" s="125">
        <v>0.152</v>
      </c>
      <c r="N40" s="135"/>
      <c r="O40" s="135"/>
      <c r="Y40" s="170">
        <v>100</v>
      </c>
      <c r="Z40" s="170"/>
      <c r="AA40" s="153">
        <v>1</v>
      </c>
      <c r="AB40" s="158" t="s">
        <v>72</v>
      </c>
      <c r="AC40" s="160">
        <f>$J140</f>
        <v>0.99199999999999999</v>
      </c>
      <c r="AD40" s="160">
        <f>$J142</f>
        <v>0.96199999999999997</v>
      </c>
      <c r="AE40" s="160">
        <f>$J144</f>
        <v>0.73199999999999998</v>
      </c>
      <c r="AF40" s="160">
        <f>$J146</f>
        <v>0.29799999999999999</v>
      </c>
      <c r="AG40" s="160">
        <f>$K140</f>
        <v>1</v>
      </c>
      <c r="AH40" s="160">
        <f>$K142</f>
        <v>0.96099999999999997</v>
      </c>
      <c r="AI40" s="160">
        <f>$K144</f>
        <v>0.54200000000000004</v>
      </c>
      <c r="AJ40" s="160">
        <f>$K146</f>
        <v>0.17699999999999999</v>
      </c>
      <c r="AK40" s="160">
        <f>$L140</f>
        <v>0.99099999999999999</v>
      </c>
      <c r="AL40" s="160">
        <f>$L142</f>
        <v>0.96199999999999997</v>
      </c>
      <c r="AM40" s="160">
        <f>$L144</f>
        <v>0.72899999999999998</v>
      </c>
      <c r="AN40" s="160">
        <f>$L146</f>
        <v>0.29399999999999998</v>
      </c>
      <c r="AO40" s="1"/>
      <c r="AT40"/>
      <c r="BC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</row>
    <row r="41" spans="1:90" s="12" customFormat="1" ht="16" thickBot="1" x14ac:dyDescent="0.4">
      <c r="A41" s="16"/>
      <c r="B41" s="13">
        <v>2.4</v>
      </c>
      <c r="C41" s="13" t="s">
        <v>13</v>
      </c>
      <c r="D41" s="145">
        <f>'[2]power for normal distribution w'!B38</f>
        <v>0.25</v>
      </c>
      <c r="E41" s="145">
        <f>'[2]power for normal distribution w'!C38</f>
        <v>0.14000000000000001</v>
      </c>
      <c r="F41" s="145">
        <f>'[2]power for normal distribution w'!D38</f>
        <v>0.14000000000000001</v>
      </c>
      <c r="G41" s="1"/>
      <c r="H41" s="13">
        <v>2.4</v>
      </c>
      <c r="I41" s="13" t="s">
        <v>13</v>
      </c>
      <c r="J41" s="145">
        <v>0.26700000000000002</v>
      </c>
      <c r="K41" s="145">
        <v>0.11799999999999999</v>
      </c>
      <c r="L41" s="145">
        <v>0.16200000000000001</v>
      </c>
      <c r="M41" s="1"/>
      <c r="N41" s="135"/>
      <c r="O41" s="135"/>
      <c r="P41" s="1"/>
      <c r="Q41" s="1"/>
      <c r="R41" s="1"/>
      <c r="S41" s="1"/>
      <c r="T41" s="1"/>
      <c r="U41" s="1"/>
      <c r="V41" s="1"/>
      <c r="W41" s="1"/>
      <c r="X41" s="1"/>
      <c r="Y41" s="170"/>
      <c r="Z41" s="170"/>
      <c r="AA41" s="153"/>
      <c r="AB41" s="159" t="s">
        <v>73</v>
      </c>
      <c r="AC41" s="161">
        <f>$J141</f>
        <v>0.998</v>
      </c>
      <c r="AD41" s="161">
        <f>$J143</f>
        <v>0.96199999999999997</v>
      </c>
      <c r="AE41" s="161">
        <f>$J145</f>
        <v>0.9</v>
      </c>
      <c r="AF41" s="161">
        <f>$J147</f>
        <v>0.29099999999999998</v>
      </c>
      <c r="AG41" s="161">
        <f>$K141</f>
        <v>1</v>
      </c>
      <c r="AH41" s="161">
        <f>$K143</f>
        <v>0.96099999999999997</v>
      </c>
      <c r="AI41" s="161">
        <f>$K145</f>
        <v>0.6</v>
      </c>
      <c r="AJ41" s="161">
        <f>$K147</f>
        <v>0.17799999999999999</v>
      </c>
      <c r="AK41" s="161">
        <f>$L141</f>
        <v>0.998</v>
      </c>
      <c r="AL41" s="161">
        <f>$L143</f>
        <v>0.96199999999999997</v>
      </c>
      <c r="AM41" s="161">
        <f>$L145</f>
        <v>0.9</v>
      </c>
      <c r="AN41" s="161">
        <f>$L147</f>
        <v>0.28699999999999998</v>
      </c>
      <c r="AO41" s="1"/>
    </row>
    <row r="42" spans="1:90" ht="16" thickBot="1" x14ac:dyDescent="0.4">
      <c r="A42" s="8" t="s">
        <v>29</v>
      </c>
      <c r="B42" s="8"/>
      <c r="C42" s="9"/>
      <c r="D42" s="125">
        <f>'[1]theoretical power with k =2'!B40</f>
        <v>9.8000000000000004E-2</v>
      </c>
      <c r="E42" s="125">
        <f>'[1]theoretical power with k =2'!C40</f>
        <v>7.2999999999999995E-2</v>
      </c>
      <c r="F42" s="125">
        <f>'[1]theoretical power with k =2'!D40</f>
        <v>7.2999999999999995E-2</v>
      </c>
      <c r="H42" s="8"/>
      <c r="I42" s="9"/>
      <c r="J42" s="125">
        <v>0.109</v>
      </c>
      <c r="K42" s="125">
        <v>6.6000000000000003E-2</v>
      </c>
      <c r="L42" s="125">
        <v>7.8E-2</v>
      </c>
      <c r="N42" s="135"/>
      <c r="O42" s="135"/>
      <c r="Y42" s="170">
        <v>100</v>
      </c>
      <c r="Z42" s="170"/>
      <c r="AA42" s="153" t="s">
        <v>74</v>
      </c>
      <c r="AB42" s="158" t="s">
        <v>72</v>
      </c>
      <c r="AC42" s="160">
        <f>$J148</f>
        <v>0.999</v>
      </c>
      <c r="AD42" s="160">
        <f>$J150</f>
        <v>0.99</v>
      </c>
      <c r="AE42" s="160">
        <f>$J152</f>
        <v>0.78400000000000003</v>
      </c>
      <c r="AF42" s="160">
        <f>$J154</f>
        <v>0.308</v>
      </c>
      <c r="AG42" s="160">
        <f>$K148</f>
        <v>1</v>
      </c>
      <c r="AH42" s="160">
        <f>$K150</f>
        <v>0.98899999999999999</v>
      </c>
      <c r="AI42" s="160">
        <f>$K152</f>
        <v>0.70499999999999996</v>
      </c>
      <c r="AJ42" s="160">
        <f>$K154</f>
        <v>0.246</v>
      </c>
      <c r="AK42" s="160">
        <f>$L148</f>
        <v>0.998</v>
      </c>
      <c r="AL42" s="160">
        <f>$L150</f>
        <v>0.99</v>
      </c>
      <c r="AM42" s="160">
        <f>$L152</f>
        <v>0.86599999999999999</v>
      </c>
      <c r="AN42" s="160">
        <f>$L154</f>
        <v>0.41499999999999998</v>
      </c>
      <c r="AO42" s="1"/>
      <c r="AT42"/>
      <c r="BC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</row>
    <row r="43" spans="1:90" s="12" customFormat="1" ht="16" thickBot="1" x14ac:dyDescent="0.4">
      <c r="A43" s="16"/>
      <c r="B43" s="13">
        <v>2.8</v>
      </c>
      <c r="C43" s="13" t="s">
        <v>13</v>
      </c>
      <c r="D43" s="145">
        <f>'[2]power for normal distribution w'!B40</f>
        <v>0.20100000000000001</v>
      </c>
      <c r="E43" s="145">
        <f>'[2]power for normal distribution w'!C40</f>
        <v>7.2999999999999995E-2</v>
      </c>
      <c r="F43" s="145">
        <f>'[2]power for normal distribution w'!D40</f>
        <v>7.2999999999999995E-2</v>
      </c>
      <c r="G43" s="1"/>
      <c r="H43" s="13">
        <v>2.8</v>
      </c>
      <c r="I43" s="13" t="s">
        <v>13</v>
      </c>
      <c r="J43" s="145">
        <v>0.24199999999999999</v>
      </c>
      <c r="K43" s="145">
        <v>6.8000000000000005E-2</v>
      </c>
      <c r="L43" s="145">
        <v>9.9000000000000005E-2</v>
      </c>
      <c r="M43" s="1"/>
      <c r="N43" s="135"/>
      <c r="O43" s="135"/>
      <c r="P43" s="1"/>
      <c r="Q43" s="1"/>
      <c r="R43" s="1"/>
      <c r="S43" s="1"/>
      <c r="T43" s="1"/>
      <c r="U43" s="1"/>
      <c r="V43" s="1"/>
      <c r="W43" s="1"/>
      <c r="X43" s="1"/>
      <c r="Y43" s="170"/>
      <c r="Z43" s="170"/>
      <c r="AA43" s="153"/>
      <c r="AB43" s="159" t="s">
        <v>73</v>
      </c>
      <c r="AC43" s="161">
        <f>$J149</f>
        <v>1</v>
      </c>
      <c r="AD43" s="161">
        <f>$J151</f>
        <v>0.98899999999999999</v>
      </c>
      <c r="AE43" s="161">
        <f>$J153</f>
        <v>0.73599999999999999</v>
      </c>
      <c r="AF43" s="161">
        <f>$J155</f>
        <v>0.26200000000000001</v>
      </c>
      <c r="AG43" s="161">
        <f>$K149</f>
        <v>1</v>
      </c>
      <c r="AH43" s="161">
        <f>$K151</f>
        <v>0.98899999999999999</v>
      </c>
      <c r="AI43" s="161">
        <f>$K153</f>
        <v>0.70499999999999996</v>
      </c>
      <c r="AJ43" s="161">
        <f>$K155</f>
        <v>0.247</v>
      </c>
      <c r="AK43" s="161">
        <f>$L149</f>
        <v>1</v>
      </c>
      <c r="AL43" s="161">
        <f>$L151</f>
        <v>0.98899999999999999</v>
      </c>
      <c r="AM43" s="161">
        <f>$L153</f>
        <v>0.80500000000000005</v>
      </c>
      <c r="AN43" s="161">
        <f>$L155</f>
        <v>0.38100000000000001</v>
      </c>
      <c r="AO43" s="1"/>
    </row>
    <row r="44" spans="1:90" ht="16" thickBot="1" x14ac:dyDescent="0.4">
      <c r="A44" s="8" t="s">
        <v>29</v>
      </c>
      <c r="B44" s="8"/>
      <c r="C44" s="9"/>
      <c r="D44" s="125">
        <f>'[1]theoretical power with k =2'!B42</f>
        <v>0.67300000000000004</v>
      </c>
      <c r="E44" s="125">
        <f>'[1]theoretical power with k =2'!C42</f>
        <v>0.66800000000000004</v>
      </c>
      <c r="F44" s="125">
        <f>'[1]theoretical power with k =2'!D42</f>
        <v>0.66800000000000004</v>
      </c>
      <c r="H44" s="8"/>
      <c r="I44" s="9"/>
      <c r="J44" s="125">
        <v>0.61699999999999999</v>
      </c>
      <c r="K44" s="125">
        <v>0.79100000000000004</v>
      </c>
      <c r="L44" s="125">
        <v>0.61299999999999999</v>
      </c>
      <c r="N44" s="135"/>
      <c r="O44" s="135"/>
      <c r="Y44" s="170">
        <v>100</v>
      </c>
      <c r="Z44" s="170"/>
      <c r="AA44" s="153">
        <v>2</v>
      </c>
      <c r="AB44" s="158" t="s">
        <v>72</v>
      </c>
      <c r="AC44" s="160">
        <f>$J156</f>
        <v>1</v>
      </c>
      <c r="AD44" s="160">
        <f>$J158</f>
        <v>0.996</v>
      </c>
      <c r="AE44" s="160">
        <f>$J160</f>
        <v>0.81200000000000006</v>
      </c>
      <c r="AF44" s="160">
        <f>$J162</f>
        <v>0.313</v>
      </c>
      <c r="AG44" s="160">
        <f>$K156</f>
        <v>1</v>
      </c>
      <c r="AH44" s="160">
        <f>$K158</f>
        <v>0.996</v>
      </c>
      <c r="AI44" s="160">
        <f>$K160</f>
        <v>0.81100000000000005</v>
      </c>
      <c r="AJ44" s="160">
        <f>$K162</f>
        <v>0.313</v>
      </c>
      <c r="AK44" s="160">
        <f>$L156</f>
        <v>0.999</v>
      </c>
      <c r="AL44" s="160">
        <f>$L158</f>
        <v>0.996</v>
      </c>
      <c r="AM44" s="160">
        <f>$L160</f>
        <v>0.93100000000000005</v>
      </c>
      <c r="AN44" s="160">
        <f>$L162</f>
        <v>0.52100000000000002</v>
      </c>
      <c r="AO44" s="1"/>
      <c r="AT44"/>
      <c r="BC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</row>
    <row r="45" spans="1:90" s="15" customFormat="1" ht="16" thickBot="1" x14ac:dyDescent="0.4">
      <c r="A45" s="16"/>
      <c r="B45" s="16">
        <v>2.1</v>
      </c>
      <c r="C45" s="16" t="s">
        <v>14</v>
      </c>
      <c r="D45" s="146">
        <f>'[2]power for normal distribution w'!B42</f>
        <v>0.67300000000000004</v>
      </c>
      <c r="E45" s="146">
        <f>'[2]power for normal distribution w'!C42</f>
        <v>0.66700000000000004</v>
      </c>
      <c r="F45" s="146">
        <f>'[2]power for normal distribution w'!D42</f>
        <v>0.66700000000000004</v>
      </c>
      <c r="G45" s="1"/>
      <c r="H45" s="16">
        <v>2.1</v>
      </c>
      <c r="I45" s="16" t="s">
        <v>14</v>
      </c>
      <c r="J45" s="146">
        <v>0.65900000000000003</v>
      </c>
      <c r="K45" s="146">
        <v>0.79300000000000004</v>
      </c>
      <c r="L45" s="146">
        <v>0.65400000000000003</v>
      </c>
      <c r="M45" s="1"/>
      <c r="N45" s="135"/>
      <c r="O45" s="135"/>
      <c r="P45" s="1"/>
      <c r="Q45" s="1"/>
      <c r="R45" s="1"/>
      <c r="S45" s="1"/>
      <c r="T45" s="1"/>
      <c r="U45" s="1"/>
      <c r="V45" s="1"/>
      <c r="W45" s="1"/>
      <c r="X45" s="1"/>
      <c r="Y45" s="170"/>
      <c r="Z45" s="170"/>
      <c r="AA45" s="153"/>
      <c r="AB45" s="159" t="s">
        <v>73</v>
      </c>
      <c r="AC45" s="161">
        <f>$J157</f>
        <v>1</v>
      </c>
      <c r="AD45" s="161">
        <f>$J159</f>
        <v>0.996</v>
      </c>
      <c r="AE45" s="161">
        <f>$J161</f>
        <v>0.78300000000000003</v>
      </c>
      <c r="AF45" s="161">
        <f>$J163</f>
        <v>0.23799999999999999</v>
      </c>
      <c r="AG45" s="161">
        <f>$K157</f>
        <v>1</v>
      </c>
      <c r="AH45" s="161">
        <f>$K159</f>
        <v>0.996</v>
      </c>
      <c r="AI45" s="161">
        <f>$K161</f>
        <v>0.81100000000000005</v>
      </c>
      <c r="AJ45" s="161">
        <f>$K163</f>
        <v>0.312</v>
      </c>
      <c r="AK45" s="161">
        <f>$L157</f>
        <v>1</v>
      </c>
      <c r="AL45" s="161">
        <f>$L159</f>
        <v>0.996</v>
      </c>
      <c r="AM45" s="161">
        <f>$L161</f>
        <v>0.88400000000000001</v>
      </c>
      <c r="AN45" s="161">
        <f>$L163</f>
        <v>0.46400000000000002</v>
      </c>
      <c r="AO45" s="1"/>
    </row>
    <row r="46" spans="1:90" ht="15" x14ac:dyDescent="0.35">
      <c r="A46" s="8" t="s">
        <v>29</v>
      </c>
      <c r="B46" s="8"/>
      <c r="C46" s="9"/>
      <c r="D46" s="125">
        <f>'[1]theoretical power with k =2'!B44</f>
        <v>0.47799999999999998</v>
      </c>
      <c r="E46" s="125">
        <f>'[1]theoretical power with k =2'!C44</f>
        <v>0.47799999999999998</v>
      </c>
      <c r="F46" s="125">
        <f>'[1]theoretical power with k =2'!D44</f>
        <v>0.47799999999999998</v>
      </c>
      <c r="H46" s="8"/>
      <c r="I46" s="9"/>
      <c r="J46" s="125">
        <v>0.48899999999999999</v>
      </c>
      <c r="K46" s="125">
        <v>0.48199999999999998</v>
      </c>
      <c r="L46" s="125">
        <v>0.48899999999999999</v>
      </c>
      <c r="N46" s="135"/>
      <c r="O46" s="135"/>
      <c r="AC46" s="1"/>
      <c r="AD46" s="1"/>
      <c r="AE46" s="1"/>
      <c r="AF46" s="1"/>
      <c r="AG46" s="1"/>
      <c r="AH46" s="1"/>
      <c r="AI46" s="1"/>
      <c r="AJ46" s="1"/>
      <c r="AL46" s="1"/>
      <c r="AM46" s="1"/>
      <c r="AN46" s="1"/>
      <c r="AO46" s="1"/>
      <c r="AT46"/>
      <c r="BC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</row>
    <row r="47" spans="1:90" s="15" customFormat="1" ht="15.5" x14ac:dyDescent="0.35">
      <c r="A47" s="16"/>
      <c r="B47" s="29">
        <v>2.2000000000000002</v>
      </c>
      <c r="C47" s="29" t="s">
        <v>14</v>
      </c>
      <c r="D47" s="147">
        <f>'[2]power for normal distribution w'!B44</f>
        <v>0.47799999999999998</v>
      </c>
      <c r="E47" s="147">
        <f>'[2]power for normal distribution w'!C44</f>
        <v>0.47799999999999998</v>
      </c>
      <c r="F47" s="147">
        <f>'[2]power for normal distribution w'!D44</f>
        <v>0.47799999999999998</v>
      </c>
      <c r="G47" s="1"/>
      <c r="H47" s="29">
        <v>2.2000000000000002</v>
      </c>
      <c r="I47" s="29" t="s">
        <v>14</v>
      </c>
      <c r="J47" s="147">
        <v>0.49</v>
      </c>
      <c r="K47" s="147">
        <v>0.48199999999999998</v>
      </c>
      <c r="L47" s="147">
        <v>0.48899999999999999</v>
      </c>
      <c r="M47" s="1"/>
      <c r="N47" s="135">
        <f>D47-E47</f>
        <v>0</v>
      </c>
      <c r="O47" s="135">
        <f>J47-K47</f>
        <v>8.0000000000000071E-3</v>
      </c>
      <c r="P47" s="1"/>
      <c r="Q47" s="135">
        <f>D47-F47</f>
        <v>0</v>
      </c>
      <c r="R47" s="135">
        <f>J47-L47</f>
        <v>1.0000000000000009E-3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90" ht="15" x14ac:dyDescent="0.35">
      <c r="A48" s="8" t="s">
        <v>29</v>
      </c>
      <c r="B48" s="8"/>
      <c r="C48" s="9"/>
      <c r="D48" s="125">
        <f>'[1]theoretical power with k =2'!B46</f>
        <v>0.22600000000000001</v>
      </c>
      <c r="E48" s="125">
        <f>'[1]theoretical power with k =2'!C46</f>
        <v>0.224</v>
      </c>
      <c r="F48" s="125">
        <f>'[1]theoretical power with k =2'!D46</f>
        <v>0.224</v>
      </c>
      <c r="H48" s="8"/>
      <c r="I48" s="9"/>
      <c r="J48" s="125">
        <v>0.26500000000000001</v>
      </c>
      <c r="K48" s="125">
        <v>0.186</v>
      </c>
      <c r="L48" s="125">
        <v>0.26100000000000001</v>
      </c>
      <c r="N48" s="135"/>
      <c r="O48" s="135"/>
      <c r="AC48" s="1"/>
      <c r="AD48" s="1"/>
      <c r="AE48" s="1"/>
      <c r="AF48" s="1"/>
      <c r="AG48" s="1"/>
      <c r="AH48" s="1"/>
      <c r="AI48" s="1"/>
      <c r="AJ48" s="1"/>
      <c r="AL48" s="1"/>
      <c r="AM48" s="1"/>
      <c r="AN48" s="1"/>
      <c r="AO48" s="1"/>
      <c r="AT48"/>
      <c r="BC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</row>
    <row r="49" spans="1:90" s="15" customFormat="1" ht="15.5" x14ac:dyDescent="0.35">
      <c r="A49" s="16"/>
      <c r="B49" s="16">
        <v>2.4</v>
      </c>
      <c r="C49" s="16" t="s">
        <v>14</v>
      </c>
      <c r="D49" s="146">
        <f>'[2]power for normal distribution w'!B46</f>
        <v>0.22700000000000001</v>
      </c>
      <c r="E49" s="146">
        <f>'[2]power for normal distribution w'!C46</f>
        <v>0.223</v>
      </c>
      <c r="F49" s="146">
        <f>'[2]power for normal distribution w'!D46</f>
        <v>0.223</v>
      </c>
      <c r="G49" s="1"/>
      <c r="H49" s="16">
        <v>2.4</v>
      </c>
      <c r="I49" s="16" t="s">
        <v>14</v>
      </c>
      <c r="J49" s="146">
        <v>0.26700000000000002</v>
      </c>
      <c r="K49" s="146">
        <v>0.187</v>
      </c>
      <c r="L49" s="146">
        <v>0.26100000000000001</v>
      </c>
      <c r="M49" s="1"/>
      <c r="N49" s="135"/>
      <c r="O49" s="13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90" ht="15" x14ac:dyDescent="0.35">
      <c r="A50" s="8" t="s">
        <v>29</v>
      </c>
      <c r="B50" s="8"/>
      <c r="C50" s="9"/>
      <c r="D50" s="125">
        <f>'[1]theoretical power with k =2'!B48</f>
        <v>0.1</v>
      </c>
      <c r="E50" s="125">
        <f>'[1]theoretical power with k =2'!C48</f>
        <v>9.9000000000000005E-2</v>
      </c>
      <c r="F50" s="125">
        <f>'[1]theoretical power with k =2'!D48</f>
        <v>9.9000000000000005E-2</v>
      </c>
      <c r="H50" s="8"/>
      <c r="I50" s="9"/>
      <c r="J50" s="125">
        <v>0.11600000000000001</v>
      </c>
      <c r="K50" s="125">
        <v>8.4000000000000005E-2</v>
      </c>
      <c r="L50" s="125">
        <v>0.112</v>
      </c>
      <c r="N50" s="135"/>
      <c r="O50" s="135"/>
      <c r="AC50" s="1"/>
      <c r="AD50" s="1"/>
      <c r="AE50" s="1"/>
      <c r="AF50" s="1"/>
      <c r="AG50" s="1"/>
      <c r="AH50" s="1"/>
      <c r="AI50" s="1"/>
      <c r="AJ50" s="1"/>
      <c r="AL50" s="1"/>
      <c r="AM50" s="1"/>
      <c r="AN50" s="1"/>
      <c r="AO50" s="1"/>
      <c r="AT50"/>
      <c r="BC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</row>
    <row r="51" spans="1:90" s="15" customFormat="1" ht="15.5" x14ac:dyDescent="0.35">
      <c r="A51" s="16"/>
      <c r="B51" s="16">
        <v>2.8</v>
      </c>
      <c r="C51" s="16" t="s">
        <v>14</v>
      </c>
      <c r="D51" s="146">
        <f>'[2]power for normal distribution w'!B48</f>
        <v>0.105</v>
      </c>
      <c r="E51" s="146">
        <f>'[2]power for normal distribution w'!C48</f>
        <v>9.9000000000000005E-2</v>
      </c>
      <c r="F51" s="146">
        <f>'[2]power for normal distribution w'!D48</f>
        <v>9.9000000000000005E-2</v>
      </c>
      <c r="G51" s="1"/>
      <c r="H51" s="16">
        <v>2.8</v>
      </c>
      <c r="I51" s="16" t="s">
        <v>14</v>
      </c>
      <c r="J51" s="146">
        <v>0.14299999999999999</v>
      </c>
      <c r="K51" s="146">
        <v>8.5000000000000006E-2</v>
      </c>
      <c r="L51" s="146">
        <v>0.13300000000000001</v>
      </c>
      <c r="M51" s="1"/>
      <c r="N51" s="135"/>
      <c r="O51" s="13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90" ht="15" x14ac:dyDescent="0.35">
      <c r="A52" s="8" t="s">
        <v>29</v>
      </c>
      <c r="B52" s="8"/>
      <c r="C52" s="9"/>
      <c r="D52" s="125">
        <f>'[1]theoretical power with k =2'!B50</f>
        <v>0.80700000000000005</v>
      </c>
      <c r="E52" s="125">
        <f>'[1]theoretical power with k =2'!C50</f>
        <v>0.69599999999999995</v>
      </c>
      <c r="F52" s="125">
        <f>'[1]theoretical power with k =2'!D50</f>
        <v>0.69599999999999995</v>
      </c>
      <c r="H52" s="8"/>
      <c r="I52" s="9"/>
      <c r="J52" s="125">
        <v>0.78200000000000003</v>
      </c>
      <c r="K52" s="125">
        <v>0.83799999999999997</v>
      </c>
      <c r="L52" s="125">
        <v>0.70799999999999996</v>
      </c>
      <c r="N52" s="135"/>
      <c r="O52" s="135"/>
      <c r="AC52" s="1"/>
      <c r="AD52" s="1"/>
      <c r="AE52" s="1"/>
      <c r="AF52" s="1"/>
      <c r="AG52" s="1"/>
      <c r="AH52" s="1"/>
      <c r="AI52" s="1"/>
      <c r="AJ52" s="1"/>
      <c r="AL52" s="1"/>
      <c r="AM52" s="1"/>
      <c r="AN52" s="1"/>
      <c r="AO52" s="1"/>
      <c r="AT52"/>
      <c r="BC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</row>
    <row r="53" spans="1:90" s="12" customFormat="1" ht="15.5" x14ac:dyDescent="0.35">
      <c r="A53" s="16"/>
      <c r="B53" s="13">
        <v>2.1</v>
      </c>
      <c r="C53" s="13" t="s">
        <v>15</v>
      </c>
      <c r="D53" s="145">
        <f>'[2]power for normal distribution w'!B50</f>
        <v>0.77800000000000002</v>
      </c>
      <c r="E53" s="145">
        <f>'[2]power for normal distribution w'!C50</f>
        <v>0.69499999999999995</v>
      </c>
      <c r="F53" s="145">
        <f>'[2]power for normal distribution w'!D50</f>
        <v>0.69499999999999995</v>
      </c>
      <c r="G53" s="1"/>
      <c r="H53" s="13">
        <v>2.1</v>
      </c>
      <c r="I53" s="13" t="s">
        <v>15</v>
      </c>
      <c r="J53" s="145">
        <v>0.81699999999999995</v>
      </c>
      <c r="K53" s="145">
        <v>0.84099999999999997</v>
      </c>
      <c r="L53" s="145">
        <v>0.748</v>
      </c>
      <c r="M53" s="1"/>
      <c r="N53" s="135"/>
      <c r="O53" s="13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90" ht="15" x14ac:dyDescent="0.35">
      <c r="A54" s="8" t="s">
        <v>29</v>
      </c>
      <c r="B54" s="8"/>
      <c r="C54" s="9"/>
      <c r="D54" s="125">
        <f>'[1]theoretical power with k =2'!B52</f>
        <v>0.55300000000000005</v>
      </c>
      <c r="E54" s="125">
        <f>'[1]theoretical power with k =2'!C52</f>
        <v>0.55100000000000005</v>
      </c>
      <c r="F54" s="125">
        <f>'[1]theoretical power with k =2'!D52</f>
        <v>0.55100000000000005</v>
      </c>
      <c r="H54" s="8"/>
      <c r="I54" s="9"/>
      <c r="J54" s="125">
        <v>0.60199999999999998</v>
      </c>
      <c r="K54" s="125">
        <v>0.59399999999999997</v>
      </c>
      <c r="L54" s="125">
        <v>0.60099999999999998</v>
      </c>
      <c r="N54" s="135"/>
      <c r="O54" s="135"/>
      <c r="AC54" s="1"/>
      <c r="AD54" s="1"/>
      <c r="AE54" s="1"/>
      <c r="AF54" s="1"/>
      <c r="AG54" s="1"/>
      <c r="AH54" s="1"/>
      <c r="AI54" s="1"/>
      <c r="AJ54" s="1"/>
      <c r="AL54" s="1"/>
      <c r="AM54" s="1"/>
      <c r="AN54" s="1"/>
      <c r="AO54" s="1"/>
      <c r="AT54"/>
      <c r="BC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</row>
    <row r="55" spans="1:90" s="15" customFormat="1" ht="15.5" x14ac:dyDescent="0.35">
      <c r="A55" s="16"/>
      <c r="B55" s="40">
        <v>2.2000000000000002</v>
      </c>
      <c r="C55" s="40" t="s">
        <v>15</v>
      </c>
      <c r="D55" s="144">
        <f>'[2]power for normal distribution w'!B52</f>
        <v>0.55300000000000005</v>
      </c>
      <c r="E55" s="144">
        <f>'[2]power for normal distribution w'!C52</f>
        <v>0.55100000000000005</v>
      </c>
      <c r="F55" s="144">
        <f>'[2]power for normal distribution w'!D52</f>
        <v>0.55100000000000005</v>
      </c>
      <c r="G55" s="1"/>
      <c r="H55" s="40">
        <v>2.2000000000000002</v>
      </c>
      <c r="I55" s="40" t="s">
        <v>15</v>
      </c>
      <c r="J55" s="144">
        <v>0.60199999999999998</v>
      </c>
      <c r="K55" s="144">
        <v>0.59399999999999997</v>
      </c>
      <c r="L55" s="144">
        <v>0.6</v>
      </c>
      <c r="M55" s="1"/>
      <c r="N55" s="135">
        <f>D55-E55</f>
        <v>2.0000000000000018E-3</v>
      </c>
      <c r="O55" s="135">
        <f>J55-K55</f>
        <v>8.0000000000000071E-3</v>
      </c>
      <c r="P55" s="1"/>
      <c r="Q55" s="1">
        <f>D55-F55</f>
        <v>2.0000000000000018E-3</v>
      </c>
      <c r="R55" s="1">
        <f>J55-L55</f>
        <v>2.0000000000000018E-3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90" ht="15" x14ac:dyDescent="0.35">
      <c r="A56" s="8" t="s">
        <v>29</v>
      </c>
      <c r="B56" s="8"/>
      <c r="C56" s="9"/>
      <c r="D56" s="125">
        <f>'[1]theoretical power with k =2'!B54</f>
        <v>0.23899999999999999</v>
      </c>
      <c r="E56" s="125">
        <f>'[1]theoretical power with k =2'!C54</f>
        <v>0.29199999999999998</v>
      </c>
      <c r="F56" s="125">
        <f>'[1]theoretical power with k =2'!D54</f>
        <v>0.29199999999999998</v>
      </c>
      <c r="H56" s="8"/>
      <c r="I56" s="9"/>
      <c r="J56" s="125">
        <v>0.29499999999999998</v>
      </c>
      <c r="K56" s="125">
        <v>0.251</v>
      </c>
      <c r="L56" s="125">
        <v>0.35499999999999998</v>
      </c>
      <c r="N56" s="135"/>
      <c r="O56" s="135"/>
      <c r="AC56" s="1"/>
      <c r="AD56" s="1"/>
      <c r="AE56" s="1"/>
      <c r="AF56" s="1"/>
      <c r="AG56" s="1"/>
      <c r="AH56" s="1"/>
      <c r="AI56" s="1"/>
      <c r="AJ56" s="1"/>
      <c r="AL56" s="1"/>
      <c r="AM56" s="1"/>
      <c r="AN56" s="1"/>
      <c r="AO56" s="1"/>
      <c r="AT56"/>
      <c r="BC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</row>
    <row r="57" spans="1:90" s="10" customFormat="1" ht="15.5" x14ac:dyDescent="0.35">
      <c r="A57" s="16"/>
      <c r="B57" s="11">
        <v>2.4</v>
      </c>
      <c r="C57" s="11" t="s">
        <v>15</v>
      </c>
      <c r="D57" s="143">
        <f>'[2]power for normal distribution w'!B54</f>
        <v>0.214</v>
      </c>
      <c r="E57" s="143">
        <f>'[2]power for normal distribution w'!C54</f>
        <v>0.29099999999999998</v>
      </c>
      <c r="F57" s="143">
        <f>'[2]power for normal distribution w'!D54</f>
        <v>0.29099999999999998</v>
      </c>
      <c r="G57" s="1"/>
      <c r="H57" s="11">
        <v>2.4</v>
      </c>
      <c r="I57" s="11" t="s">
        <v>15</v>
      </c>
      <c r="J57" s="143">
        <v>0.26300000000000001</v>
      </c>
      <c r="K57" s="143">
        <v>0.251</v>
      </c>
      <c r="L57" s="143">
        <v>0.34100000000000003</v>
      </c>
      <c r="M57" s="1"/>
      <c r="N57" s="135"/>
      <c r="O57" s="13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90" ht="15" x14ac:dyDescent="0.35">
      <c r="A58" s="8" t="s">
        <v>29</v>
      </c>
      <c r="B58" s="8"/>
      <c r="C58" s="9"/>
      <c r="D58" s="125">
        <f>'[1]theoretical power with k =2'!B56</f>
        <v>0.10100000000000001</v>
      </c>
      <c r="E58" s="125">
        <f>'[1]theoretical power with k =2'!C56</f>
        <v>0.123</v>
      </c>
      <c r="F58" s="125">
        <f>'[1]theoretical power with k =2'!D56</f>
        <v>0.123</v>
      </c>
      <c r="H58" s="8"/>
      <c r="I58" s="9"/>
      <c r="J58" s="125">
        <v>0.11799999999999999</v>
      </c>
      <c r="K58" s="125">
        <v>0.10199999999999999</v>
      </c>
      <c r="L58" s="125">
        <v>0.14699999999999999</v>
      </c>
      <c r="N58" s="135"/>
      <c r="O58" s="135"/>
      <c r="AC58" s="1"/>
      <c r="AD58" s="1"/>
      <c r="AE58" s="1"/>
      <c r="AF58" s="1"/>
      <c r="AG58" s="1"/>
      <c r="AH58" s="1"/>
      <c r="AI58" s="1"/>
      <c r="AJ58" s="1"/>
      <c r="AL58" s="1"/>
      <c r="AM58" s="1"/>
      <c r="AN58" s="1"/>
      <c r="AO58" s="1"/>
      <c r="AT58"/>
      <c r="BC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</row>
    <row r="59" spans="1:90" s="10" customFormat="1" ht="15.5" x14ac:dyDescent="0.35">
      <c r="A59" s="16"/>
      <c r="B59" s="11">
        <v>2.8</v>
      </c>
      <c r="C59" s="11" t="s">
        <v>15</v>
      </c>
      <c r="D59" s="143">
        <f>'[2]power for normal distribution w'!B56</f>
        <v>6.4000000000000001E-2</v>
      </c>
      <c r="E59" s="143">
        <f>'[2]power for normal distribution w'!C56</f>
        <v>0.124</v>
      </c>
      <c r="F59" s="143">
        <f>'[2]power for normal distribution w'!D56</f>
        <v>0.124</v>
      </c>
      <c r="G59" s="1"/>
      <c r="H59" s="11">
        <v>2.8</v>
      </c>
      <c r="I59" s="11" t="s">
        <v>15</v>
      </c>
      <c r="J59" s="143">
        <v>9.8000000000000004E-2</v>
      </c>
      <c r="K59" s="143">
        <v>0.10199999999999999</v>
      </c>
      <c r="L59" s="143">
        <v>0.16500000000000001</v>
      </c>
      <c r="M59" s="1"/>
      <c r="N59" s="135"/>
      <c r="O59" s="13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90" ht="15" x14ac:dyDescent="0.35">
      <c r="A60" s="8" t="s">
        <v>29</v>
      </c>
      <c r="B60" s="8"/>
      <c r="C60" s="9"/>
      <c r="D60" s="125">
        <f>'[1]theoretical power with k =2'!B58</f>
        <v>0.88</v>
      </c>
      <c r="E60" s="125">
        <f>'[1]theoretical power with k =2'!C58</f>
        <v>0.71</v>
      </c>
      <c r="F60" s="125">
        <f>'[1]theoretical power with k =2'!D58</f>
        <v>0.71</v>
      </c>
      <c r="H60" s="8"/>
      <c r="I60" s="9"/>
      <c r="J60" s="125">
        <v>0.876</v>
      </c>
      <c r="K60" s="125">
        <v>0.86099999999999999</v>
      </c>
      <c r="L60" s="125">
        <v>0.76200000000000001</v>
      </c>
      <c r="N60" s="135"/>
      <c r="O60" s="135"/>
      <c r="AC60" s="1"/>
      <c r="AD60" s="1"/>
      <c r="AE60" s="1"/>
      <c r="AF60" s="1"/>
      <c r="AG60" s="1"/>
      <c r="AH60" s="1"/>
      <c r="AI60" s="1"/>
      <c r="AJ60" s="1"/>
      <c r="AL60" s="1"/>
      <c r="AM60" s="1"/>
      <c r="AN60" s="1"/>
      <c r="AO60" s="1"/>
      <c r="AT60"/>
      <c r="BC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</row>
    <row r="61" spans="1:90" s="12" customFormat="1" ht="15.5" x14ac:dyDescent="0.35">
      <c r="A61" s="16"/>
      <c r="B61" s="13">
        <v>2.1</v>
      </c>
      <c r="C61" s="13" t="s">
        <v>16</v>
      </c>
      <c r="D61" s="145">
        <f>'[2]power for normal distribution w'!B58</f>
        <v>0.83199999999999996</v>
      </c>
      <c r="E61" s="145">
        <f>'[2]power for normal distribution w'!C58</f>
        <v>0.71</v>
      </c>
      <c r="F61" s="145">
        <f>'[2]power for normal distribution w'!D58</f>
        <v>0.71</v>
      </c>
      <c r="G61" s="1"/>
      <c r="H61" s="13">
        <v>2.1</v>
      </c>
      <c r="I61" s="13" t="s">
        <v>16</v>
      </c>
      <c r="J61" s="145">
        <v>0.88900000000000001</v>
      </c>
      <c r="K61" s="145">
        <v>0.86399999999999999</v>
      </c>
      <c r="L61" s="145">
        <v>0.79700000000000004</v>
      </c>
      <c r="M61" s="1"/>
      <c r="N61" s="135"/>
      <c r="O61" s="13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90" ht="15" x14ac:dyDescent="0.35">
      <c r="A62" s="8" t="s">
        <v>29</v>
      </c>
      <c r="B62" s="8"/>
      <c r="C62" s="9"/>
      <c r="D62" s="125">
        <f>'[1]theoretical power with k =2'!B60</f>
        <v>0.59899999999999998</v>
      </c>
      <c r="E62" s="125">
        <f>'[1]theoretical power with k =2'!C60</f>
        <v>0.59399999999999997</v>
      </c>
      <c r="F62" s="125">
        <f>'[1]theoretical power with k =2'!D60</f>
        <v>0.59399999999999997</v>
      </c>
      <c r="H62" s="8"/>
      <c r="I62" s="9"/>
      <c r="J62" s="125">
        <v>0.67600000000000005</v>
      </c>
      <c r="K62" s="125">
        <v>0.66500000000000004</v>
      </c>
      <c r="L62" s="125">
        <v>0.67300000000000004</v>
      </c>
      <c r="N62" s="135"/>
      <c r="O62" s="135"/>
      <c r="AC62" s="1"/>
      <c r="AD62" s="1"/>
      <c r="AE62" s="1"/>
      <c r="AF62" s="1"/>
      <c r="AG62" s="1"/>
      <c r="AH62" s="1"/>
      <c r="AI62" s="1"/>
      <c r="AJ62" s="1"/>
      <c r="AL62" s="1"/>
      <c r="AM62" s="1"/>
      <c r="AN62" s="1"/>
      <c r="AO62" s="1"/>
      <c r="AT62"/>
      <c r="BC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1:90" s="15" customFormat="1" ht="15.5" x14ac:dyDescent="0.35">
      <c r="A63" s="16"/>
      <c r="B63" s="40">
        <v>2.2000000000000002</v>
      </c>
      <c r="C63" s="40" t="s">
        <v>16</v>
      </c>
      <c r="D63" s="144">
        <f>'[2]power for normal distribution w'!B60</f>
        <v>0.6</v>
      </c>
      <c r="E63" s="144">
        <f>'[2]power for normal distribution w'!C60</f>
        <v>0.59399999999999997</v>
      </c>
      <c r="F63" s="144">
        <f>'[2]power for normal distribution w'!D60</f>
        <v>0.59399999999999997</v>
      </c>
      <c r="G63" s="1"/>
      <c r="H63" s="40">
        <v>2.2000000000000002</v>
      </c>
      <c r="I63" s="40" t="s">
        <v>16</v>
      </c>
      <c r="J63" s="144">
        <v>0.67500000000000004</v>
      </c>
      <c r="K63" s="144">
        <v>0.66600000000000004</v>
      </c>
      <c r="L63" s="144">
        <v>0.67100000000000004</v>
      </c>
      <c r="M63" s="1"/>
      <c r="N63" s="135">
        <f>D63-E63</f>
        <v>6.0000000000000053E-3</v>
      </c>
      <c r="O63" s="135">
        <f>J63-K63</f>
        <v>9.000000000000008E-3</v>
      </c>
      <c r="P63" s="1"/>
      <c r="Q63" s="1">
        <f>D63-F63</f>
        <v>6.0000000000000053E-3</v>
      </c>
      <c r="R63" s="1">
        <f>J63-L63</f>
        <v>4.0000000000000036E-3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90" ht="15" x14ac:dyDescent="0.35">
      <c r="A64" s="8" t="s">
        <v>29</v>
      </c>
      <c r="B64" s="8"/>
      <c r="C64" s="9"/>
      <c r="D64" s="125">
        <f>'[1]theoretical power with k =2'!B62</f>
        <v>0.247</v>
      </c>
      <c r="E64" s="125">
        <f>'[1]theoretical power with k =2'!C62</f>
        <v>0.34599999999999997</v>
      </c>
      <c r="F64" s="125">
        <f>'[1]theoretical power with k =2'!D62</f>
        <v>0.34599999999999997</v>
      </c>
      <c r="H64" s="8"/>
      <c r="I64" s="9"/>
      <c r="J64" s="125">
        <v>0.313</v>
      </c>
      <c r="K64" s="125">
        <v>0.31</v>
      </c>
      <c r="L64" s="125">
        <v>0.43099999999999999</v>
      </c>
      <c r="N64" s="135"/>
      <c r="O64" s="135"/>
      <c r="AC64" s="1"/>
      <c r="AD64" s="1"/>
      <c r="AE64" s="1"/>
      <c r="AF64" s="1"/>
      <c r="AG64" s="1"/>
      <c r="AH64" s="1"/>
      <c r="AI64" s="1"/>
      <c r="AJ64" s="1"/>
      <c r="AL64" s="1"/>
      <c r="AM64" s="1"/>
      <c r="AN64" s="1"/>
      <c r="AO64" s="1"/>
      <c r="AT64"/>
      <c r="BC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</row>
    <row r="65" spans="1:90" s="10" customFormat="1" ht="15.5" x14ac:dyDescent="0.35">
      <c r="A65" s="16"/>
      <c r="B65" s="11">
        <v>2.4</v>
      </c>
      <c r="C65" s="11" t="s">
        <v>16</v>
      </c>
      <c r="D65" s="143">
        <f>'[2]power for normal distribution w'!B62</f>
        <v>0.20300000000000001</v>
      </c>
      <c r="E65" s="143">
        <f>'[2]power for normal distribution w'!C62</f>
        <v>0.34699999999999998</v>
      </c>
      <c r="F65" s="143">
        <f>'[2]power for normal distribution w'!D62</f>
        <v>0.34699999999999998</v>
      </c>
      <c r="G65" s="1"/>
      <c r="H65" s="11">
        <v>2.4</v>
      </c>
      <c r="I65" s="11" t="s">
        <v>16</v>
      </c>
      <c r="J65" s="143">
        <v>0.26</v>
      </c>
      <c r="K65" s="143">
        <v>0.309</v>
      </c>
      <c r="L65" s="143">
        <v>0.41</v>
      </c>
      <c r="M65" s="1"/>
      <c r="N65" s="135"/>
      <c r="O65" s="13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90" ht="15" x14ac:dyDescent="0.35">
      <c r="A66" s="8" t="s">
        <v>29</v>
      </c>
      <c r="B66" s="8"/>
      <c r="C66" s="9"/>
      <c r="D66" s="125">
        <f>'[1]theoretical power with k =2'!B64</f>
        <v>0.10199999999999999</v>
      </c>
      <c r="E66" s="125">
        <f>'[1]theoretical power with k =2'!C64</f>
        <v>0.14699999999999999</v>
      </c>
      <c r="F66" s="125">
        <f>'[1]theoretical power with k =2'!D64</f>
        <v>0.14699999999999999</v>
      </c>
      <c r="H66" s="8"/>
      <c r="I66" s="9"/>
      <c r="J66" s="125">
        <v>0.12</v>
      </c>
      <c r="K66" s="125">
        <v>0.11899999999999999</v>
      </c>
      <c r="L66" s="125">
        <v>0.18</v>
      </c>
      <c r="N66" s="135"/>
      <c r="O66" s="135"/>
      <c r="AC66" s="1"/>
      <c r="AD66" s="1"/>
      <c r="AE66" s="1"/>
      <c r="AF66" s="1"/>
      <c r="AG66" s="1"/>
      <c r="AH66" s="1"/>
      <c r="AI66" s="1"/>
      <c r="AJ66" s="1"/>
      <c r="AL66" s="1"/>
      <c r="AM66" s="1"/>
      <c r="AN66" s="1"/>
      <c r="AO66" s="1"/>
      <c r="AT66"/>
      <c r="BC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</row>
    <row r="67" spans="1:90" s="10" customFormat="1" ht="15.5" x14ac:dyDescent="0.35">
      <c r="A67" s="16"/>
      <c r="B67" s="11">
        <v>2.8</v>
      </c>
      <c r="C67" s="11" t="s">
        <v>16</v>
      </c>
      <c r="D67" s="143">
        <f>'[2]power for normal distribution w'!B64</f>
        <v>4.2999999999999997E-2</v>
      </c>
      <c r="E67" s="143">
        <f>'[2]power for normal distribution w'!C64</f>
        <v>0.14699999999999999</v>
      </c>
      <c r="F67" s="143">
        <f>'[2]power for normal distribution w'!D64</f>
        <v>0.14699999999999999</v>
      </c>
      <c r="G67" s="1"/>
      <c r="H67" s="11">
        <v>2.8</v>
      </c>
      <c r="I67" s="11" t="s">
        <v>16</v>
      </c>
      <c r="J67" s="143">
        <v>7.0000000000000007E-2</v>
      </c>
      <c r="K67" s="143">
        <v>0.11899999999999999</v>
      </c>
      <c r="L67" s="143">
        <v>0.19400000000000001</v>
      </c>
      <c r="M67" s="1"/>
      <c r="N67" s="135"/>
      <c r="O67" s="13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90" ht="15" x14ac:dyDescent="0.35">
      <c r="A68" s="8" t="s">
        <v>29</v>
      </c>
      <c r="B68" s="8"/>
      <c r="C68" s="9"/>
      <c r="D68" s="125">
        <f>'[1]theoretical power with k =2'!B66</f>
        <v>0.54300000000000004</v>
      </c>
      <c r="E68" s="125">
        <f>'[1]theoretical power with k =2'!C66</f>
        <v>0.71899999999999997</v>
      </c>
      <c r="F68" s="125">
        <f>'[1]theoretical power with k =2'!D66</f>
        <v>0.71899999999999997</v>
      </c>
      <c r="H68" s="8"/>
      <c r="I68" s="9"/>
      <c r="J68" s="125">
        <v>0.46400000000000002</v>
      </c>
      <c r="K68" s="125">
        <v>0.79600000000000004</v>
      </c>
      <c r="L68" s="125">
        <v>0.54800000000000004</v>
      </c>
      <c r="N68" s="135"/>
      <c r="O68" s="135"/>
      <c r="AC68" s="1"/>
      <c r="AD68" s="1"/>
      <c r="AE68" s="1"/>
      <c r="AF68" s="1"/>
      <c r="AG68" s="1"/>
      <c r="AH68" s="1"/>
      <c r="AI68" s="1"/>
      <c r="AJ68" s="1"/>
      <c r="AL68" s="1"/>
      <c r="AM68" s="1"/>
      <c r="AN68" s="1"/>
      <c r="AO68" s="1"/>
      <c r="AT68"/>
      <c r="BC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</row>
    <row r="69" spans="1:90" s="10" customFormat="1" ht="17.25" customHeight="1" x14ac:dyDescent="0.35">
      <c r="A69" s="16"/>
      <c r="B69" s="11">
        <v>2.1</v>
      </c>
      <c r="C69" s="11" t="s">
        <v>17</v>
      </c>
      <c r="D69" s="143">
        <f>'[2]power for normal distribution w'!B66</f>
        <v>0.55300000000000005</v>
      </c>
      <c r="E69" s="143">
        <f>'[2]power for normal distribution w'!C66</f>
        <v>0.71799999999999997</v>
      </c>
      <c r="F69" s="143">
        <f>'[2]power for normal distribution w'!D66</f>
        <v>0.71799999999999997</v>
      </c>
      <c r="G69" s="1"/>
      <c r="H69" s="11">
        <v>2.1</v>
      </c>
      <c r="I69" s="11" t="s">
        <v>17</v>
      </c>
      <c r="J69" s="143">
        <v>0.46300000000000002</v>
      </c>
      <c r="K69" s="143">
        <v>0.79600000000000004</v>
      </c>
      <c r="L69" s="143">
        <v>0.59099999999999997</v>
      </c>
      <c r="M69" s="1"/>
      <c r="N69" s="135"/>
      <c r="O69" s="13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90" ht="15" x14ac:dyDescent="0.35">
      <c r="A70" s="8" t="s">
        <v>29</v>
      </c>
      <c r="B70" s="8"/>
      <c r="C70" s="9"/>
      <c r="D70" s="125">
        <f>'[1]theoretical power with k =2'!B68</f>
        <v>0.435</v>
      </c>
      <c r="E70" s="125">
        <f>'[1]theoretical power with k =2'!C68</f>
        <v>0.42899999999999999</v>
      </c>
      <c r="F70" s="125">
        <f>'[1]theoretical power with k =2'!D68</f>
        <v>0.42899999999999999</v>
      </c>
      <c r="H70" s="8"/>
      <c r="I70" s="9"/>
      <c r="J70" s="125">
        <v>0.40400000000000003</v>
      </c>
      <c r="K70" s="125">
        <v>0.39400000000000002</v>
      </c>
      <c r="L70" s="125">
        <v>0.40100000000000002</v>
      </c>
      <c r="N70" s="135"/>
      <c r="O70" s="135"/>
      <c r="AC70" s="1"/>
      <c r="AD70" s="1"/>
      <c r="AE70" s="1"/>
      <c r="AF70" s="1"/>
      <c r="AG70" s="1"/>
      <c r="AH70" s="1"/>
      <c r="AI70" s="1"/>
      <c r="AJ70" s="1"/>
      <c r="AL70" s="1"/>
      <c r="AM70" s="1"/>
      <c r="AN70" s="1"/>
      <c r="AO70" s="1"/>
      <c r="AT70"/>
      <c r="BC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</row>
    <row r="71" spans="1:90" s="15" customFormat="1" ht="15.75" customHeight="1" x14ac:dyDescent="0.35">
      <c r="A71" s="19"/>
      <c r="B71" s="40">
        <v>2.2000000000000002</v>
      </c>
      <c r="C71" s="40" t="s">
        <v>17</v>
      </c>
      <c r="D71" s="144">
        <f>'[2]power for normal distribution w'!B68</f>
        <v>0.435</v>
      </c>
      <c r="E71" s="144">
        <f>'[2]power for normal distribution w'!C68</f>
        <v>0.42899999999999999</v>
      </c>
      <c r="F71" s="144">
        <f>'[2]power for normal distribution w'!D68</f>
        <v>0.42899999999999999</v>
      </c>
      <c r="G71" s="1"/>
      <c r="H71" s="40">
        <v>2.2000000000000002</v>
      </c>
      <c r="I71" s="40" t="s">
        <v>17</v>
      </c>
      <c r="J71" s="144">
        <v>0.40400000000000003</v>
      </c>
      <c r="K71" s="144">
        <v>0.39500000000000002</v>
      </c>
      <c r="L71" s="144">
        <v>0.4</v>
      </c>
      <c r="M71" s="1"/>
      <c r="N71" s="135">
        <f>D71-E71</f>
        <v>6.0000000000000053E-3</v>
      </c>
      <c r="O71" s="135">
        <f>J71-K71</f>
        <v>9.000000000000008E-3</v>
      </c>
      <c r="P71" s="1"/>
      <c r="Q71" s="1">
        <f>D71-F71</f>
        <v>6.0000000000000053E-3</v>
      </c>
      <c r="R71" s="1">
        <f>J71-L71</f>
        <v>4.0000000000000036E-3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90" ht="15" x14ac:dyDescent="0.35">
      <c r="A72" s="8" t="s">
        <v>29</v>
      </c>
      <c r="B72" s="8"/>
      <c r="C72" s="9"/>
      <c r="D72" s="125">
        <f>'[1]theoretical power with k =2'!B70</f>
        <v>0.247</v>
      </c>
      <c r="E72" s="125">
        <f>'[1]theoretical power with k =2'!C70</f>
        <v>0.17299999999999999</v>
      </c>
      <c r="F72" s="125">
        <f>'[1]theoretical power with k =2'!D70</f>
        <v>0.17299999999999999</v>
      </c>
      <c r="H72" s="8"/>
      <c r="I72" s="9"/>
      <c r="J72" s="125">
        <v>0.26800000000000002</v>
      </c>
      <c r="K72" s="125">
        <v>0.14199999999999999</v>
      </c>
      <c r="L72" s="125">
        <v>0.19400000000000001</v>
      </c>
      <c r="N72" s="135"/>
      <c r="O72" s="135"/>
      <c r="AC72" s="1"/>
      <c r="AD72" s="1"/>
      <c r="AE72" s="1"/>
      <c r="AF72" s="1"/>
      <c r="AG72" s="1"/>
      <c r="AH72" s="1"/>
      <c r="AI72" s="1"/>
      <c r="AJ72" s="1"/>
      <c r="AL72" s="1"/>
      <c r="AM72" s="1"/>
      <c r="AN72" s="1"/>
      <c r="AO72" s="1"/>
      <c r="AT72"/>
      <c r="BC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</row>
    <row r="73" spans="1:90" s="12" customFormat="1" ht="15.75" customHeight="1" x14ac:dyDescent="0.35">
      <c r="A73" s="19"/>
      <c r="B73" s="20">
        <v>2.4</v>
      </c>
      <c r="C73" s="20" t="s">
        <v>17</v>
      </c>
      <c r="D73" s="148">
        <f>'[2]power for normal distribution w'!B70</f>
        <v>0.29399999999999998</v>
      </c>
      <c r="E73" s="148">
        <f>'[2]power for normal distribution w'!C70</f>
        <v>0.17299999999999999</v>
      </c>
      <c r="F73" s="148">
        <f>'[2]power for normal distribution w'!D70</f>
        <v>0.17299999999999999</v>
      </c>
      <c r="G73" s="1"/>
      <c r="H73" s="20">
        <v>2.4</v>
      </c>
      <c r="I73" s="20" t="s">
        <v>17</v>
      </c>
      <c r="J73" s="148">
        <v>0.315</v>
      </c>
      <c r="K73" s="148">
        <v>0.14499999999999999</v>
      </c>
      <c r="L73" s="148">
        <v>0.20200000000000001</v>
      </c>
      <c r="M73" s="1"/>
      <c r="N73" s="135"/>
      <c r="O73" s="13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90" ht="15" x14ac:dyDescent="0.35">
      <c r="A74" s="8" t="s">
        <v>29</v>
      </c>
      <c r="B74" s="8"/>
      <c r="C74" s="9"/>
      <c r="D74" s="125">
        <f>'[1]theoretical power with k =2'!B72</f>
        <v>0.114</v>
      </c>
      <c r="E74" s="125">
        <f>'[1]theoretical power with k =2'!C72</f>
        <v>8.2000000000000003E-2</v>
      </c>
      <c r="F74" s="125">
        <f>'[1]theoretical power with k =2'!D72</f>
        <v>8.2000000000000003E-2</v>
      </c>
      <c r="H74" s="8"/>
      <c r="I74" s="9"/>
      <c r="J74" s="125">
        <v>0.13100000000000001</v>
      </c>
      <c r="K74" s="125">
        <v>7.1999999999999995E-2</v>
      </c>
      <c r="L74" s="125">
        <v>0.09</v>
      </c>
      <c r="N74" s="135"/>
      <c r="O74" s="135"/>
      <c r="AC74" s="1"/>
      <c r="AD74" s="1"/>
      <c r="AE74" s="1"/>
      <c r="AF74" s="1"/>
      <c r="AG74" s="1"/>
      <c r="AH74" s="1"/>
      <c r="AI74" s="1"/>
      <c r="AJ74" s="1"/>
      <c r="AL74" s="1"/>
      <c r="AM74" s="1"/>
      <c r="AN74" s="1"/>
      <c r="AO74" s="1"/>
      <c r="AT74"/>
      <c r="BC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</row>
    <row r="75" spans="1:90" s="12" customFormat="1" ht="15.75" customHeight="1" x14ac:dyDescent="0.35">
      <c r="A75" s="19"/>
      <c r="B75" s="20">
        <v>2.8</v>
      </c>
      <c r="C75" s="20" t="s">
        <v>17</v>
      </c>
      <c r="D75" s="148">
        <f>'[2]power for normal distribution w'!B72</f>
        <v>0.214</v>
      </c>
      <c r="E75" s="148">
        <f>'[2]power for normal distribution w'!C72</f>
        <v>8.2000000000000003E-2</v>
      </c>
      <c r="F75" s="148">
        <f>'[2]power for normal distribution w'!D72</f>
        <v>8.2000000000000003E-2</v>
      </c>
      <c r="G75" s="1"/>
      <c r="H75" s="20">
        <v>2.8</v>
      </c>
      <c r="I75" s="20" t="s">
        <v>17</v>
      </c>
      <c r="J75" s="148">
        <v>0.25600000000000001</v>
      </c>
      <c r="K75" s="148">
        <v>7.3999999999999996E-2</v>
      </c>
      <c r="L75" s="148">
        <v>0.112</v>
      </c>
      <c r="M75" s="1"/>
      <c r="N75" s="135"/>
      <c r="O75" s="13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90" ht="15" x14ac:dyDescent="0.35">
      <c r="A76" s="8" t="s">
        <v>29</v>
      </c>
      <c r="B76" s="8"/>
      <c r="C76" s="9"/>
      <c r="D76" s="125">
        <f>'[1]theoretical power with k =2'!B74</f>
        <v>0.79800000000000004</v>
      </c>
      <c r="E76" s="125">
        <f>'[1]theoretical power with k =2'!C74</f>
        <v>0.79400000000000004</v>
      </c>
      <c r="F76" s="125">
        <f>'[1]theoretical power with k =2'!D74</f>
        <v>0.79400000000000004</v>
      </c>
      <c r="H76" s="8"/>
      <c r="I76" s="9"/>
      <c r="J76" s="125">
        <v>0.754</v>
      </c>
      <c r="K76" s="125">
        <v>0.90300000000000002</v>
      </c>
      <c r="L76" s="125">
        <v>0.751</v>
      </c>
      <c r="N76" s="135"/>
      <c r="O76" s="135"/>
      <c r="AC76" s="1"/>
      <c r="AD76" s="1"/>
      <c r="AE76" s="1"/>
      <c r="AF76" s="1"/>
      <c r="AG76" s="1"/>
      <c r="AH76" s="1"/>
      <c r="AI76" s="1"/>
      <c r="AJ76" s="1"/>
      <c r="AL76" s="1"/>
      <c r="AM76" s="1"/>
      <c r="AN76" s="1"/>
      <c r="AO76" s="1"/>
      <c r="AT76"/>
      <c r="BC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</row>
    <row r="77" spans="1:90" s="15" customFormat="1" ht="15.75" customHeight="1" x14ac:dyDescent="0.35">
      <c r="A77" s="19"/>
      <c r="B77" s="19">
        <v>2.1</v>
      </c>
      <c r="C77" s="19" t="s">
        <v>18</v>
      </c>
      <c r="D77" s="149">
        <f>'[2]power for normal distribution w'!B74</f>
        <v>0.79700000000000004</v>
      </c>
      <c r="E77" s="149">
        <f>'[2]power for normal distribution w'!C74</f>
        <v>0.79400000000000004</v>
      </c>
      <c r="F77" s="149">
        <f>'[2]power for normal distribution w'!D74</f>
        <v>0.79400000000000004</v>
      </c>
      <c r="G77" s="1"/>
      <c r="H77" s="19">
        <v>2.1</v>
      </c>
      <c r="I77" s="19" t="s">
        <v>18</v>
      </c>
      <c r="J77" s="149">
        <v>0.80800000000000005</v>
      </c>
      <c r="K77" s="149">
        <v>0.90400000000000003</v>
      </c>
      <c r="L77" s="149">
        <v>0.80500000000000005</v>
      </c>
      <c r="M77" s="1"/>
      <c r="N77" s="135"/>
      <c r="O77" s="13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90" ht="15" x14ac:dyDescent="0.35">
      <c r="A78" s="8" t="s">
        <v>29</v>
      </c>
      <c r="B78" s="8"/>
      <c r="C78" s="9"/>
      <c r="D78" s="125">
        <f>'[1]theoretical power with k =2'!B76</f>
        <v>0.59799999999999998</v>
      </c>
      <c r="E78" s="125">
        <f>'[1]theoretical power with k =2'!C76</f>
        <v>0.59799999999999998</v>
      </c>
      <c r="F78" s="125">
        <f>'[1]theoretical power with k =2'!D76</f>
        <v>0.59799999999999998</v>
      </c>
      <c r="H78" s="8"/>
      <c r="I78" s="9"/>
      <c r="J78" s="125">
        <v>0.621</v>
      </c>
      <c r="K78" s="125">
        <v>0.61499999999999999</v>
      </c>
      <c r="L78" s="125">
        <v>0.621</v>
      </c>
      <c r="N78" s="135"/>
      <c r="O78" s="135"/>
      <c r="AC78" s="1"/>
      <c r="AD78" s="1"/>
      <c r="AE78" s="1"/>
      <c r="AF78" s="1"/>
      <c r="AG78" s="1"/>
      <c r="AH78" s="1"/>
      <c r="AI78" s="1"/>
      <c r="AJ78" s="1"/>
      <c r="AL78" s="1"/>
      <c r="AM78" s="1"/>
      <c r="AN78" s="1"/>
      <c r="AO78" s="1"/>
      <c r="AT78"/>
      <c r="BC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</row>
    <row r="79" spans="1:90" s="15" customFormat="1" ht="15.75" customHeight="1" x14ac:dyDescent="0.35">
      <c r="A79" s="19"/>
      <c r="B79" s="29">
        <v>2.2000000000000002</v>
      </c>
      <c r="C79" s="29" t="s">
        <v>18</v>
      </c>
      <c r="D79" s="147">
        <f>'[2]power for normal distribution w'!B76</f>
        <v>0.59899999999999998</v>
      </c>
      <c r="E79" s="147">
        <f>'[2]power for normal distribution w'!C76</f>
        <v>0.59799999999999998</v>
      </c>
      <c r="F79" s="147">
        <f>'[2]power for normal distribution w'!D76</f>
        <v>0.59799999999999998</v>
      </c>
      <c r="G79" s="1"/>
      <c r="H79" s="29">
        <v>2.2000000000000002</v>
      </c>
      <c r="I79" s="29" t="s">
        <v>18</v>
      </c>
      <c r="J79" s="147">
        <v>0.621</v>
      </c>
      <c r="K79" s="147">
        <v>0.61499999999999999</v>
      </c>
      <c r="L79" s="147">
        <v>0.621</v>
      </c>
      <c r="M79" s="1"/>
      <c r="N79" s="135">
        <f>D79-E79</f>
        <v>1.0000000000000009E-3</v>
      </c>
      <c r="O79" s="135">
        <f>J79-K79</f>
        <v>6.0000000000000053E-3</v>
      </c>
      <c r="P79" s="1"/>
      <c r="Q79" s="135">
        <f>D79-F79</f>
        <v>1.0000000000000009E-3</v>
      </c>
      <c r="R79" s="135">
        <f>J79-L79</f>
        <v>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90" ht="15" x14ac:dyDescent="0.35">
      <c r="A80" s="8" t="s">
        <v>29</v>
      </c>
      <c r="B80" s="8"/>
      <c r="C80" s="9"/>
      <c r="D80" s="125">
        <f>'[1]theoretical power with k =2'!B78</f>
        <v>0.28699999999999998</v>
      </c>
      <c r="E80" s="125">
        <f>'[1]theoretical power with k =2'!C78</f>
        <v>0.28499999999999998</v>
      </c>
      <c r="F80" s="125">
        <f>'[1]theoretical power with k =2'!D78</f>
        <v>0.28499999999999998</v>
      </c>
      <c r="H80" s="8"/>
      <c r="I80" s="9"/>
      <c r="J80" s="125">
        <v>0.34499999999999997</v>
      </c>
      <c r="K80" s="125">
        <v>0.23799999999999999</v>
      </c>
      <c r="L80" s="125">
        <v>0.34100000000000003</v>
      </c>
      <c r="N80" s="135"/>
      <c r="O80" s="135"/>
      <c r="AC80" s="1"/>
      <c r="AD80" s="1"/>
      <c r="AE80" s="1"/>
      <c r="AF80" s="1"/>
      <c r="AG80" s="1"/>
      <c r="AH80" s="1"/>
      <c r="AI80" s="1"/>
      <c r="AJ80" s="1"/>
      <c r="AL80" s="1"/>
      <c r="AM80" s="1"/>
      <c r="AN80" s="1"/>
      <c r="AO80" s="1"/>
      <c r="AT80"/>
      <c r="BC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</row>
    <row r="81" spans="1:90" s="15" customFormat="1" ht="15.75" customHeight="1" x14ac:dyDescent="0.35">
      <c r="A81" s="19"/>
      <c r="B81" s="19">
        <v>2.4</v>
      </c>
      <c r="C81" s="19" t="s">
        <v>18</v>
      </c>
      <c r="D81" s="149">
        <f>'[2]power for normal distribution w'!B78</f>
        <v>0.28799999999999998</v>
      </c>
      <c r="E81" s="149">
        <f>'[2]power for normal distribution w'!C78</f>
        <v>0.28499999999999998</v>
      </c>
      <c r="F81" s="149">
        <f>'[2]power for normal distribution w'!D78</f>
        <v>0.28499999999999998</v>
      </c>
      <c r="G81" s="1"/>
      <c r="H81" s="19">
        <v>2.4</v>
      </c>
      <c r="I81" s="19" t="s">
        <v>18</v>
      </c>
      <c r="J81" s="149">
        <v>0.33400000000000002</v>
      </c>
      <c r="K81" s="149">
        <v>0.23899999999999999</v>
      </c>
      <c r="L81" s="149">
        <v>0.33</v>
      </c>
      <c r="M81" s="1"/>
      <c r="N81" s="135"/>
      <c r="O81" s="13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90" ht="15" x14ac:dyDescent="0.35">
      <c r="A82" s="8" t="s">
        <v>29</v>
      </c>
      <c r="B82" s="8"/>
      <c r="C82" s="9"/>
      <c r="D82" s="125">
        <f>'[1]theoretical power with k =2'!B80</f>
        <v>0.11799999999999999</v>
      </c>
      <c r="E82" s="125">
        <f>'[1]theoretical power with k =2'!C80</f>
        <v>0.11700000000000001</v>
      </c>
      <c r="F82" s="125">
        <f>'[1]theoretical power with k =2'!D80</f>
        <v>0.11700000000000001</v>
      </c>
      <c r="H82" s="8"/>
      <c r="I82" s="9"/>
      <c r="J82" s="125">
        <v>0.14000000000000001</v>
      </c>
      <c r="K82" s="125">
        <v>9.6000000000000002E-2</v>
      </c>
      <c r="L82" s="125">
        <v>0.13700000000000001</v>
      </c>
      <c r="N82" s="135"/>
      <c r="O82" s="135"/>
      <c r="AC82" s="1"/>
      <c r="AD82" s="1"/>
      <c r="AE82" s="1"/>
      <c r="AF82" s="1"/>
      <c r="AG82" s="1"/>
      <c r="AH82" s="1"/>
      <c r="AI82" s="1"/>
      <c r="AJ82" s="1"/>
      <c r="AL82" s="1"/>
      <c r="AM82" s="1"/>
      <c r="AN82" s="1"/>
      <c r="AO82" s="1"/>
      <c r="AT82"/>
      <c r="BC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</row>
    <row r="83" spans="1:90" s="15" customFormat="1" ht="15.75" customHeight="1" x14ac:dyDescent="0.35">
      <c r="A83" s="19"/>
      <c r="B83" s="19">
        <v>2.8</v>
      </c>
      <c r="C83" s="19" t="s">
        <v>18</v>
      </c>
      <c r="D83" s="149">
        <f>'[2]power for normal distribution w'!B80</f>
        <v>0.121</v>
      </c>
      <c r="E83" s="149">
        <f>'[2]power for normal distribution w'!C80</f>
        <v>0.11600000000000001</v>
      </c>
      <c r="F83" s="149">
        <f>'[2]power for normal distribution w'!D80</f>
        <v>0.11600000000000001</v>
      </c>
      <c r="G83" s="1"/>
      <c r="H83" s="19">
        <v>2.8</v>
      </c>
      <c r="I83" s="19" t="s">
        <v>18</v>
      </c>
      <c r="J83" s="149">
        <v>0.16400000000000001</v>
      </c>
      <c r="K83" s="149">
        <v>9.7000000000000003E-2</v>
      </c>
      <c r="L83" s="149">
        <v>0.156</v>
      </c>
      <c r="M83" s="1"/>
      <c r="N83" s="135"/>
      <c r="O83" s="13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90" ht="15" x14ac:dyDescent="0.35">
      <c r="A84" s="8" t="s">
        <v>29</v>
      </c>
      <c r="B84" s="8"/>
      <c r="C84" s="9"/>
      <c r="D84" s="125">
        <f>'[1]theoretical power with k =2'!B82</f>
        <v>0.90600000000000003</v>
      </c>
      <c r="E84" s="125">
        <f>'[1]theoretical power with k =2'!C82</f>
        <v>0.81899999999999995</v>
      </c>
      <c r="F84" s="125">
        <f>'[1]theoretical power with k =2'!D82</f>
        <v>0.81899999999999995</v>
      </c>
      <c r="H84" s="8"/>
      <c r="I84" s="9"/>
      <c r="J84" s="125">
        <v>0.89300000000000002</v>
      </c>
      <c r="K84" s="125">
        <v>0.93400000000000005</v>
      </c>
      <c r="L84" s="125">
        <v>0.83699999999999997</v>
      </c>
      <c r="N84" s="135"/>
      <c r="O84" s="135"/>
      <c r="AC84" s="1"/>
      <c r="AD84" s="1"/>
      <c r="AE84" s="1"/>
      <c r="AF84" s="1"/>
      <c r="AG84" s="1"/>
      <c r="AH84" s="1"/>
      <c r="AI84" s="1"/>
      <c r="AJ84" s="1"/>
      <c r="AL84" s="1"/>
      <c r="AM84" s="1"/>
      <c r="AN84" s="1"/>
      <c r="AO84" s="1"/>
      <c r="AT84"/>
      <c r="BC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</row>
    <row r="85" spans="1:90" s="12" customFormat="1" ht="15.75" customHeight="1" x14ac:dyDescent="0.35">
      <c r="A85" s="19"/>
      <c r="B85" s="20">
        <v>2.1</v>
      </c>
      <c r="C85" s="20" t="s">
        <v>19</v>
      </c>
      <c r="D85" s="148">
        <f>'[2]power for normal distribution w'!B82</f>
        <v>0.879</v>
      </c>
      <c r="E85" s="148">
        <f>'[2]power for normal distribution w'!C82</f>
        <v>0.82</v>
      </c>
      <c r="F85" s="148">
        <f>'[2]power for normal distribution w'!D82</f>
        <v>0.82</v>
      </c>
      <c r="G85" s="1"/>
      <c r="H85" s="20">
        <v>2.1</v>
      </c>
      <c r="I85" s="20" t="s">
        <v>19</v>
      </c>
      <c r="J85" s="148">
        <v>0.91900000000000004</v>
      </c>
      <c r="K85" s="148">
        <v>0.93500000000000005</v>
      </c>
      <c r="L85" s="148">
        <v>0.878</v>
      </c>
      <c r="M85" s="1"/>
      <c r="N85" s="135"/>
      <c r="O85" s="13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90" ht="15" x14ac:dyDescent="0.35">
      <c r="A86" s="8" t="s">
        <v>29</v>
      </c>
      <c r="B86" s="8"/>
      <c r="C86" s="9"/>
      <c r="D86" s="125">
        <f>'[1]theoretical power with k =2'!B84</f>
        <v>0.67900000000000005</v>
      </c>
      <c r="E86" s="125">
        <f>'[1]theoretical power with k =2'!C84</f>
        <v>0.67800000000000005</v>
      </c>
      <c r="F86" s="125">
        <f>'[1]theoretical power with k =2'!D84</f>
        <v>0.67800000000000005</v>
      </c>
      <c r="H86" s="8"/>
      <c r="I86" s="9"/>
      <c r="J86" s="125">
        <v>0.73899999999999999</v>
      </c>
      <c r="K86" s="125">
        <v>0.73299999999999998</v>
      </c>
      <c r="L86" s="125">
        <v>0.73799999999999999</v>
      </c>
      <c r="N86" s="135"/>
      <c r="O86" s="135"/>
      <c r="AC86" s="1"/>
      <c r="AD86" s="1"/>
      <c r="AE86" s="1"/>
      <c r="AF86" s="1"/>
      <c r="AG86" s="1"/>
      <c r="AH86" s="1"/>
      <c r="AI86" s="1"/>
      <c r="AJ86" s="1"/>
      <c r="AL86" s="1"/>
      <c r="AM86" s="1"/>
      <c r="AN86" s="1"/>
      <c r="AO86" s="1"/>
      <c r="AT86"/>
      <c r="BC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</row>
    <row r="87" spans="1:90" s="15" customFormat="1" ht="15.75" customHeight="1" x14ac:dyDescent="0.35">
      <c r="A87" s="19"/>
      <c r="B87" s="40">
        <v>2.2000000000000002</v>
      </c>
      <c r="C87" s="40" t="s">
        <v>19</v>
      </c>
      <c r="D87" s="144">
        <f>'[2]power for normal distribution w'!B84</f>
        <v>0.67900000000000005</v>
      </c>
      <c r="E87" s="144">
        <f>'[2]power for normal distribution w'!C84</f>
        <v>0.67700000000000005</v>
      </c>
      <c r="F87" s="144">
        <f>'[2]power for normal distribution w'!D84</f>
        <v>0.67700000000000005</v>
      </c>
      <c r="G87" s="1"/>
      <c r="H87" s="40">
        <v>2.2000000000000002</v>
      </c>
      <c r="I87" s="40" t="s">
        <v>19</v>
      </c>
      <c r="J87" s="144">
        <v>0.74</v>
      </c>
      <c r="K87" s="144">
        <v>0.73399999999999999</v>
      </c>
      <c r="L87" s="144">
        <v>0.73899999999999999</v>
      </c>
      <c r="M87" s="1"/>
      <c r="N87" s="135">
        <f>D87-E87</f>
        <v>2.0000000000000018E-3</v>
      </c>
      <c r="O87" s="135">
        <f>J87-K87</f>
        <v>6.0000000000000053E-3</v>
      </c>
      <c r="P87" s="1"/>
      <c r="Q87" s="1">
        <f>D87-F87</f>
        <v>2.0000000000000018E-3</v>
      </c>
      <c r="R87" s="1">
        <f>J87-L87</f>
        <v>1.0000000000000009E-3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90" ht="15" x14ac:dyDescent="0.35">
      <c r="A88" s="8" t="s">
        <v>29</v>
      </c>
      <c r="B88" s="8"/>
      <c r="C88" s="9"/>
      <c r="D88" s="125">
        <f>'[1]theoretical power with k =2'!B86</f>
        <v>0.30499999999999999</v>
      </c>
      <c r="E88" s="125">
        <f>'[1]theoretical power with k =2'!C86</f>
        <v>0.372</v>
      </c>
      <c r="F88" s="125">
        <f>'[1]theoretical power with k =2'!D86</f>
        <v>0.372</v>
      </c>
      <c r="H88" s="8"/>
      <c r="I88" s="9"/>
      <c r="J88" s="125">
        <v>0.38400000000000001</v>
      </c>
      <c r="K88" s="125">
        <v>0.32700000000000001</v>
      </c>
      <c r="L88" s="125">
        <v>0.46100000000000002</v>
      </c>
      <c r="N88" s="135"/>
      <c r="O88" s="135"/>
      <c r="AC88" s="1"/>
      <c r="AD88" s="1"/>
      <c r="AE88" s="1"/>
      <c r="AF88" s="1"/>
      <c r="AG88" s="1"/>
      <c r="AH88" s="1"/>
      <c r="AI88" s="1"/>
      <c r="AJ88" s="1"/>
      <c r="AL88" s="1"/>
      <c r="AM88" s="1"/>
      <c r="AN88" s="1"/>
      <c r="AO88" s="1"/>
      <c r="AT88"/>
      <c r="BC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</row>
    <row r="89" spans="1:90" s="10" customFormat="1" ht="15.75" customHeight="1" x14ac:dyDescent="0.35">
      <c r="A89" s="19"/>
      <c r="B89" s="7">
        <v>2.4</v>
      </c>
      <c r="C89" s="7" t="s">
        <v>19</v>
      </c>
      <c r="D89" s="150">
        <f>'[2]power for normal distribution w'!B86</f>
        <v>0.28399999999999997</v>
      </c>
      <c r="E89" s="150">
        <f>'[2]power for normal distribution w'!C86</f>
        <v>0.373</v>
      </c>
      <c r="F89" s="150">
        <f>'[2]power for normal distribution w'!D86</f>
        <v>0.373</v>
      </c>
      <c r="G89" s="1"/>
      <c r="H89" s="7">
        <v>2.4</v>
      </c>
      <c r="I89" s="7" t="s">
        <v>19</v>
      </c>
      <c r="J89" s="150">
        <v>0.34599999999999997</v>
      </c>
      <c r="K89" s="150">
        <v>0.32600000000000001</v>
      </c>
      <c r="L89" s="150">
        <v>0.432</v>
      </c>
      <c r="M89" s="1"/>
      <c r="N89" s="135"/>
      <c r="O89" s="13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90" ht="15" x14ac:dyDescent="0.35">
      <c r="A90" s="8" t="s">
        <v>29</v>
      </c>
      <c r="B90" s="8"/>
      <c r="C90" s="9"/>
      <c r="D90" s="125">
        <f>'[1]theoretical power with k =2'!B88</f>
        <v>0.11899999999999999</v>
      </c>
      <c r="E90" s="125">
        <f>'[1]theoretical power with k =2'!C88</f>
        <v>0.15</v>
      </c>
      <c r="F90" s="125">
        <f>'[1]theoretical power with k =2'!D88</f>
        <v>0.15</v>
      </c>
      <c r="H90" s="8"/>
      <c r="I90" s="9"/>
      <c r="J90" s="125">
        <v>0.14399999999999999</v>
      </c>
      <c r="K90" s="125">
        <v>0.121</v>
      </c>
      <c r="L90" s="125">
        <v>0.184</v>
      </c>
      <c r="N90" s="135"/>
      <c r="O90" s="135"/>
      <c r="AC90" s="1"/>
      <c r="AD90" s="1"/>
      <c r="AE90" s="1"/>
      <c r="AF90" s="1"/>
      <c r="AG90" s="1"/>
      <c r="AH90" s="1"/>
      <c r="AI90" s="1"/>
      <c r="AJ90" s="1"/>
      <c r="AL90" s="1"/>
      <c r="AM90" s="1"/>
      <c r="AN90" s="1"/>
      <c r="AO90" s="1"/>
      <c r="AT90"/>
      <c r="BC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</row>
    <row r="91" spans="1:90" s="10" customFormat="1" ht="15.75" customHeight="1" x14ac:dyDescent="0.35">
      <c r="A91" s="19"/>
      <c r="B91" s="7">
        <v>2.8</v>
      </c>
      <c r="C91" s="7" t="s">
        <v>19</v>
      </c>
      <c r="D91" s="150">
        <f>'[2]power for normal distribution w'!B88</f>
        <v>0.08</v>
      </c>
      <c r="E91" s="150">
        <f>'[2]power for normal distribution w'!C88</f>
        <v>0.14899999999999999</v>
      </c>
      <c r="F91" s="150">
        <f>'[2]power for normal distribution w'!D88</f>
        <v>0.14899999999999999</v>
      </c>
      <c r="G91" s="1"/>
      <c r="H91" s="7">
        <v>2.8</v>
      </c>
      <c r="I91" s="7" t="s">
        <v>19</v>
      </c>
      <c r="J91" s="150">
        <v>0.11899999999999999</v>
      </c>
      <c r="K91" s="150">
        <v>0.121</v>
      </c>
      <c r="L91" s="150">
        <v>0.19800000000000001</v>
      </c>
      <c r="M91" s="1"/>
      <c r="N91" s="135"/>
      <c r="O91" s="13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90" ht="15" x14ac:dyDescent="0.35">
      <c r="A92" s="8" t="s">
        <v>29</v>
      </c>
      <c r="B92" s="8"/>
      <c r="C92" s="9"/>
      <c r="D92" s="125">
        <f>'[1]theoretical power with k =2'!B90</f>
        <v>0.95199999999999996</v>
      </c>
      <c r="E92" s="125">
        <f>'[1]theoretical power with k =2'!C90</f>
        <v>0.83199999999999996</v>
      </c>
      <c r="F92" s="125">
        <f>'[1]theoretical power with k =2'!D90</f>
        <v>0.83199999999999996</v>
      </c>
      <c r="H92" s="8"/>
      <c r="I92" s="9"/>
      <c r="J92" s="125">
        <v>0.95399999999999996</v>
      </c>
      <c r="K92" s="125">
        <v>0.94699999999999995</v>
      </c>
      <c r="L92" s="125">
        <v>0.88100000000000001</v>
      </c>
      <c r="N92" s="135"/>
      <c r="O92" s="135"/>
      <c r="AC92" s="1"/>
      <c r="AD92" s="1"/>
      <c r="AE92" s="1"/>
      <c r="AF92" s="1"/>
      <c r="AG92" s="1"/>
      <c r="AH92" s="1"/>
      <c r="AI92" s="1"/>
      <c r="AJ92" s="1"/>
      <c r="AL92" s="1"/>
      <c r="AM92" s="1"/>
      <c r="AN92" s="1"/>
      <c r="AO92" s="1"/>
      <c r="AT92"/>
      <c r="BC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</row>
    <row r="93" spans="1:90" s="12" customFormat="1" ht="15.75" customHeight="1" x14ac:dyDescent="0.35">
      <c r="A93" s="19"/>
      <c r="B93" s="20">
        <v>2.1</v>
      </c>
      <c r="C93" s="20" t="s">
        <v>20</v>
      </c>
      <c r="D93" s="148">
        <f>'[2]power for normal distribution w'!B90</f>
        <v>0.91400000000000003</v>
      </c>
      <c r="E93" s="148">
        <f>'[2]power for normal distribution w'!C90</f>
        <v>0.83299999999999996</v>
      </c>
      <c r="F93" s="148">
        <f>'[2]power for normal distribution w'!D90</f>
        <v>0.83299999999999996</v>
      </c>
      <c r="G93" s="1"/>
      <c r="H93" s="20">
        <v>2.1</v>
      </c>
      <c r="I93" s="20" t="s">
        <v>20</v>
      </c>
      <c r="J93" s="148">
        <v>0.95799999999999996</v>
      </c>
      <c r="K93" s="148">
        <v>0.94899999999999995</v>
      </c>
      <c r="L93" s="148">
        <v>0.91200000000000003</v>
      </c>
      <c r="M93" s="1"/>
      <c r="N93" s="135"/>
      <c r="O93" s="13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90" ht="15" x14ac:dyDescent="0.35">
      <c r="A94" s="8" t="s">
        <v>29</v>
      </c>
      <c r="B94" s="8"/>
      <c r="C94" s="9"/>
      <c r="D94" s="125">
        <f>'[1]theoretical power with k =2'!B92</f>
        <v>0.72599999999999998</v>
      </c>
      <c r="E94" s="125">
        <f>'[1]theoretical power with k =2'!C92</f>
        <v>0.72199999999999998</v>
      </c>
      <c r="F94" s="125">
        <f>'[1]theoretical power with k =2'!D92</f>
        <v>0.72199999999999998</v>
      </c>
      <c r="H94" s="8"/>
      <c r="I94" s="9"/>
      <c r="J94" s="125">
        <v>0.80800000000000005</v>
      </c>
      <c r="K94" s="125">
        <v>0.8</v>
      </c>
      <c r="L94" s="125">
        <v>0.80500000000000005</v>
      </c>
      <c r="N94" s="135"/>
      <c r="O94" s="135"/>
      <c r="AC94" s="1"/>
      <c r="AD94" s="1"/>
      <c r="AE94" s="1"/>
      <c r="AF94" s="1"/>
      <c r="AG94" s="1"/>
      <c r="AH94" s="1"/>
      <c r="AI94" s="1"/>
      <c r="AJ94" s="1"/>
      <c r="AL94" s="1"/>
      <c r="AM94" s="1"/>
      <c r="AN94" s="1"/>
      <c r="AO94" s="1"/>
      <c r="AT94"/>
      <c r="BC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</row>
    <row r="95" spans="1:90" s="15" customFormat="1" ht="15.75" customHeight="1" x14ac:dyDescent="0.35">
      <c r="A95" s="19"/>
      <c r="B95" s="40">
        <v>2.2000000000000002</v>
      </c>
      <c r="C95" s="40" t="s">
        <v>20</v>
      </c>
      <c r="D95" s="144">
        <f>'[2]power for normal distribution w'!B92</f>
        <v>0.72599999999999998</v>
      </c>
      <c r="E95" s="144">
        <f>'[2]power for normal distribution w'!C92</f>
        <v>0.72199999999999998</v>
      </c>
      <c r="F95" s="144">
        <f>'[2]power for normal distribution w'!D92</f>
        <v>0.72199999999999998</v>
      </c>
      <c r="G95" s="1"/>
      <c r="H95" s="40">
        <v>2.2000000000000002</v>
      </c>
      <c r="I95" s="40" t="s">
        <v>20</v>
      </c>
      <c r="J95" s="144">
        <v>0.80800000000000005</v>
      </c>
      <c r="K95" s="144">
        <v>0.80200000000000005</v>
      </c>
      <c r="L95" s="144">
        <v>0.80500000000000005</v>
      </c>
      <c r="M95" s="1"/>
      <c r="N95" s="135">
        <f>D95-E95</f>
        <v>4.0000000000000036E-3</v>
      </c>
      <c r="O95" s="135">
        <f>J95-K95</f>
        <v>6.0000000000000053E-3</v>
      </c>
      <c r="P95" s="1"/>
      <c r="Q95" s="1">
        <f>D95-F95</f>
        <v>4.0000000000000036E-3</v>
      </c>
      <c r="R95" s="1">
        <f>J95-L95</f>
        <v>3.0000000000000027E-3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90" ht="15" x14ac:dyDescent="0.35">
      <c r="A96" s="8" t="s">
        <v>29</v>
      </c>
      <c r="B96" s="8"/>
      <c r="C96" s="9"/>
      <c r="D96" s="125">
        <f>'[1]theoretical power with k =2'!B94</f>
        <v>0.315</v>
      </c>
      <c r="E96" s="125">
        <f>'[1]theoretical power with k =2'!C94</f>
        <v>0.441</v>
      </c>
      <c r="F96" s="125">
        <f>'[1]theoretical power with k =2'!D94</f>
        <v>0.441</v>
      </c>
      <c r="H96" s="8"/>
      <c r="I96" s="9"/>
      <c r="J96" s="125">
        <v>0.40699999999999997</v>
      </c>
      <c r="K96" s="125">
        <v>0.40500000000000003</v>
      </c>
      <c r="L96" s="125">
        <v>0.55300000000000005</v>
      </c>
      <c r="N96" s="135"/>
      <c r="O96" s="135"/>
      <c r="AC96" s="1"/>
      <c r="AD96" s="1"/>
      <c r="AE96" s="1"/>
      <c r="AF96" s="1"/>
      <c r="AG96" s="1"/>
      <c r="AH96" s="1"/>
      <c r="AI96" s="1"/>
      <c r="AJ96" s="1"/>
      <c r="AL96" s="1"/>
      <c r="AM96" s="1"/>
      <c r="AN96" s="1"/>
      <c r="AO96" s="1"/>
      <c r="AT96"/>
      <c r="BC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</row>
    <row r="97" spans="1:90" s="10" customFormat="1" ht="15.75" customHeight="1" x14ac:dyDescent="0.35">
      <c r="A97" s="19"/>
      <c r="B97" s="7">
        <v>2.4</v>
      </c>
      <c r="C97" s="7" t="s">
        <v>20</v>
      </c>
      <c r="D97" s="150">
        <f>'[2]power for normal distribution w'!B94</f>
        <v>0.27800000000000002</v>
      </c>
      <c r="E97" s="150">
        <f>'[2]power for normal distribution w'!C94</f>
        <v>0.44</v>
      </c>
      <c r="F97" s="150">
        <f>'[2]power for normal distribution w'!D94</f>
        <v>0.44</v>
      </c>
      <c r="G97" s="1"/>
      <c r="H97" s="7">
        <v>2.4</v>
      </c>
      <c r="I97" s="7" t="s">
        <v>20</v>
      </c>
      <c r="J97" s="150">
        <v>0.35299999999999998</v>
      </c>
      <c r="K97" s="150">
        <v>0.40400000000000003</v>
      </c>
      <c r="L97" s="150">
        <v>0.51600000000000001</v>
      </c>
      <c r="M97" s="1"/>
      <c r="N97" s="135"/>
      <c r="O97" s="13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90" ht="15" x14ac:dyDescent="0.35">
      <c r="A98" s="8" t="s">
        <v>29</v>
      </c>
      <c r="B98" s="8"/>
      <c r="C98" s="9"/>
      <c r="D98" s="125">
        <f>'[1]theoretical power with k =2'!B96</f>
        <v>0.12</v>
      </c>
      <c r="E98" s="125">
        <f>'[1]theoretical power with k =2'!C96</f>
        <v>0.18099999999999999</v>
      </c>
      <c r="F98" s="125">
        <f>'[1]theoretical power with k =2'!D96</f>
        <v>0.18099999999999999</v>
      </c>
      <c r="H98" s="8"/>
      <c r="I98" s="9"/>
      <c r="J98" s="125">
        <v>0.14599999999999999</v>
      </c>
      <c r="K98" s="125">
        <v>0.14599999999999999</v>
      </c>
      <c r="L98" s="125">
        <v>0.23</v>
      </c>
      <c r="N98" s="135"/>
      <c r="O98" s="135"/>
      <c r="AC98" s="1"/>
      <c r="AD98" s="1"/>
      <c r="AE98" s="1"/>
      <c r="AF98" s="1"/>
      <c r="AG98" s="1"/>
      <c r="AH98" s="1"/>
      <c r="AI98" s="1"/>
      <c r="AJ98" s="1"/>
      <c r="AL98" s="1"/>
      <c r="AM98" s="1"/>
      <c r="AN98" s="1"/>
      <c r="AO98" s="1"/>
      <c r="AT98"/>
      <c r="BC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</row>
    <row r="99" spans="1:90" s="10" customFormat="1" ht="15.75" customHeight="1" x14ac:dyDescent="0.35">
      <c r="A99" s="19"/>
      <c r="B99" s="7">
        <v>2.8</v>
      </c>
      <c r="C99" s="7" t="s">
        <v>20</v>
      </c>
      <c r="D99" s="150">
        <f>'[2]power for normal distribution w'!B96</f>
        <v>5.6000000000000001E-2</v>
      </c>
      <c r="E99" s="150">
        <f>'[2]power for normal distribution w'!C96</f>
        <v>0.18099999999999999</v>
      </c>
      <c r="F99" s="150">
        <f>'[2]power for normal distribution w'!D96</f>
        <v>0.18099999999999999</v>
      </c>
      <c r="G99" s="1"/>
      <c r="H99" s="7">
        <v>2.8</v>
      </c>
      <c r="I99" s="7" t="s">
        <v>20</v>
      </c>
      <c r="J99" s="150">
        <v>9.0999999999999998E-2</v>
      </c>
      <c r="K99" s="150">
        <v>0.14499999999999999</v>
      </c>
      <c r="L99" s="150">
        <v>0.23599999999999999</v>
      </c>
      <c r="M99" s="1"/>
      <c r="N99" s="135"/>
      <c r="O99" s="13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90" ht="15" x14ac:dyDescent="0.35">
      <c r="A100" s="8" t="s">
        <v>29</v>
      </c>
      <c r="B100" s="8"/>
      <c r="C100" s="9"/>
      <c r="D100" s="125">
        <f>'[1]theoretical power with k =2'!B98</f>
        <v>0.64100000000000001</v>
      </c>
      <c r="E100" s="125">
        <f>'[1]theoretical power with k =2'!C98</f>
        <v>0.81299999999999994</v>
      </c>
      <c r="F100" s="125">
        <f>'[1]theoretical power with k =2'!D98</f>
        <v>0.81299999999999994</v>
      </c>
      <c r="H100" s="8"/>
      <c r="I100" s="9"/>
      <c r="J100" s="125">
        <v>0.56299999999999994</v>
      </c>
      <c r="K100" s="125">
        <v>0.88400000000000001</v>
      </c>
      <c r="L100" s="125">
        <v>0.65300000000000002</v>
      </c>
      <c r="N100" s="135"/>
      <c r="O100" s="135"/>
      <c r="AC100" s="1"/>
      <c r="AD100" s="1"/>
      <c r="AE100" s="1"/>
      <c r="AF100" s="1"/>
      <c r="AG100" s="1"/>
      <c r="AH100" s="1"/>
      <c r="AI100" s="1"/>
      <c r="AJ100" s="1"/>
      <c r="AL100" s="1"/>
      <c r="AM100" s="1"/>
      <c r="AN100" s="1"/>
      <c r="AO100" s="1"/>
      <c r="AT100"/>
      <c r="BC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</row>
    <row r="101" spans="1:90" s="10" customFormat="1" ht="15.75" customHeight="1" x14ac:dyDescent="0.35">
      <c r="A101" s="19"/>
      <c r="B101" s="7">
        <v>2.1</v>
      </c>
      <c r="C101" s="7" t="s">
        <v>21</v>
      </c>
      <c r="D101" s="150">
        <f>'[2]power for normal distribution w'!B98</f>
        <v>0.67</v>
      </c>
      <c r="E101" s="150">
        <f>'[2]power for normal distribution w'!C98</f>
        <v>0.81299999999999994</v>
      </c>
      <c r="F101" s="150">
        <f>'[2]power for normal distribution w'!D98</f>
        <v>0.81299999999999994</v>
      </c>
      <c r="G101" s="1"/>
      <c r="H101" s="7">
        <v>2.1</v>
      </c>
      <c r="I101" s="7" t="s">
        <v>21</v>
      </c>
      <c r="J101" s="150">
        <v>0.59499999999999997</v>
      </c>
      <c r="K101" s="150">
        <v>0.88400000000000001</v>
      </c>
      <c r="L101" s="150">
        <v>0.71599999999999997</v>
      </c>
      <c r="M101" s="1"/>
      <c r="N101" s="135"/>
      <c r="O101" s="13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90" ht="15" x14ac:dyDescent="0.35">
      <c r="A102" s="8" t="s">
        <v>29</v>
      </c>
      <c r="B102" s="8"/>
      <c r="C102" s="9"/>
      <c r="D102" s="125">
        <f>'[1]theoretical power with k =2'!B100</f>
        <v>0.52200000000000002</v>
      </c>
      <c r="E102" s="125">
        <f>'[1]theoretical power with k =2'!C100</f>
        <v>0.51600000000000001</v>
      </c>
      <c r="F102" s="125">
        <f>'[1]theoretical power with k =2'!D100</f>
        <v>0.51600000000000001</v>
      </c>
      <c r="H102" s="8"/>
      <c r="I102" s="9"/>
      <c r="J102" s="125">
        <v>0.49299999999999999</v>
      </c>
      <c r="K102" s="125">
        <v>0.48399999999999999</v>
      </c>
      <c r="L102" s="125">
        <v>0.49099999999999999</v>
      </c>
      <c r="N102" s="135"/>
      <c r="O102" s="135"/>
      <c r="AC102" s="1"/>
      <c r="AD102" s="1"/>
      <c r="AE102" s="1"/>
      <c r="AF102" s="1"/>
      <c r="AG102" s="1"/>
      <c r="AH102" s="1"/>
      <c r="AI102" s="1"/>
      <c r="AJ102" s="1"/>
      <c r="AL102" s="1"/>
      <c r="AM102" s="1"/>
      <c r="AN102" s="1"/>
      <c r="AO102" s="1"/>
      <c r="AT102"/>
      <c r="BC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</row>
    <row r="103" spans="1:90" s="15" customFormat="1" ht="15.75" customHeight="1" x14ac:dyDescent="0.35">
      <c r="A103" s="19"/>
      <c r="B103" s="40">
        <v>2.2000000000000002</v>
      </c>
      <c r="C103" s="40" t="s">
        <v>21</v>
      </c>
      <c r="D103" s="144">
        <f>'[2]power for normal distribution w'!B100</f>
        <v>0.52200000000000002</v>
      </c>
      <c r="E103" s="144">
        <f>'[2]power for normal distribution w'!C100</f>
        <v>0.51600000000000001</v>
      </c>
      <c r="F103" s="144">
        <f>'[2]power for normal distribution w'!D100</f>
        <v>0.51600000000000001</v>
      </c>
      <c r="G103" s="1"/>
      <c r="H103" s="40">
        <v>2.2000000000000002</v>
      </c>
      <c r="I103" s="40" t="s">
        <v>21</v>
      </c>
      <c r="J103" s="144">
        <v>0.49199999999999999</v>
      </c>
      <c r="K103" s="144">
        <v>0.48399999999999999</v>
      </c>
      <c r="L103" s="144">
        <v>0.48899999999999999</v>
      </c>
      <c r="M103" s="1"/>
      <c r="N103" s="135">
        <f>D103-E103</f>
        <v>6.0000000000000053E-3</v>
      </c>
      <c r="O103" s="135">
        <f>J103-K103</f>
        <v>8.0000000000000071E-3</v>
      </c>
      <c r="P103" s="1"/>
      <c r="Q103" s="1">
        <f>D103-F103</f>
        <v>6.0000000000000053E-3</v>
      </c>
      <c r="R103" s="1">
        <f>J103-L103</f>
        <v>3.0000000000000027E-3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90" ht="15" x14ac:dyDescent="0.35">
      <c r="A104" s="8" t="s">
        <v>29</v>
      </c>
      <c r="B104" s="8"/>
      <c r="C104" s="9"/>
      <c r="D104" s="125">
        <f>'[1]theoretical power with k =2'!B102</f>
        <v>0.29799999999999999</v>
      </c>
      <c r="E104" s="125">
        <f>'[1]theoretical power with k =2'!C102</f>
        <v>0.20699999999999999</v>
      </c>
      <c r="F104" s="125">
        <f>'[1]theoretical power with k =2'!D102</f>
        <v>0.20699999999999999</v>
      </c>
      <c r="H104" s="8"/>
      <c r="I104" s="9"/>
      <c r="J104" s="125">
        <v>0.32800000000000001</v>
      </c>
      <c r="K104" s="125">
        <v>0.16800000000000001</v>
      </c>
      <c r="L104" s="125">
        <v>0.23699999999999999</v>
      </c>
      <c r="N104" s="135"/>
      <c r="O104" s="135"/>
      <c r="AC104" s="1"/>
      <c r="AD104" s="1"/>
      <c r="AE104" s="1"/>
      <c r="AF104" s="1"/>
      <c r="AG104" s="1"/>
      <c r="AH104" s="1"/>
      <c r="AI104" s="1"/>
      <c r="AJ104" s="1"/>
      <c r="AL104" s="1"/>
      <c r="AM104" s="1"/>
      <c r="AN104" s="1"/>
      <c r="AO104" s="1"/>
      <c r="AT104"/>
      <c r="BC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</row>
    <row r="105" spans="1:90" s="12" customFormat="1" ht="15.75" customHeight="1" x14ac:dyDescent="0.35">
      <c r="A105" s="19"/>
      <c r="B105" s="20">
        <v>2.4</v>
      </c>
      <c r="C105" s="20" t="s">
        <v>21</v>
      </c>
      <c r="D105" s="148">
        <f>'[2]power for normal distribution w'!B102</f>
        <v>0.33700000000000002</v>
      </c>
      <c r="E105" s="148">
        <f>'[2]power for normal distribution w'!C102</f>
        <v>0.20799999999999999</v>
      </c>
      <c r="F105" s="148">
        <f>'[2]power for normal distribution w'!D102</f>
        <v>0.20799999999999999</v>
      </c>
      <c r="G105" s="1"/>
      <c r="H105" s="20">
        <v>2.4</v>
      </c>
      <c r="I105" s="20" t="s">
        <v>21</v>
      </c>
      <c r="J105" s="148">
        <v>0.35799999999999998</v>
      </c>
      <c r="K105" s="148">
        <v>0.17100000000000001</v>
      </c>
      <c r="L105" s="148">
        <v>0.24</v>
      </c>
      <c r="M105" s="1"/>
      <c r="N105" s="135"/>
      <c r="O105" s="13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90" ht="15" x14ac:dyDescent="0.35">
      <c r="A106" s="8" t="s">
        <v>29</v>
      </c>
      <c r="B106" s="8"/>
      <c r="C106" s="9"/>
      <c r="D106" s="125">
        <f>'[1]theoretical power with k =2'!B104</f>
        <v>0.13100000000000001</v>
      </c>
      <c r="E106" s="125">
        <f>'[1]theoretical power with k =2'!C104</f>
        <v>9.0999999999999998E-2</v>
      </c>
      <c r="F106" s="125">
        <f>'[1]theoretical power with k =2'!D104</f>
        <v>9.0999999999999998E-2</v>
      </c>
      <c r="H106" s="8"/>
      <c r="I106" s="9"/>
      <c r="J106" s="125">
        <v>0.154</v>
      </c>
      <c r="K106" s="125">
        <v>7.8E-2</v>
      </c>
      <c r="L106" s="125">
        <v>0.10199999999999999</v>
      </c>
      <c r="N106" s="135"/>
      <c r="O106" s="135"/>
      <c r="AC106" s="1"/>
      <c r="AD106" s="1"/>
      <c r="AE106" s="1"/>
      <c r="AF106" s="1"/>
      <c r="AG106" s="1"/>
      <c r="AH106" s="1"/>
      <c r="AI106" s="1"/>
      <c r="AJ106" s="1"/>
      <c r="AL106" s="1"/>
      <c r="AM106" s="1"/>
      <c r="AN106" s="1"/>
      <c r="AO106" s="1"/>
      <c r="AT106"/>
      <c r="BC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</row>
    <row r="107" spans="1:90" s="12" customFormat="1" ht="15.75" customHeight="1" x14ac:dyDescent="0.35">
      <c r="A107" s="19"/>
      <c r="B107" s="20">
        <v>2.8</v>
      </c>
      <c r="C107" s="20" t="s">
        <v>21</v>
      </c>
      <c r="D107" s="148">
        <f>'[2]power for normal distribution w'!B104</f>
        <v>0.22600000000000001</v>
      </c>
      <c r="E107" s="148">
        <f>'[2]power for normal distribution w'!C104</f>
        <v>9.0999999999999998E-2</v>
      </c>
      <c r="F107" s="148">
        <f>'[2]power for normal distribution w'!D104</f>
        <v>9.0999999999999998E-2</v>
      </c>
      <c r="G107" s="1"/>
      <c r="H107" s="20">
        <v>2.8</v>
      </c>
      <c r="I107" s="20" t="s">
        <v>21</v>
      </c>
      <c r="J107" s="148">
        <v>0.27</v>
      </c>
      <c r="K107" s="148">
        <v>0.08</v>
      </c>
      <c r="L107" s="148">
        <v>0.124</v>
      </c>
      <c r="M107" s="1"/>
      <c r="N107" s="135"/>
      <c r="O107" s="13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90" ht="15" x14ac:dyDescent="0.35">
      <c r="A108" s="8" t="s">
        <v>29</v>
      </c>
      <c r="B108" s="8"/>
      <c r="C108" s="9"/>
      <c r="D108" s="125">
        <f>'[1]theoretical power with k =2'!B106</f>
        <v>0.879</v>
      </c>
      <c r="E108" s="125">
        <f>'[1]theoretical power with k =2'!C106</f>
        <v>0.877</v>
      </c>
      <c r="F108" s="125">
        <f>'[1]theoretical power with k =2'!D106</f>
        <v>0.877</v>
      </c>
      <c r="H108" s="8"/>
      <c r="I108" s="9"/>
      <c r="J108" s="125">
        <v>0.84899999999999998</v>
      </c>
      <c r="K108" s="125">
        <v>0.95799999999999996</v>
      </c>
      <c r="L108" s="125">
        <v>0.84699999999999998</v>
      </c>
      <c r="N108" s="135"/>
      <c r="O108" s="135"/>
      <c r="AC108" s="1"/>
      <c r="AD108" s="1"/>
      <c r="AE108" s="1"/>
      <c r="AF108" s="1"/>
      <c r="AG108" s="1"/>
      <c r="AH108" s="1"/>
      <c r="AI108" s="1"/>
      <c r="AJ108" s="1"/>
      <c r="AL108" s="1"/>
      <c r="AM108" s="1"/>
      <c r="AN108" s="1"/>
      <c r="AO108" s="1"/>
      <c r="AT108"/>
      <c r="BC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</row>
    <row r="109" spans="1:90" s="15" customFormat="1" ht="15.75" customHeight="1" x14ac:dyDescent="0.35">
      <c r="A109" s="19"/>
      <c r="B109" s="19">
        <v>2.1</v>
      </c>
      <c r="C109" s="19" t="s">
        <v>22</v>
      </c>
      <c r="D109" s="149">
        <f>'[2]power for normal distribution w'!B106</f>
        <v>0.879</v>
      </c>
      <c r="E109" s="149">
        <f>'[2]power for normal distribution w'!C106</f>
        <v>0.877</v>
      </c>
      <c r="F109" s="149">
        <f>'[2]power for normal distribution w'!D106</f>
        <v>0.877</v>
      </c>
      <c r="G109" s="1"/>
      <c r="H109" s="19">
        <v>2.1</v>
      </c>
      <c r="I109" s="19" t="s">
        <v>22</v>
      </c>
      <c r="J109" s="149">
        <v>0.9</v>
      </c>
      <c r="K109" s="149">
        <v>0.95899999999999996</v>
      </c>
      <c r="L109" s="149">
        <v>0.89900000000000002</v>
      </c>
      <c r="M109" s="1"/>
      <c r="N109" s="135"/>
      <c r="O109" s="13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90" ht="15" x14ac:dyDescent="0.35">
      <c r="A110" s="8" t="s">
        <v>29</v>
      </c>
      <c r="B110" s="8"/>
      <c r="C110" s="9"/>
      <c r="D110" s="125">
        <f>'[1]theoretical power with k =2'!B108</f>
        <v>0.69699999999999995</v>
      </c>
      <c r="E110" s="125">
        <f>'[1]theoretical power with k =2'!C108</f>
        <v>0.69699999999999995</v>
      </c>
      <c r="F110" s="125">
        <f>'[1]theoretical power with k =2'!D108</f>
        <v>0.69699999999999995</v>
      </c>
      <c r="H110" s="8"/>
      <c r="I110" s="9"/>
      <c r="J110" s="125">
        <v>0.72699999999999998</v>
      </c>
      <c r="K110" s="125">
        <v>0.72199999999999998</v>
      </c>
      <c r="L110" s="125">
        <v>0.72699999999999998</v>
      </c>
      <c r="N110" s="135"/>
      <c r="O110" s="135"/>
      <c r="AC110" s="1"/>
      <c r="AD110" s="1"/>
      <c r="AE110" s="1"/>
      <c r="AF110" s="1"/>
      <c r="AG110" s="1"/>
      <c r="AH110" s="1"/>
      <c r="AI110" s="1"/>
      <c r="AJ110" s="1"/>
      <c r="AL110" s="1"/>
      <c r="AM110" s="1"/>
      <c r="AN110" s="1"/>
      <c r="AO110" s="1"/>
      <c r="AT110"/>
      <c r="BC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</row>
    <row r="111" spans="1:90" s="15" customFormat="1" ht="15.75" customHeight="1" x14ac:dyDescent="0.35">
      <c r="A111" s="19"/>
      <c r="B111" s="29">
        <v>2.2000000000000002</v>
      </c>
      <c r="C111" s="29" t="s">
        <v>22</v>
      </c>
      <c r="D111" s="147">
        <f>'[2]power for normal distribution w'!B108</f>
        <v>0.69699999999999995</v>
      </c>
      <c r="E111" s="147">
        <f>'[2]power for normal distribution w'!C108</f>
        <v>0.69699999999999995</v>
      </c>
      <c r="F111" s="147">
        <f>'[2]power for normal distribution w'!D108</f>
        <v>0.69699999999999995</v>
      </c>
      <c r="G111" s="1"/>
      <c r="H111" s="29">
        <v>2.2000000000000002</v>
      </c>
      <c r="I111" s="29" t="s">
        <v>22</v>
      </c>
      <c r="J111" s="147">
        <v>0.72699999999999998</v>
      </c>
      <c r="K111" s="147">
        <v>0.72199999999999998</v>
      </c>
      <c r="L111" s="147">
        <v>0.72599999999999998</v>
      </c>
      <c r="M111" s="1"/>
      <c r="N111" s="135">
        <f>D111-E111</f>
        <v>0</v>
      </c>
      <c r="O111" s="135">
        <f>J111-K111</f>
        <v>5.0000000000000044E-3</v>
      </c>
      <c r="P111" s="1"/>
      <c r="Q111" s="135">
        <f>D111-F111</f>
        <v>0</v>
      </c>
      <c r="R111" s="135">
        <f>J111-L111</f>
        <v>1.0000000000000009E-3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90" ht="15" x14ac:dyDescent="0.35">
      <c r="A112" s="8" t="s">
        <v>29</v>
      </c>
      <c r="B112" s="8"/>
      <c r="C112" s="9"/>
      <c r="D112" s="125">
        <f>'[1]theoretical power with k =2'!B110</f>
        <v>0.34699999999999998</v>
      </c>
      <c r="E112" s="125">
        <f>'[1]theoretical power with k =2'!C110</f>
        <v>0.34499999999999997</v>
      </c>
      <c r="F112" s="125">
        <f>'[1]theoretical power with k =2'!D110</f>
        <v>0.34499999999999997</v>
      </c>
      <c r="H112" s="8"/>
      <c r="I112" s="9"/>
      <c r="J112" s="125">
        <v>0.42299999999999999</v>
      </c>
      <c r="K112" s="125">
        <v>0.29199999999999998</v>
      </c>
      <c r="L112" s="125">
        <v>0.41899999999999998</v>
      </c>
      <c r="N112" s="135"/>
      <c r="O112" s="135"/>
      <c r="AC112" s="1"/>
      <c r="AD112" s="1"/>
      <c r="AE112" s="1"/>
      <c r="AF112" s="1"/>
      <c r="AG112" s="1"/>
      <c r="AH112" s="1"/>
      <c r="AI112" s="1"/>
      <c r="AJ112" s="1"/>
      <c r="AL112" s="1"/>
      <c r="AM112" s="1"/>
      <c r="AN112" s="1"/>
      <c r="AO112" s="1"/>
      <c r="AT112"/>
      <c r="BC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1:90" s="15" customFormat="1" ht="15.75" customHeight="1" x14ac:dyDescent="0.35">
      <c r="A113" s="5"/>
      <c r="B113" s="19">
        <v>2.4</v>
      </c>
      <c r="C113" s="19" t="s">
        <v>22</v>
      </c>
      <c r="D113" s="149">
        <f>'[2]power for normal distribution w'!B110</f>
        <v>0.34799999999999998</v>
      </c>
      <c r="E113" s="149">
        <f>'[2]power for normal distribution w'!C110</f>
        <v>0.34499999999999997</v>
      </c>
      <c r="F113" s="149">
        <f>'[2]power for normal distribution w'!D110</f>
        <v>0.34499999999999997</v>
      </c>
      <c r="G113" s="1"/>
      <c r="H113" s="19">
        <v>2.4</v>
      </c>
      <c r="I113" s="19" t="s">
        <v>22</v>
      </c>
      <c r="J113" s="149">
        <v>0.4</v>
      </c>
      <c r="K113" s="149">
        <v>0.29299999999999998</v>
      </c>
      <c r="L113" s="149">
        <v>0.39600000000000002</v>
      </c>
      <c r="M113" s="1"/>
      <c r="N113" s="135"/>
      <c r="O113" s="13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90" ht="15" x14ac:dyDescent="0.35">
      <c r="A114" s="8" t="s">
        <v>29</v>
      </c>
      <c r="B114" s="8"/>
      <c r="C114" s="9"/>
      <c r="D114" s="125">
        <f>'[1]theoretical power with k =2'!B112</f>
        <v>0.13600000000000001</v>
      </c>
      <c r="E114" s="125">
        <f>'[1]theoretical power with k =2'!C112</f>
        <v>0.13400000000000001</v>
      </c>
      <c r="F114" s="125">
        <f>'[1]theoretical power with k =2'!D112</f>
        <v>0.13400000000000001</v>
      </c>
      <c r="H114" s="8"/>
      <c r="I114" s="9"/>
      <c r="J114" s="125">
        <v>0.16500000000000001</v>
      </c>
      <c r="K114" s="125">
        <v>0.109</v>
      </c>
      <c r="L114" s="125">
        <v>0.16200000000000001</v>
      </c>
      <c r="N114" s="135"/>
      <c r="O114" s="135"/>
      <c r="AC114" s="1"/>
      <c r="AD114" s="1"/>
      <c r="AE114" s="1"/>
      <c r="AF114" s="1"/>
      <c r="AG114" s="1"/>
      <c r="AH114" s="1"/>
      <c r="AI114" s="1"/>
      <c r="AJ114" s="1"/>
      <c r="AL114" s="1"/>
      <c r="AM114" s="1"/>
      <c r="AN114" s="1"/>
      <c r="AO114" s="1"/>
      <c r="AT114"/>
      <c r="BC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1:90" s="15" customFormat="1" ht="15.75" customHeight="1" x14ac:dyDescent="0.35">
      <c r="A115" s="5"/>
      <c r="B115" s="19">
        <v>2.8</v>
      </c>
      <c r="C115" s="19" t="s">
        <v>22</v>
      </c>
      <c r="D115" s="149">
        <f>'[2]power for normal distribution w'!B112</f>
        <v>0.13900000000000001</v>
      </c>
      <c r="E115" s="149">
        <f>'[2]power for normal distribution w'!C112</f>
        <v>0.13500000000000001</v>
      </c>
      <c r="F115" s="149">
        <f>'[2]power for normal distribution w'!D112</f>
        <v>0.13500000000000001</v>
      </c>
      <c r="G115" s="1"/>
      <c r="H115" s="19">
        <v>2.8</v>
      </c>
      <c r="I115" s="19" t="s">
        <v>22</v>
      </c>
      <c r="J115" s="149">
        <v>0.186</v>
      </c>
      <c r="K115" s="149">
        <v>0.11</v>
      </c>
      <c r="L115" s="149">
        <v>0.17899999999999999</v>
      </c>
      <c r="M115" s="1"/>
      <c r="N115" s="135"/>
      <c r="O115" s="13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90" ht="15" x14ac:dyDescent="0.35">
      <c r="A116" s="8" t="s">
        <v>29</v>
      </c>
      <c r="B116" s="8"/>
      <c r="C116" s="9"/>
      <c r="D116" s="125">
        <f>'[1]theoretical power with k =2'!B114</f>
        <v>0.95599999999999996</v>
      </c>
      <c r="E116" s="125">
        <f>'[1]theoretical power with k =2'!C114</f>
        <v>0.89700000000000002</v>
      </c>
      <c r="F116" s="125">
        <f>'[1]theoretical power with k =2'!D114</f>
        <v>0.89700000000000002</v>
      </c>
      <c r="H116" s="8"/>
      <c r="I116" s="9"/>
      <c r="J116" s="125">
        <v>0.95099999999999996</v>
      </c>
      <c r="K116" s="125">
        <v>0.97499999999999998</v>
      </c>
      <c r="L116" s="125">
        <v>0.91400000000000003</v>
      </c>
      <c r="N116" s="135"/>
      <c r="O116" s="135"/>
      <c r="AC116" s="1"/>
      <c r="AD116" s="1"/>
      <c r="AE116" s="1"/>
      <c r="AF116" s="1"/>
      <c r="AG116" s="1"/>
      <c r="AH116" s="1"/>
      <c r="AI116" s="1"/>
      <c r="AJ116" s="1"/>
      <c r="AL116" s="1"/>
      <c r="AM116" s="1"/>
      <c r="AN116" s="1"/>
      <c r="AO116" s="1"/>
      <c r="AT116"/>
      <c r="BC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1:90" s="12" customFormat="1" ht="15.75" customHeight="1" x14ac:dyDescent="0.35">
      <c r="A117" s="5"/>
      <c r="B117" s="25">
        <v>2.1</v>
      </c>
      <c r="C117" s="26" t="s">
        <v>23</v>
      </c>
      <c r="D117" s="151">
        <f>'[2]power for normal distribution w'!B114</f>
        <v>0.93500000000000005</v>
      </c>
      <c r="E117" s="151">
        <f>'[2]power for normal distribution w'!C114</f>
        <v>0.89700000000000002</v>
      </c>
      <c r="F117" s="151">
        <f>'[2]power for normal distribution w'!D114</f>
        <v>0.89700000000000002</v>
      </c>
      <c r="G117" s="1"/>
      <c r="H117" s="25">
        <v>2.1</v>
      </c>
      <c r="I117" s="26" t="s">
        <v>23</v>
      </c>
      <c r="J117" s="151">
        <v>0.96699999999999997</v>
      </c>
      <c r="K117" s="151">
        <v>0.97599999999999998</v>
      </c>
      <c r="L117" s="151">
        <v>0.94599999999999995</v>
      </c>
      <c r="M117" s="1"/>
      <c r="N117" s="135"/>
      <c r="O117" s="13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90" ht="15" x14ac:dyDescent="0.35">
      <c r="A118" s="8" t="s">
        <v>29</v>
      </c>
      <c r="B118" s="8"/>
      <c r="C118" s="9"/>
      <c r="D118" s="125">
        <f>'[1]theoretical power with k =2'!B116</f>
        <v>0.77600000000000002</v>
      </c>
      <c r="E118" s="125">
        <f>'[1]theoretical power with k =2'!C116</f>
        <v>0.77400000000000002</v>
      </c>
      <c r="F118" s="125">
        <f>'[1]theoretical power with k =2'!D116</f>
        <v>0.77400000000000002</v>
      </c>
      <c r="H118" s="8"/>
      <c r="I118" s="9"/>
      <c r="J118" s="125">
        <v>0.83599999999999997</v>
      </c>
      <c r="K118" s="125">
        <v>0.83199999999999996</v>
      </c>
      <c r="L118" s="125">
        <v>0.83499999999999996</v>
      </c>
      <c r="N118" s="135"/>
      <c r="O118" s="135"/>
      <c r="AC118" s="1"/>
      <c r="AD118" s="1"/>
      <c r="AE118" s="1"/>
      <c r="AF118" s="1"/>
      <c r="AG118" s="1"/>
      <c r="AH118" s="1"/>
      <c r="AI118" s="1"/>
      <c r="AJ118" s="1"/>
      <c r="AL118" s="1"/>
      <c r="AM118" s="1"/>
      <c r="AN118" s="1"/>
      <c r="AO118" s="1"/>
      <c r="AT118"/>
      <c r="BC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1:90" s="15" customFormat="1" ht="15.75" customHeight="1" x14ac:dyDescent="0.35">
      <c r="A119" s="5"/>
      <c r="B119" s="40">
        <v>2.2000000000000002</v>
      </c>
      <c r="C119" s="40" t="s">
        <v>23</v>
      </c>
      <c r="D119" s="144">
        <f>'[2]power for normal distribution w'!B116</f>
        <v>0.77600000000000002</v>
      </c>
      <c r="E119" s="144">
        <f>'[2]power for normal distribution w'!C116</f>
        <v>0.77500000000000002</v>
      </c>
      <c r="F119" s="144">
        <f>'[2]power for normal distribution w'!D116</f>
        <v>0.77500000000000002</v>
      </c>
      <c r="G119" s="1"/>
      <c r="H119" s="40">
        <v>2.2000000000000002</v>
      </c>
      <c r="I119" s="40" t="s">
        <v>23</v>
      </c>
      <c r="J119" s="144">
        <v>0.83599999999999997</v>
      </c>
      <c r="K119" s="144">
        <v>0.83199999999999996</v>
      </c>
      <c r="L119" s="144">
        <v>0.83499999999999996</v>
      </c>
      <c r="M119" s="1"/>
      <c r="N119" s="135">
        <f>D119-E119</f>
        <v>1.0000000000000009E-3</v>
      </c>
      <c r="O119" s="135">
        <f>J119-K119</f>
        <v>4.0000000000000036E-3</v>
      </c>
      <c r="P119" s="1"/>
      <c r="Q119" s="1">
        <f>D119-F119</f>
        <v>1.0000000000000009E-3</v>
      </c>
      <c r="R119" s="1">
        <f>J119-L119</f>
        <v>1.0000000000000009E-3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90" ht="15" x14ac:dyDescent="0.35">
      <c r="A120" s="8" t="s">
        <v>29</v>
      </c>
      <c r="B120" s="8"/>
      <c r="C120" s="9"/>
      <c r="D120" s="125">
        <f>'[1]theoretical power with k =2'!B118</f>
        <v>0.36799999999999999</v>
      </c>
      <c r="E120" s="125">
        <f>'[1]theoretical power with k =2'!C118</f>
        <v>0.44900000000000001</v>
      </c>
      <c r="F120" s="125">
        <f>'[1]theoretical power with k =2'!D118</f>
        <v>0.44900000000000001</v>
      </c>
      <c r="H120" s="8"/>
      <c r="I120" s="9"/>
      <c r="J120" s="125">
        <v>0.46899999999999997</v>
      </c>
      <c r="K120" s="125">
        <v>0.40100000000000002</v>
      </c>
      <c r="L120" s="125">
        <v>0.55700000000000005</v>
      </c>
      <c r="N120" s="135"/>
      <c r="O120" s="135"/>
      <c r="AC120" s="1"/>
      <c r="AD120" s="1"/>
      <c r="AE120" s="1"/>
      <c r="AF120" s="1"/>
      <c r="AG120" s="1"/>
      <c r="AH120" s="1"/>
      <c r="AI120" s="1"/>
      <c r="AJ120" s="1"/>
      <c r="AL120" s="1"/>
      <c r="AM120" s="1"/>
      <c r="AN120" s="1"/>
      <c r="AO120" s="1"/>
      <c r="AT120"/>
      <c r="BC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1:90" s="10" customFormat="1" ht="15.75" customHeight="1" x14ac:dyDescent="0.35">
      <c r="A121" s="5"/>
      <c r="B121" s="27">
        <v>2.4</v>
      </c>
      <c r="C121" s="28" t="s">
        <v>23</v>
      </c>
      <c r="D121" s="152">
        <f>'[2]power for normal distribution w'!B118</f>
        <v>0.35299999999999998</v>
      </c>
      <c r="E121" s="152">
        <f>'[2]power for normal distribution w'!C118</f>
        <v>0.44900000000000001</v>
      </c>
      <c r="F121" s="152">
        <f>'[2]power for normal distribution w'!D118</f>
        <v>0.44900000000000001</v>
      </c>
      <c r="G121" s="1"/>
      <c r="H121" s="27">
        <v>2.4</v>
      </c>
      <c r="I121" s="28" t="s">
        <v>23</v>
      </c>
      <c r="J121" s="152">
        <v>0.42599999999999999</v>
      </c>
      <c r="K121" s="152">
        <v>0.40100000000000002</v>
      </c>
      <c r="L121" s="152">
        <v>0.51700000000000002</v>
      </c>
      <c r="M121" s="1"/>
      <c r="N121" s="135"/>
      <c r="O121" s="13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90" ht="15" x14ac:dyDescent="0.35">
      <c r="A122" s="8" t="s">
        <v>29</v>
      </c>
      <c r="B122" s="8"/>
      <c r="C122" s="9"/>
      <c r="D122" s="125">
        <f>'[1]theoretical power with k =2'!B120</f>
        <v>0.13800000000000001</v>
      </c>
      <c r="E122" s="125">
        <f>'[1]theoretical power with k =2'!C120</f>
        <v>0.17599999999999999</v>
      </c>
      <c r="F122" s="125">
        <f>'[1]theoretical power with k =2'!D120</f>
        <v>0.17599999999999999</v>
      </c>
      <c r="H122" s="8"/>
      <c r="I122" s="9"/>
      <c r="J122" s="125">
        <v>0.17</v>
      </c>
      <c r="K122" s="125">
        <v>0.14099999999999999</v>
      </c>
      <c r="L122" s="125">
        <v>0.222</v>
      </c>
      <c r="N122" s="135"/>
      <c r="O122" s="135"/>
      <c r="AC122" s="1"/>
      <c r="AD122" s="1"/>
      <c r="AE122" s="1"/>
      <c r="AF122" s="1"/>
      <c r="AG122" s="1"/>
      <c r="AH122" s="1"/>
      <c r="AI122" s="1"/>
      <c r="AJ122" s="1"/>
      <c r="AL122" s="1"/>
      <c r="AM122" s="1"/>
      <c r="AN122" s="1"/>
      <c r="AO122" s="1"/>
      <c r="AT122"/>
      <c r="BC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1:90" s="10" customFormat="1" ht="15.75" customHeight="1" x14ac:dyDescent="0.35">
      <c r="A123" s="5"/>
      <c r="B123" s="27">
        <v>2.8</v>
      </c>
      <c r="C123" s="28" t="s">
        <v>23</v>
      </c>
      <c r="D123" s="152">
        <f>'[2]power for normal distribution w'!B120</f>
        <v>9.7000000000000003E-2</v>
      </c>
      <c r="E123" s="152">
        <f>'[2]power for normal distribution w'!C120</f>
        <v>0.17599999999999999</v>
      </c>
      <c r="F123" s="152">
        <f>'[2]power for normal distribution w'!D120</f>
        <v>0.17599999999999999</v>
      </c>
      <c r="G123" s="1"/>
      <c r="H123" s="27">
        <v>2.8</v>
      </c>
      <c r="I123" s="28" t="s">
        <v>23</v>
      </c>
      <c r="J123" s="152">
        <v>0.14199999999999999</v>
      </c>
      <c r="K123" s="152">
        <v>0.14099999999999999</v>
      </c>
      <c r="L123" s="152">
        <v>0.22900000000000001</v>
      </c>
      <c r="M123" s="1"/>
      <c r="N123" s="135"/>
      <c r="O123" s="13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90" ht="15" x14ac:dyDescent="0.35">
      <c r="A124" s="8" t="s">
        <v>29</v>
      </c>
      <c r="B124" s="8"/>
      <c r="C124" s="9"/>
      <c r="D124" s="125">
        <f>'[1]theoretical power with k =2'!B122</f>
        <v>0.98199999999999998</v>
      </c>
      <c r="E124" s="125">
        <f>'[1]theoretical power with k =2'!C122</f>
        <v>0.90700000000000003</v>
      </c>
      <c r="F124" s="125">
        <f>'[1]theoretical power with k =2'!D122</f>
        <v>0.90700000000000003</v>
      </c>
      <c r="H124" s="8"/>
      <c r="I124" s="9"/>
      <c r="J124" s="125">
        <v>0.98399999999999999</v>
      </c>
      <c r="K124" s="125">
        <v>0.98199999999999998</v>
      </c>
      <c r="L124" s="125">
        <v>0.94399999999999995</v>
      </c>
      <c r="N124" s="135"/>
      <c r="O124" s="135"/>
      <c r="AC124" s="1"/>
      <c r="AD124" s="1"/>
      <c r="AE124" s="1"/>
      <c r="AF124" s="1"/>
      <c r="AG124" s="1"/>
      <c r="AH124" s="1"/>
      <c r="AI124" s="1"/>
      <c r="AJ124" s="1"/>
      <c r="AL124" s="1"/>
      <c r="AM124" s="1"/>
      <c r="AN124" s="1"/>
      <c r="AO124" s="1"/>
      <c r="AT124"/>
      <c r="BC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1:90" s="12" customFormat="1" ht="15.75" customHeight="1" x14ac:dyDescent="0.35">
      <c r="A125" s="5"/>
      <c r="B125" s="25">
        <v>2.1</v>
      </c>
      <c r="C125" s="26" t="s">
        <v>24</v>
      </c>
      <c r="D125" s="151">
        <f>'[2]power for normal distribution w'!B122</f>
        <v>0.95699999999999996</v>
      </c>
      <c r="E125" s="151">
        <f>'[2]power for normal distribution w'!C122</f>
        <v>0.90600000000000003</v>
      </c>
      <c r="F125" s="151">
        <f>'[2]power for normal distribution w'!D122</f>
        <v>0.90600000000000003</v>
      </c>
      <c r="G125" s="1"/>
      <c r="H125" s="25">
        <v>2.1</v>
      </c>
      <c r="I125" s="26" t="s">
        <v>24</v>
      </c>
      <c r="J125" s="151">
        <v>0.98599999999999999</v>
      </c>
      <c r="K125" s="151">
        <v>0.98199999999999998</v>
      </c>
      <c r="L125" s="151">
        <v>0.96499999999999997</v>
      </c>
      <c r="M125" s="1"/>
      <c r="N125" s="135"/>
      <c r="O125" s="13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90" ht="15" x14ac:dyDescent="0.35">
      <c r="A126" s="8" t="s">
        <v>29</v>
      </c>
      <c r="B126" s="8"/>
      <c r="C126" s="9"/>
      <c r="D126" s="125">
        <f>'[1]theoretical power with k =2'!B124</f>
        <v>0.81799999999999995</v>
      </c>
      <c r="E126" s="125">
        <f>'[1]theoretical power with k =2'!C124</f>
        <v>0.81599999999999995</v>
      </c>
      <c r="F126" s="125">
        <f>'[1]theoretical power with k =2'!D124</f>
        <v>0.81599999999999995</v>
      </c>
      <c r="H126" s="8"/>
      <c r="I126" s="9"/>
      <c r="J126" s="125">
        <v>0.89100000000000001</v>
      </c>
      <c r="K126" s="125">
        <v>0.88700000000000001</v>
      </c>
      <c r="L126" s="125">
        <v>0.89</v>
      </c>
      <c r="N126" s="135"/>
      <c r="O126" s="135"/>
      <c r="AC126" s="1"/>
      <c r="AD126" s="1"/>
      <c r="AE126" s="1"/>
      <c r="AF126" s="1"/>
      <c r="AG126" s="1"/>
      <c r="AH126" s="1"/>
      <c r="AI126" s="1"/>
      <c r="AJ126" s="1"/>
      <c r="AL126" s="1"/>
      <c r="AM126" s="1"/>
      <c r="AN126" s="1"/>
      <c r="AO126" s="1"/>
      <c r="AT126"/>
      <c r="BC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</row>
    <row r="127" spans="1:90" s="15" customFormat="1" ht="15.75" customHeight="1" x14ac:dyDescent="0.35">
      <c r="A127" s="5"/>
      <c r="B127" s="40">
        <v>2.2000000000000002</v>
      </c>
      <c r="C127" s="40" t="s">
        <v>24</v>
      </c>
      <c r="D127" s="144">
        <f>'[2]power for normal distribution w'!B124</f>
        <v>0.81799999999999995</v>
      </c>
      <c r="E127" s="144">
        <f>'[2]power for normal distribution w'!C124</f>
        <v>0.81499999999999995</v>
      </c>
      <c r="F127" s="144">
        <f>'[2]power for normal distribution w'!D124</f>
        <v>0.81499999999999995</v>
      </c>
      <c r="G127" s="1"/>
      <c r="H127" s="40">
        <v>2.2000000000000002</v>
      </c>
      <c r="I127" s="40" t="s">
        <v>24</v>
      </c>
      <c r="J127" s="144">
        <v>0.89100000000000001</v>
      </c>
      <c r="K127" s="144">
        <v>0.88800000000000001</v>
      </c>
      <c r="L127" s="144">
        <v>0.89</v>
      </c>
      <c r="M127" s="1"/>
      <c r="N127" s="135">
        <f>D127-E127</f>
        <v>3.0000000000000027E-3</v>
      </c>
      <c r="O127" s="135">
        <f>J127-K127</f>
        <v>3.0000000000000027E-3</v>
      </c>
      <c r="P127" s="1"/>
      <c r="Q127" s="1">
        <f>D127-F127</f>
        <v>3.0000000000000027E-3</v>
      </c>
      <c r="R127" s="1">
        <f>J127-L127</f>
        <v>1.0000000000000009E-3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90" ht="15" x14ac:dyDescent="0.35">
      <c r="A128" s="8" t="s">
        <v>29</v>
      </c>
      <c r="B128" s="8"/>
      <c r="C128" s="9"/>
      <c r="D128" s="125">
        <f>'[1]theoretical power with k =2'!B126</f>
        <v>0.38</v>
      </c>
      <c r="E128" s="125">
        <f>'[1]theoretical power with k =2'!C126</f>
        <v>0.52700000000000002</v>
      </c>
      <c r="F128" s="125">
        <f>'[1]theoretical power with k =2'!D126</f>
        <v>0.52700000000000002</v>
      </c>
      <c r="H128" s="8"/>
      <c r="I128" s="9"/>
      <c r="J128" s="125">
        <v>0.496</v>
      </c>
      <c r="K128" s="125">
        <v>0.49399999999999999</v>
      </c>
      <c r="L128" s="125">
        <v>0.65800000000000003</v>
      </c>
      <c r="N128" s="135"/>
      <c r="O128" s="135"/>
      <c r="AC128" s="1"/>
      <c r="AD128" s="1"/>
      <c r="AE128" s="1"/>
      <c r="AF128" s="1"/>
      <c r="AG128" s="1"/>
      <c r="AH128" s="1"/>
      <c r="AI128" s="1"/>
      <c r="AJ128" s="1"/>
      <c r="AL128" s="1"/>
      <c r="AM128" s="1"/>
      <c r="AN128" s="1"/>
      <c r="AO128" s="1"/>
      <c r="AT128"/>
      <c r="BC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</row>
    <row r="129" spans="1:90" s="10" customFormat="1" ht="15.75" customHeight="1" x14ac:dyDescent="0.35">
      <c r="A129" s="5"/>
      <c r="B129" s="27">
        <v>2.4</v>
      </c>
      <c r="C129" s="28" t="s">
        <v>24</v>
      </c>
      <c r="D129" s="152">
        <f>'[2]power for normal distribution w'!B126</f>
        <v>0.35599999999999998</v>
      </c>
      <c r="E129" s="152">
        <f>'[2]power for normal distribution w'!C126</f>
        <v>0.52700000000000002</v>
      </c>
      <c r="F129" s="152">
        <f>'[2]power for normal distribution w'!D126</f>
        <v>0.52700000000000002</v>
      </c>
      <c r="G129" s="1"/>
      <c r="H129" s="27">
        <v>2.4</v>
      </c>
      <c r="I129" s="28" t="s">
        <v>24</v>
      </c>
      <c r="J129" s="152">
        <v>0.443</v>
      </c>
      <c r="K129" s="152">
        <v>0.49299999999999999</v>
      </c>
      <c r="L129" s="152">
        <v>0.60799999999999998</v>
      </c>
      <c r="M129" s="1"/>
      <c r="N129" s="135"/>
      <c r="O129" s="13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90" ht="15" x14ac:dyDescent="0.35">
      <c r="A130" s="8" t="s">
        <v>29</v>
      </c>
      <c r="B130" s="8"/>
      <c r="C130" s="9"/>
      <c r="D130" s="125">
        <f>'[1]theoretical power with k =2'!B128</f>
        <v>0.13900000000000001</v>
      </c>
      <c r="E130" s="125">
        <f>'[1]theoretical power with k =2'!C128</f>
        <v>0.215</v>
      </c>
      <c r="F130" s="125">
        <f>'[1]theoretical power with k =2'!D128</f>
        <v>0.215</v>
      </c>
      <c r="H130" s="8"/>
      <c r="I130" s="9"/>
      <c r="J130" s="125">
        <v>0.17299999999999999</v>
      </c>
      <c r="K130" s="125">
        <v>0.17299999999999999</v>
      </c>
      <c r="L130" s="125">
        <v>0.28100000000000003</v>
      </c>
      <c r="N130" s="135"/>
      <c r="O130" s="135"/>
      <c r="AC130" s="1"/>
      <c r="AD130" s="1"/>
      <c r="AE130" s="1"/>
      <c r="AF130" s="1"/>
      <c r="AG130" s="1"/>
      <c r="AH130" s="1"/>
      <c r="AI130" s="1"/>
      <c r="AJ130" s="1"/>
      <c r="AL130" s="1"/>
      <c r="AM130" s="1"/>
      <c r="AN130" s="1"/>
      <c r="AO130" s="1"/>
      <c r="AT130"/>
      <c r="BC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</row>
    <row r="131" spans="1:90" s="10" customFormat="1" ht="15.75" customHeight="1" x14ac:dyDescent="0.35">
      <c r="A131" s="5"/>
      <c r="B131" s="27">
        <v>2.8</v>
      </c>
      <c r="C131" s="28" t="s">
        <v>24</v>
      </c>
      <c r="D131" s="152">
        <f>'[2]power for normal distribution w'!B128</f>
        <v>7.0999999999999994E-2</v>
      </c>
      <c r="E131" s="152">
        <f>'[2]power for normal distribution w'!C128</f>
        <v>0.215</v>
      </c>
      <c r="F131" s="152">
        <f>'[2]power for normal distribution w'!D128</f>
        <v>0.215</v>
      </c>
      <c r="G131" s="1"/>
      <c r="H131" s="27">
        <v>2.8</v>
      </c>
      <c r="I131" s="28" t="s">
        <v>24</v>
      </c>
      <c r="J131" s="152">
        <v>0.112</v>
      </c>
      <c r="K131" s="152">
        <v>0.17100000000000001</v>
      </c>
      <c r="L131" s="152">
        <v>0.27600000000000002</v>
      </c>
      <c r="M131" s="1"/>
      <c r="N131" s="135"/>
      <c r="O131" s="13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90" ht="15" x14ac:dyDescent="0.35">
      <c r="A132" s="8" t="s">
        <v>29</v>
      </c>
      <c r="B132" s="8"/>
      <c r="C132" s="9"/>
      <c r="D132" s="125">
        <f>'[1]theoretical power with k =2'!B130</f>
        <v>0.91100000000000003</v>
      </c>
      <c r="E132" s="125">
        <f>'[1]theoretical power with k =2'!C130</f>
        <v>0.98199999999999998</v>
      </c>
      <c r="F132" s="125">
        <f>'[1]theoretical power with k =2'!D130</f>
        <v>0.98199999999999998</v>
      </c>
      <c r="H132" s="8"/>
      <c r="I132" s="9"/>
      <c r="J132" s="125">
        <v>0.872</v>
      </c>
      <c r="K132" s="125">
        <v>0.996</v>
      </c>
      <c r="L132" s="125">
        <v>0.93</v>
      </c>
      <c r="N132" s="135"/>
      <c r="O132" s="135"/>
      <c r="AC132" s="1"/>
      <c r="AD132" s="1"/>
      <c r="AE132" s="1"/>
      <c r="AF132" s="1"/>
      <c r="AG132" s="1"/>
      <c r="AH132" s="1"/>
      <c r="AI132" s="1"/>
      <c r="AJ132" s="1"/>
      <c r="AL132" s="1"/>
      <c r="AM132" s="1"/>
      <c r="AN132" s="1"/>
      <c r="AO132" s="1"/>
      <c r="AT132"/>
      <c r="BC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</row>
    <row r="133" spans="1:90" s="10" customFormat="1" ht="15.75" customHeight="1" x14ac:dyDescent="0.35">
      <c r="A133" s="5"/>
      <c r="B133" s="25">
        <v>2.1</v>
      </c>
      <c r="C133" s="26" t="s">
        <v>25</v>
      </c>
      <c r="D133" s="151">
        <f>'[2]power for normal distribution w'!B130</f>
        <v>0.95</v>
      </c>
      <c r="E133" s="151">
        <f>'[2]power for normal distribution w'!C130</f>
        <v>0.98199999999999998</v>
      </c>
      <c r="F133" s="151">
        <f>'[2]power for normal distribution w'!D130</f>
        <v>0.98199999999999998</v>
      </c>
      <c r="G133" s="1"/>
      <c r="H133" s="25">
        <v>2.1</v>
      </c>
      <c r="I133" s="26" t="s">
        <v>25</v>
      </c>
      <c r="J133" s="151">
        <v>0.94799999999999995</v>
      </c>
      <c r="K133" s="151">
        <v>0.996</v>
      </c>
      <c r="L133" s="151">
        <v>0.97499999999999998</v>
      </c>
      <c r="M133" s="1"/>
      <c r="N133" s="135"/>
      <c r="O133" s="13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90" ht="15" x14ac:dyDescent="0.35">
      <c r="A134" s="8" t="s">
        <v>29</v>
      </c>
      <c r="B134" s="8"/>
      <c r="C134" s="9"/>
      <c r="D134" s="125">
        <f>'[1]theoretical power with k =2'!B132</f>
        <v>0.81799999999999995</v>
      </c>
      <c r="E134" s="125">
        <f>'[1]theoretical power with k =2'!C132</f>
        <v>0.81599999999999995</v>
      </c>
      <c r="F134" s="125">
        <f>'[1]theoretical power with k =2'!D132</f>
        <v>0.81599999999999995</v>
      </c>
      <c r="H134" s="8"/>
      <c r="I134" s="9"/>
      <c r="J134" s="125">
        <v>0.81</v>
      </c>
      <c r="K134" s="125">
        <v>0.80600000000000005</v>
      </c>
      <c r="L134" s="125">
        <v>0.80900000000000005</v>
      </c>
      <c r="N134" s="135"/>
      <c r="O134" s="135"/>
      <c r="AC134" s="1"/>
      <c r="AD134" s="1"/>
      <c r="AE134" s="1"/>
      <c r="AF134" s="1"/>
      <c r="AG134" s="1"/>
      <c r="AH134" s="1"/>
      <c r="AI134" s="1"/>
      <c r="AJ134" s="1"/>
      <c r="AL134" s="1"/>
      <c r="AM134" s="1"/>
      <c r="AN134" s="1"/>
      <c r="AO134" s="1"/>
      <c r="AT134"/>
      <c r="BC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</row>
    <row r="135" spans="1:90" s="15" customFormat="1" ht="15.75" customHeight="1" x14ac:dyDescent="0.35">
      <c r="A135" s="5"/>
      <c r="B135" s="40">
        <v>2.2000000000000002</v>
      </c>
      <c r="C135" s="40" t="s">
        <v>25</v>
      </c>
      <c r="D135" s="144">
        <f>'[2]power for normal distribution w'!B132</f>
        <v>0.81799999999999995</v>
      </c>
      <c r="E135" s="144">
        <f>'[2]power for normal distribution w'!C132</f>
        <v>0.81499999999999995</v>
      </c>
      <c r="F135" s="144">
        <f>'[2]power for normal distribution w'!D132</f>
        <v>0.81499999999999995</v>
      </c>
      <c r="G135" s="1"/>
      <c r="H135" s="40">
        <v>2.2000000000000002</v>
      </c>
      <c r="I135" s="40" t="s">
        <v>25</v>
      </c>
      <c r="J135" s="144">
        <v>0.81</v>
      </c>
      <c r="K135" s="144">
        <v>0.80400000000000005</v>
      </c>
      <c r="L135" s="144">
        <v>0.80900000000000005</v>
      </c>
      <c r="M135" s="1"/>
      <c r="N135" s="135">
        <f>D135-E135</f>
        <v>3.0000000000000027E-3</v>
      </c>
      <c r="O135" s="135">
        <f>J135-K135</f>
        <v>6.0000000000000053E-3</v>
      </c>
      <c r="P135" s="1"/>
      <c r="Q135" s="1">
        <f>D135-F135</f>
        <v>3.0000000000000027E-3</v>
      </c>
      <c r="R135" s="1">
        <f>J135-L135</f>
        <v>1.0000000000000009E-3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90" ht="15" x14ac:dyDescent="0.35">
      <c r="A136" s="8" t="s">
        <v>29</v>
      </c>
      <c r="B136" s="8"/>
      <c r="C136" s="9"/>
      <c r="D136" s="125">
        <f>'[1]theoretical power with k =2'!B134</f>
        <v>0.52900000000000003</v>
      </c>
      <c r="E136" s="125">
        <f>'[1]theoretical power with k =2'!C134</f>
        <v>0.375</v>
      </c>
      <c r="F136" s="125">
        <f>'[1]theoretical power with k =2'!D134</f>
        <v>0.375</v>
      </c>
      <c r="H136" s="8"/>
      <c r="I136" s="9"/>
      <c r="J136" s="125">
        <v>0.59899999999999998</v>
      </c>
      <c r="K136" s="125">
        <v>0.308</v>
      </c>
      <c r="L136" s="125">
        <v>0.45100000000000001</v>
      </c>
      <c r="N136" s="135"/>
      <c r="O136" s="135"/>
      <c r="AC136" s="1"/>
      <c r="AD136" s="1"/>
      <c r="AE136" s="1"/>
      <c r="AF136" s="1"/>
      <c r="AG136" s="1"/>
      <c r="AH136" s="1"/>
      <c r="AI136" s="1"/>
      <c r="AJ136" s="1"/>
      <c r="AL136" s="1"/>
      <c r="AM136" s="1"/>
      <c r="AN136" s="1"/>
      <c r="AO136" s="1"/>
      <c r="AT136"/>
      <c r="BC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</row>
    <row r="137" spans="1:90" s="12" customFormat="1" ht="15.75" customHeight="1" x14ac:dyDescent="0.35">
      <c r="A137" s="5"/>
      <c r="B137" s="25">
        <v>2.4</v>
      </c>
      <c r="C137" s="26" t="s">
        <v>25</v>
      </c>
      <c r="D137" s="151">
        <f>'[2]power for normal distribution w'!B134</f>
        <v>0.52500000000000002</v>
      </c>
      <c r="E137" s="151">
        <f>'[2]power for normal distribution w'!C134</f>
        <v>0.375</v>
      </c>
      <c r="F137" s="151">
        <f>'[2]power for normal distribution w'!D134</f>
        <v>0.375</v>
      </c>
      <c r="G137" s="1"/>
      <c r="H137" s="25">
        <v>2.4</v>
      </c>
      <c r="I137" s="26" t="s">
        <v>25</v>
      </c>
      <c r="J137" s="151">
        <v>0.55000000000000004</v>
      </c>
      <c r="K137" s="151">
        <v>0.31</v>
      </c>
      <c r="L137" s="151">
        <v>0.42099999999999999</v>
      </c>
      <c r="M137" s="1"/>
      <c r="N137" s="135"/>
      <c r="O137" s="13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90" ht="15" x14ac:dyDescent="0.35">
      <c r="A138" s="8" t="s">
        <v>29</v>
      </c>
      <c r="B138" s="8"/>
      <c r="C138" s="9"/>
      <c r="D138" s="125">
        <f>'[1]theoretical power with k =2'!B136</f>
        <v>0.217</v>
      </c>
      <c r="E138" s="125">
        <f>'[1]theoretical power with k =2'!C136</f>
        <v>0.13700000000000001</v>
      </c>
      <c r="F138" s="125">
        <f>'[1]theoretical power with k =2'!D136</f>
        <v>0.13700000000000001</v>
      </c>
      <c r="H138" s="8"/>
      <c r="I138" s="9"/>
      <c r="J138" s="125">
        <v>0.27200000000000002</v>
      </c>
      <c r="K138" s="125">
        <v>0.111</v>
      </c>
      <c r="L138" s="125">
        <v>0.16500000000000001</v>
      </c>
      <c r="N138" s="135"/>
      <c r="O138" s="135"/>
      <c r="AC138" s="1"/>
      <c r="AD138" s="1"/>
      <c r="AE138" s="1"/>
      <c r="AF138" s="1"/>
      <c r="AG138" s="1"/>
      <c r="AH138" s="1"/>
      <c r="AI138" s="1"/>
      <c r="AJ138" s="1"/>
      <c r="AL138" s="1"/>
      <c r="AM138" s="1"/>
      <c r="AN138" s="1"/>
      <c r="AO138" s="1"/>
      <c r="AT138"/>
      <c r="BC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</row>
    <row r="139" spans="1:90" s="12" customFormat="1" ht="15.75" customHeight="1" x14ac:dyDescent="0.35">
      <c r="A139" s="5"/>
      <c r="B139" s="25">
        <v>2.8</v>
      </c>
      <c r="C139" s="26" t="s">
        <v>25</v>
      </c>
      <c r="D139" s="151">
        <f>'[2]power for normal distribution w'!B136</f>
        <v>0.29399999999999998</v>
      </c>
      <c r="E139" s="151">
        <f>'[2]power for normal distribution w'!C136</f>
        <v>0.13700000000000001</v>
      </c>
      <c r="F139" s="151">
        <f>'[2]power for normal distribution w'!D136</f>
        <v>0.13700000000000001</v>
      </c>
      <c r="G139" s="1"/>
      <c r="H139" s="25">
        <v>2.8</v>
      </c>
      <c r="I139" s="26" t="s">
        <v>25</v>
      </c>
      <c r="J139" s="151">
        <v>0.34100000000000003</v>
      </c>
      <c r="K139" s="151">
        <v>0.111</v>
      </c>
      <c r="L139" s="151">
        <v>0.182</v>
      </c>
      <c r="M139" s="1"/>
      <c r="N139" s="135"/>
      <c r="O139" s="13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90" ht="15" x14ac:dyDescent="0.35">
      <c r="A140" s="8" t="s">
        <v>29</v>
      </c>
      <c r="B140" s="8"/>
      <c r="C140" s="9"/>
      <c r="D140" s="125">
        <f>'[1]theoretical power with k =2'!B138</f>
        <v>0.99399999999999999</v>
      </c>
      <c r="E140" s="125">
        <f>'[1]theoretical power with k =2'!C138</f>
        <v>0.99299999999999999</v>
      </c>
      <c r="F140" s="125">
        <f>'[1]theoretical power with k =2'!D138</f>
        <v>0.99299999999999999</v>
      </c>
      <c r="H140" s="8"/>
      <c r="I140" s="9"/>
      <c r="J140" s="125">
        <v>0.99199999999999999</v>
      </c>
      <c r="K140" s="125">
        <v>1</v>
      </c>
      <c r="L140" s="125">
        <v>0.99099999999999999</v>
      </c>
      <c r="N140" s="135"/>
      <c r="O140" s="135"/>
      <c r="AC140" s="1"/>
      <c r="AD140" s="1"/>
      <c r="AE140" s="1"/>
      <c r="AF140" s="1"/>
      <c r="AG140" s="1"/>
      <c r="AH140" s="1"/>
      <c r="AI140" s="1"/>
      <c r="AJ140" s="1"/>
      <c r="AL140" s="1"/>
      <c r="AM140" s="1"/>
      <c r="AN140" s="1"/>
      <c r="AO140" s="1"/>
      <c r="AT140"/>
      <c r="BC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</row>
    <row r="141" spans="1:90" s="15" customFormat="1" ht="15.75" customHeight="1" x14ac:dyDescent="0.35">
      <c r="A141" s="5"/>
      <c r="B141" s="5">
        <v>2.1</v>
      </c>
      <c r="C141" s="6" t="s">
        <v>26</v>
      </c>
      <c r="D141" s="142">
        <f>'[2]power for normal distribution w'!B138</f>
        <v>0.99399999999999999</v>
      </c>
      <c r="E141" s="142">
        <f>'[2]power for normal distribution w'!C138</f>
        <v>0.99399999999999999</v>
      </c>
      <c r="F141" s="142">
        <f>'[2]power for normal distribution w'!D138</f>
        <v>0.99399999999999999</v>
      </c>
      <c r="G141" s="1"/>
      <c r="H141" s="5">
        <v>2.1</v>
      </c>
      <c r="I141" s="6" t="s">
        <v>26</v>
      </c>
      <c r="J141" s="142">
        <v>0.998</v>
      </c>
      <c r="K141" s="142">
        <v>1</v>
      </c>
      <c r="L141" s="142">
        <v>0.998</v>
      </c>
      <c r="M141" s="1"/>
      <c r="N141" s="135"/>
      <c r="O141" s="13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90" ht="15" x14ac:dyDescent="0.35">
      <c r="A142" s="8" t="s">
        <v>29</v>
      </c>
      <c r="B142" s="8"/>
      <c r="C142" s="9"/>
      <c r="D142" s="125">
        <f>'[1]theoretical power with k =2'!B140</f>
        <v>0.94</v>
      </c>
      <c r="E142" s="125">
        <f>'[1]theoretical power with k =2'!C140</f>
        <v>0.94</v>
      </c>
      <c r="F142" s="125">
        <f>'[1]theoretical power with k =2'!D140</f>
        <v>0.94</v>
      </c>
      <c r="H142" s="8"/>
      <c r="I142" s="9"/>
      <c r="J142" s="125">
        <v>0.96199999999999997</v>
      </c>
      <c r="K142" s="125">
        <v>0.96099999999999997</v>
      </c>
      <c r="L142" s="125">
        <v>0.96199999999999997</v>
      </c>
      <c r="N142" s="135"/>
      <c r="O142" s="135"/>
      <c r="AC142" s="1"/>
      <c r="AD142" s="1"/>
      <c r="AE142" s="1"/>
      <c r="AF142" s="1"/>
      <c r="AG142" s="1"/>
      <c r="AH142" s="1"/>
      <c r="AI142" s="1"/>
      <c r="AJ142" s="1"/>
      <c r="AL142" s="1"/>
      <c r="AM142" s="1"/>
      <c r="AN142" s="1"/>
      <c r="AO142" s="1"/>
      <c r="AT142"/>
      <c r="BC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</row>
    <row r="143" spans="1:90" s="15" customFormat="1" ht="15.75" customHeight="1" x14ac:dyDescent="0.35">
      <c r="A143" s="5"/>
      <c r="B143" s="29">
        <v>2.2000000000000002</v>
      </c>
      <c r="C143" s="29" t="s">
        <v>26</v>
      </c>
      <c r="D143" s="147">
        <f>'[2]power for normal distribution w'!B140</f>
        <v>0.94099999999999995</v>
      </c>
      <c r="E143" s="147">
        <f>'[2]power for normal distribution w'!C140</f>
        <v>0.94099999999999995</v>
      </c>
      <c r="F143" s="147">
        <f>'[2]power for normal distribution w'!D140</f>
        <v>0.94099999999999995</v>
      </c>
      <c r="G143" s="1"/>
      <c r="H143" s="29">
        <v>2.2000000000000002</v>
      </c>
      <c r="I143" s="29" t="s">
        <v>26</v>
      </c>
      <c r="J143" s="147">
        <v>0.96199999999999997</v>
      </c>
      <c r="K143" s="147">
        <v>0.96099999999999997</v>
      </c>
      <c r="L143" s="147">
        <v>0.96199999999999997</v>
      </c>
      <c r="M143" s="1"/>
      <c r="N143" s="135">
        <f>D143-E143</f>
        <v>0</v>
      </c>
      <c r="O143" s="135">
        <f>J143-K143</f>
        <v>1.0000000000000009E-3</v>
      </c>
      <c r="P143" s="1"/>
      <c r="Q143" s="135">
        <f>D143-F143</f>
        <v>0</v>
      </c>
      <c r="R143" s="135">
        <f>J143-L143</f>
        <v>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90" ht="15" x14ac:dyDescent="0.35">
      <c r="A144" s="8" t="s">
        <v>29</v>
      </c>
      <c r="B144" s="8"/>
      <c r="C144" s="9"/>
      <c r="D144" s="125">
        <f>'[1]theoretical power with k =2'!B142</f>
        <v>0.60499999999999998</v>
      </c>
      <c r="E144" s="125">
        <f>'[1]theoretical power with k =2'!C142</f>
        <v>0.60299999999999998</v>
      </c>
      <c r="F144" s="125">
        <f>'[1]theoretical power with k =2'!D142</f>
        <v>0.60299999999999998</v>
      </c>
      <c r="H144" s="8"/>
      <c r="I144" s="9"/>
      <c r="J144" s="125">
        <v>0.73199999999999998</v>
      </c>
      <c r="K144" s="125">
        <v>0.54200000000000004</v>
      </c>
      <c r="L144" s="125">
        <v>0.72899999999999998</v>
      </c>
      <c r="N144" s="135"/>
      <c r="O144" s="135"/>
      <c r="AC144" s="1"/>
      <c r="AD144" s="1"/>
      <c r="AE144" s="1"/>
      <c r="AF144" s="1"/>
      <c r="AG144" s="1"/>
      <c r="AH144" s="1"/>
      <c r="AI144" s="1"/>
      <c r="AJ144" s="1"/>
      <c r="AL144" s="1"/>
      <c r="AM144" s="1"/>
      <c r="AN144" s="1"/>
      <c r="AO144" s="1"/>
      <c r="AT144"/>
      <c r="BC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</row>
    <row r="145" spans="1:90" s="15" customFormat="1" ht="15.75" customHeight="1" x14ac:dyDescent="0.35">
      <c r="A145" s="5"/>
      <c r="B145" s="5">
        <v>2.4</v>
      </c>
      <c r="C145" s="6" t="s">
        <v>26</v>
      </c>
      <c r="D145" s="142">
        <f>'[2]power for normal distribution w'!B142</f>
        <v>0.60399999999999998</v>
      </c>
      <c r="E145" s="142">
        <f>'[2]power for normal distribution w'!C142</f>
        <v>0.60299999999999998</v>
      </c>
      <c r="F145" s="142">
        <f>'[2]power for normal distribution w'!D142</f>
        <v>0.60299999999999998</v>
      </c>
      <c r="G145" s="1"/>
      <c r="H145" s="5">
        <v>2.4</v>
      </c>
      <c r="I145" s="6" t="s">
        <v>26</v>
      </c>
      <c r="J145" s="142">
        <v>0.9</v>
      </c>
      <c r="K145" s="142">
        <v>0.6</v>
      </c>
      <c r="L145" s="142">
        <v>0.9</v>
      </c>
      <c r="M145" s="1"/>
      <c r="N145" s="135"/>
      <c r="O145" s="13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90" ht="15" x14ac:dyDescent="0.35">
      <c r="A146" s="8" t="s">
        <v>29</v>
      </c>
      <c r="B146" s="8"/>
      <c r="C146" s="9"/>
      <c r="D146" s="125">
        <f>'[1]theoretical power with k =2'!B144</f>
        <v>0.22600000000000001</v>
      </c>
      <c r="E146" s="125">
        <f>'[1]theoretical power with k =2'!C144</f>
        <v>0.22500000000000001</v>
      </c>
      <c r="F146" s="125">
        <f>'[1]theoretical power with k =2'!D144</f>
        <v>0.22500000000000001</v>
      </c>
      <c r="H146" s="8"/>
      <c r="I146" s="9"/>
      <c r="J146" s="125">
        <v>0.29799999999999999</v>
      </c>
      <c r="K146" s="125">
        <v>0.17699999999999999</v>
      </c>
      <c r="L146" s="125">
        <v>0.29399999999999998</v>
      </c>
      <c r="N146" s="135"/>
      <c r="O146" s="135"/>
      <c r="AC146" s="1"/>
      <c r="AD146" s="1"/>
      <c r="AE146" s="1"/>
      <c r="AF146" s="1"/>
      <c r="AG146" s="1"/>
      <c r="AH146" s="1"/>
      <c r="AI146" s="1"/>
      <c r="AJ146" s="1"/>
      <c r="AL146" s="1"/>
      <c r="AM146" s="1"/>
      <c r="AN146" s="1"/>
      <c r="AO146" s="1"/>
      <c r="AT146"/>
      <c r="BC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</row>
    <row r="147" spans="1:90" s="15" customFormat="1" ht="15.75" customHeight="1" x14ac:dyDescent="0.35">
      <c r="A147" s="5"/>
      <c r="B147" s="5">
        <v>2.8</v>
      </c>
      <c r="C147" s="6" t="s">
        <v>26</v>
      </c>
      <c r="D147" s="142">
        <f>'[2]power for normal distribution w'!B144</f>
        <v>0.22800000000000001</v>
      </c>
      <c r="E147" s="142">
        <f>'[2]power for normal distribution w'!C144</f>
        <v>0.22500000000000001</v>
      </c>
      <c r="F147" s="142">
        <f>'[2]power for normal distribution w'!D144</f>
        <v>0.22500000000000001</v>
      </c>
      <c r="G147" s="1"/>
      <c r="H147" s="5">
        <v>2.8</v>
      </c>
      <c r="I147" s="6" t="s">
        <v>26</v>
      </c>
      <c r="J147" s="142">
        <v>0.29099999999999998</v>
      </c>
      <c r="K147" s="142">
        <v>0.17799999999999999</v>
      </c>
      <c r="L147" s="142">
        <v>0.28699999999999998</v>
      </c>
      <c r="M147" s="1"/>
      <c r="N147" s="135"/>
      <c r="O147" s="13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90" ht="15" x14ac:dyDescent="0.35">
      <c r="A148" s="8" t="s">
        <v>29</v>
      </c>
      <c r="B148" s="8"/>
      <c r="C148" s="9"/>
      <c r="D148" s="125">
        <f>'[1]theoretical power with k =2'!B146</f>
        <v>0.999</v>
      </c>
      <c r="E148" s="125">
        <f>'[1]theoretical power with k =2'!C146</f>
        <v>0.996</v>
      </c>
      <c r="F148" s="125">
        <f>'[1]theoretical power with k =2'!D146</f>
        <v>0.996</v>
      </c>
      <c r="H148" s="8"/>
      <c r="I148" s="9"/>
      <c r="J148" s="125">
        <v>0.999</v>
      </c>
      <c r="K148" s="125">
        <v>1</v>
      </c>
      <c r="L148" s="125">
        <v>0.998</v>
      </c>
      <c r="N148" s="135"/>
      <c r="O148" s="135"/>
      <c r="AC148" s="1"/>
      <c r="AD148" s="1"/>
      <c r="AE148" s="1"/>
      <c r="AF148" s="1"/>
      <c r="AG148" s="1"/>
      <c r="AH148" s="1"/>
      <c r="AI148" s="1"/>
      <c r="AJ148" s="1"/>
      <c r="AL148" s="1"/>
      <c r="AM148" s="1"/>
      <c r="AN148" s="1"/>
      <c r="AO148" s="1"/>
      <c r="AT148"/>
      <c r="BC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</row>
    <row r="149" spans="1:90" s="12" customFormat="1" ht="15.75" customHeight="1" x14ac:dyDescent="0.35">
      <c r="A149" s="5"/>
      <c r="B149" s="25">
        <v>2.1</v>
      </c>
      <c r="C149" s="26" t="s">
        <v>27</v>
      </c>
      <c r="D149" s="151">
        <f>'[2]power for normal distribution w'!B146</f>
        <v>0.998</v>
      </c>
      <c r="E149" s="151">
        <f>'[2]power for normal distribution w'!C146</f>
        <v>0.996</v>
      </c>
      <c r="F149" s="151">
        <f>'[2]power for normal distribution w'!D146</f>
        <v>0.996</v>
      </c>
      <c r="G149" s="1"/>
      <c r="H149" s="25">
        <v>2.1</v>
      </c>
      <c r="I149" s="26" t="s">
        <v>27</v>
      </c>
      <c r="J149" s="151">
        <v>1</v>
      </c>
      <c r="K149" s="151">
        <v>1</v>
      </c>
      <c r="L149" s="151">
        <v>1</v>
      </c>
      <c r="M149" s="1"/>
      <c r="N149" s="135"/>
      <c r="O149" s="13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90" ht="15" x14ac:dyDescent="0.35">
      <c r="A150" s="8" t="s">
        <v>29</v>
      </c>
      <c r="B150" s="8"/>
      <c r="C150" s="9"/>
      <c r="D150" s="125">
        <f>'[1]theoretical power with k =2'!B148</f>
        <v>0.97099999999999997</v>
      </c>
      <c r="E150" s="125">
        <f>'[1]theoretical power with k =2'!C148</f>
        <v>0.97099999999999997</v>
      </c>
      <c r="F150" s="125">
        <f>'[1]theoretical power with k =2'!D148</f>
        <v>0.97099999999999997</v>
      </c>
      <c r="H150" s="8"/>
      <c r="I150" s="9"/>
      <c r="J150" s="125">
        <v>0.99</v>
      </c>
      <c r="K150" s="125">
        <v>0.98899999999999999</v>
      </c>
      <c r="L150" s="125">
        <v>0.99</v>
      </c>
      <c r="N150" s="135"/>
      <c r="O150" s="135"/>
      <c r="AC150" s="1"/>
      <c r="AD150" s="1"/>
      <c r="AE150" s="1"/>
      <c r="AF150" s="1"/>
      <c r="AG150" s="1"/>
      <c r="AH150" s="1"/>
      <c r="AI150" s="1"/>
      <c r="AJ150" s="1"/>
      <c r="AL150" s="1"/>
      <c r="AM150" s="1"/>
      <c r="AN150" s="1"/>
      <c r="AO150" s="1"/>
      <c r="AT150"/>
      <c r="BC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</row>
    <row r="151" spans="1:90" s="15" customFormat="1" ht="15.75" customHeight="1" x14ac:dyDescent="0.35">
      <c r="A151" s="5"/>
      <c r="B151" s="40">
        <v>2.2000000000000002</v>
      </c>
      <c r="C151" s="40" t="s">
        <v>27</v>
      </c>
      <c r="D151" s="144">
        <f>'[2]power for normal distribution w'!B148</f>
        <v>0.97099999999999997</v>
      </c>
      <c r="E151" s="144">
        <f>'[2]power for normal distribution w'!C148</f>
        <v>0.97099999999999997</v>
      </c>
      <c r="F151" s="144">
        <f>'[2]power for normal distribution w'!D148</f>
        <v>0.97099999999999997</v>
      </c>
      <c r="G151" s="1"/>
      <c r="H151" s="40">
        <v>2.2000000000000002</v>
      </c>
      <c r="I151" s="40" t="s">
        <v>27</v>
      </c>
      <c r="J151" s="144">
        <v>0.98899999999999999</v>
      </c>
      <c r="K151" s="144">
        <v>0.98899999999999999</v>
      </c>
      <c r="L151" s="144">
        <v>0.98899999999999999</v>
      </c>
      <c r="M151" s="1"/>
      <c r="N151" s="135">
        <f>D151-E151</f>
        <v>0</v>
      </c>
      <c r="O151" s="135">
        <f>J151-K151</f>
        <v>0</v>
      </c>
      <c r="P151" s="1"/>
      <c r="Q151" s="135">
        <f>D151-F151</f>
        <v>0</v>
      </c>
      <c r="R151" s="135">
        <f>J151-L151</f>
        <v>0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90" ht="15" x14ac:dyDescent="0.35">
      <c r="A152" s="8" t="s">
        <v>29</v>
      </c>
      <c r="B152" s="8"/>
      <c r="C152" s="9"/>
      <c r="D152" s="125">
        <f>'[1]theoretical power with k =2'!B150</f>
        <v>0.63500000000000001</v>
      </c>
      <c r="E152" s="125">
        <f>'[1]theoretical power with k =2'!C150</f>
        <v>0.73899999999999999</v>
      </c>
      <c r="F152" s="125">
        <f>'[1]theoretical power with k =2'!D150</f>
        <v>0.73899999999999999</v>
      </c>
      <c r="H152" s="8"/>
      <c r="I152" s="9"/>
      <c r="J152" s="125">
        <v>0.78400000000000003</v>
      </c>
      <c r="K152" s="125">
        <v>0.70499999999999996</v>
      </c>
      <c r="L152" s="125">
        <v>0.86599999999999999</v>
      </c>
      <c r="N152" s="135"/>
      <c r="O152" s="135"/>
      <c r="AC152" s="1"/>
      <c r="AD152" s="1"/>
      <c r="AE152" s="1"/>
      <c r="AF152" s="1"/>
      <c r="AG152" s="1"/>
      <c r="AH152" s="1"/>
      <c r="AI152" s="1"/>
      <c r="AJ152" s="1"/>
      <c r="AL152" s="1"/>
      <c r="AM152" s="1"/>
      <c r="AN152" s="1"/>
      <c r="AO152" s="1"/>
      <c r="AT152"/>
      <c r="BC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</row>
    <row r="153" spans="1:90" ht="15.75" customHeight="1" x14ac:dyDescent="0.35">
      <c r="A153" s="5"/>
      <c r="B153" s="27">
        <v>2.4</v>
      </c>
      <c r="C153" s="28" t="s">
        <v>27</v>
      </c>
      <c r="D153" s="152">
        <f>'[2]power for normal distribution w'!B150</f>
        <v>0.65100000000000002</v>
      </c>
      <c r="E153" s="152">
        <f>'[2]power for normal distribution w'!C150</f>
        <v>0.73899999999999999</v>
      </c>
      <c r="F153" s="152">
        <f>'[2]power for normal distribution w'!D150</f>
        <v>0.73899999999999999</v>
      </c>
      <c r="H153" s="27">
        <v>2.4</v>
      </c>
      <c r="I153" s="28" t="s">
        <v>27</v>
      </c>
      <c r="J153" s="152">
        <v>0.73599999999999999</v>
      </c>
      <c r="K153" s="152">
        <v>0.70499999999999996</v>
      </c>
      <c r="L153" s="152">
        <v>0.80500000000000005</v>
      </c>
      <c r="N153" s="135"/>
      <c r="O153" s="135"/>
      <c r="AC153" s="1"/>
      <c r="AD153" s="1"/>
      <c r="AE153" s="1"/>
      <c r="AF153" s="1"/>
      <c r="AG153" s="1"/>
      <c r="AH153" s="1"/>
      <c r="AI153" s="1"/>
      <c r="AJ153" s="1"/>
      <c r="AL153" s="1"/>
      <c r="AM153" s="1"/>
      <c r="AN153" s="1"/>
      <c r="AO153" s="1"/>
      <c r="AT153"/>
      <c r="BC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</row>
    <row r="154" spans="1:90" ht="15" x14ac:dyDescent="0.35">
      <c r="A154" s="8" t="s">
        <v>29</v>
      </c>
      <c r="B154" s="8"/>
      <c r="C154" s="9"/>
      <c r="D154" s="125">
        <f>'[1]theoretical power with k =2'!B152</f>
        <v>0.23</v>
      </c>
      <c r="E154" s="125">
        <f>'[1]theoretical power with k =2'!C152</f>
        <v>0.307</v>
      </c>
      <c r="F154" s="125">
        <f>'[1]theoretical power with k =2'!D152</f>
        <v>0.307</v>
      </c>
      <c r="H154" s="8"/>
      <c r="I154" s="9"/>
      <c r="J154" s="125">
        <v>0.308</v>
      </c>
      <c r="K154" s="125">
        <v>0.246</v>
      </c>
      <c r="L154" s="125">
        <v>0.41499999999999998</v>
      </c>
      <c r="N154" s="135"/>
      <c r="O154" s="135"/>
      <c r="AC154" s="1"/>
      <c r="AD154" s="1"/>
      <c r="AE154" s="1"/>
      <c r="AF154" s="1"/>
      <c r="AG154" s="1"/>
      <c r="AH154" s="1"/>
      <c r="AI154" s="1"/>
      <c r="AJ154" s="1"/>
      <c r="AL154" s="1"/>
      <c r="AM154" s="1"/>
      <c r="AN154" s="1"/>
      <c r="AO154" s="1"/>
      <c r="AT154"/>
      <c r="BC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</row>
    <row r="155" spans="1:90" ht="15.75" customHeight="1" x14ac:dyDescent="0.35">
      <c r="A155" s="5"/>
      <c r="B155" s="27">
        <v>2.8</v>
      </c>
      <c r="C155" s="28" t="s">
        <v>27</v>
      </c>
      <c r="D155" s="152">
        <f>'[2]power for normal distribution w'!B152</f>
        <v>0.188</v>
      </c>
      <c r="E155" s="152">
        <f>'[2]power for normal distribution w'!C152</f>
        <v>0.307</v>
      </c>
      <c r="F155" s="152">
        <f>'[2]power for normal distribution w'!D152</f>
        <v>0.307</v>
      </c>
      <c r="H155" s="27">
        <v>2.8</v>
      </c>
      <c r="I155" s="28" t="s">
        <v>27</v>
      </c>
      <c r="J155" s="152">
        <v>0.26200000000000001</v>
      </c>
      <c r="K155" s="152">
        <v>0.247</v>
      </c>
      <c r="L155" s="152">
        <v>0.38100000000000001</v>
      </c>
      <c r="N155" s="135"/>
      <c r="O155" s="135"/>
      <c r="AC155" s="1"/>
      <c r="AD155" s="1"/>
      <c r="AE155" s="1"/>
      <c r="AF155" s="1"/>
      <c r="AG155" s="1"/>
      <c r="AH155" s="1"/>
      <c r="AI155" s="1"/>
      <c r="AJ155" s="1"/>
      <c r="AL155" s="1"/>
      <c r="AM155" s="1"/>
      <c r="AN155" s="1"/>
      <c r="AO155" s="1"/>
      <c r="AT155"/>
      <c r="BC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</row>
    <row r="156" spans="1:90" ht="15" x14ac:dyDescent="0.35">
      <c r="A156" s="8" t="s">
        <v>29</v>
      </c>
      <c r="B156" s="8"/>
      <c r="C156" s="9"/>
      <c r="D156" s="125">
        <f>'[1]theoretical power with k =2'!B154</f>
        <v>1</v>
      </c>
      <c r="E156" s="125">
        <f>'[1]theoretical power with k =2'!C154</f>
        <v>0.997</v>
      </c>
      <c r="F156" s="125">
        <f>'[1]theoretical power with k =2'!D154</f>
        <v>0.997</v>
      </c>
      <c r="H156" s="8"/>
      <c r="I156" s="9"/>
      <c r="J156" s="125">
        <v>1</v>
      </c>
      <c r="K156" s="125">
        <v>1</v>
      </c>
      <c r="L156" s="125">
        <v>0.999</v>
      </c>
      <c r="N156" s="135"/>
      <c r="O156" s="135"/>
      <c r="AC156" s="1"/>
      <c r="AD156" s="1"/>
      <c r="AE156" s="1"/>
      <c r="AF156" s="1"/>
      <c r="AG156" s="1"/>
      <c r="AH156" s="1"/>
      <c r="AI156" s="1"/>
      <c r="AJ156" s="1"/>
      <c r="AL156" s="1"/>
      <c r="AM156" s="1"/>
      <c r="AN156" s="1"/>
      <c r="AO156" s="1"/>
      <c r="AT156"/>
      <c r="BC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</row>
    <row r="157" spans="1:90" s="12" customFormat="1" ht="15.75" customHeight="1" x14ac:dyDescent="0.35">
      <c r="A157" s="5"/>
      <c r="B157" s="25">
        <v>2.1</v>
      </c>
      <c r="C157" s="26" t="s">
        <v>28</v>
      </c>
      <c r="D157" s="151">
        <f>'[2]power for normal distribution w'!B154</f>
        <v>0.999</v>
      </c>
      <c r="E157" s="151">
        <f>'[2]power for normal distribution w'!C154</f>
        <v>0.997</v>
      </c>
      <c r="F157" s="151">
        <f>'[2]power for normal distribution w'!D154</f>
        <v>0.997</v>
      </c>
      <c r="G157" s="1"/>
      <c r="H157" s="25">
        <v>2.1</v>
      </c>
      <c r="I157" s="26" t="s">
        <v>28</v>
      </c>
      <c r="J157" s="151">
        <v>1</v>
      </c>
      <c r="K157" s="151">
        <v>1</v>
      </c>
      <c r="L157" s="151">
        <v>1</v>
      </c>
      <c r="M157" s="1"/>
      <c r="N157" s="135"/>
      <c r="O157" s="13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90" ht="15" x14ac:dyDescent="0.35">
      <c r="A158" s="8" t="s">
        <v>29</v>
      </c>
      <c r="B158" s="8"/>
      <c r="C158" s="9"/>
      <c r="D158" s="125">
        <f>'[1]theoretical power with k =2'!B156</f>
        <v>0.98299999999999998</v>
      </c>
      <c r="E158" s="125">
        <f>'[1]theoretical power with k =2'!C156</f>
        <v>0.98199999999999998</v>
      </c>
      <c r="F158" s="125">
        <f>'[1]theoretical power with k =2'!D156</f>
        <v>0.98199999999999998</v>
      </c>
      <c r="H158" s="8"/>
      <c r="I158" s="9"/>
      <c r="J158" s="125">
        <v>0.996</v>
      </c>
      <c r="K158" s="125">
        <v>0.996</v>
      </c>
      <c r="L158" s="125">
        <v>0.996</v>
      </c>
      <c r="N158" s="135"/>
      <c r="O158" s="135"/>
      <c r="AC158" s="1"/>
      <c r="AD158" s="1"/>
      <c r="AE158" s="1"/>
      <c r="AF158" s="1"/>
      <c r="AG158" s="1"/>
      <c r="AH158" s="1"/>
      <c r="AI158" s="1"/>
      <c r="AJ158" s="1"/>
      <c r="AL158" s="1"/>
      <c r="AM158" s="1"/>
      <c r="AN158" s="1"/>
      <c r="AO158" s="1"/>
      <c r="AT158"/>
      <c r="BC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</row>
    <row r="159" spans="1:90" s="15" customFormat="1" ht="15.75" customHeight="1" x14ac:dyDescent="0.35">
      <c r="A159" s="5"/>
      <c r="B159" s="40">
        <v>2.2000000000000002</v>
      </c>
      <c r="C159" s="40" t="s">
        <v>28</v>
      </c>
      <c r="D159" s="144">
        <f>'[2]power for normal distribution w'!B156</f>
        <v>0.98199999999999998</v>
      </c>
      <c r="E159" s="144">
        <f>'[2]power for normal distribution w'!C156</f>
        <v>0.98199999999999998</v>
      </c>
      <c r="F159" s="144">
        <f>'[2]power for normal distribution w'!D156</f>
        <v>0.98199999999999998</v>
      </c>
      <c r="G159" s="1"/>
      <c r="H159" s="40">
        <v>2.2000000000000002</v>
      </c>
      <c r="I159" s="40" t="s">
        <v>28</v>
      </c>
      <c r="J159" s="144">
        <v>0.996</v>
      </c>
      <c r="K159" s="144">
        <v>0.996</v>
      </c>
      <c r="L159" s="144">
        <v>0.996</v>
      </c>
      <c r="M159" s="1"/>
      <c r="N159" s="135">
        <f>D159-E159</f>
        <v>0</v>
      </c>
      <c r="O159" s="135">
        <f>J159-K159</f>
        <v>0</v>
      </c>
      <c r="P159" s="1"/>
      <c r="Q159" s="135">
        <f>D159-F159</f>
        <v>0</v>
      </c>
      <c r="R159" s="135">
        <f>J159-L159</f>
        <v>0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90" ht="15" x14ac:dyDescent="0.35">
      <c r="A160" s="8" t="s">
        <v>29</v>
      </c>
      <c r="B160" s="8"/>
      <c r="C160" s="9"/>
      <c r="D160" s="125">
        <f>'[1]theoretical power with k =2'!B158</f>
        <v>0.65100000000000002</v>
      </c>
      <c r="E160" s="125">
        <f>'[1]theoretical power with k =2'!C158</f>
        <v>0.82099999999999995</v>
      </c>
      <c r="F160" s="125">
        <f>'[1]theoretical power with k =2'!D158</f>
        <v>0.82099999999999995</v>
      </c>
      <c r="H160" s="8"/>
      <c r="I160" s="9"/>
      <c r="J160" s="125">
        <v>0.81200000000000006</v>
      </c>
      <c r="K160" s="125">
        <v>0.81100000000000005</v>
      </c>
      <c r="L160" s="125">
        <v>0.93100000000000005</v>
      </c>
      <c r="AC160" s="1"/>
      <c r="AD160" s="1"/>
      <c r="AE160" s="1"/>
      <c r="AF160" s="1"/>
      <c r="AG160" s="1"/>
      <c r="AH160" s="1"/>
      <c r="AI160" s="1"/>
      <c r="AJ160" s="1"/>
      <c r="AL160" s="1"/>
      <c r="AM160" s="1"/>
      <c r="AN160" s="1"/>
      <c r="AO160" s="1"/>
      <c r="AT160"/>
      <c r="BC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</row>
    <row r="161" spans="1:90" ht="15.75" customHeight="1" x14ac:dyDescent="0.35">
      <c r="A161" s="5"/>
      <c r="B161" s="27">
        <v>2.4</v>
      </c>
      <c r="C161" s="28" t="s">
        <v>28</v>
      </c>
      <c r="D161" s="152">
        <f>'[2]power for normal distribution w'!B158</f>
        <v>0.68300000000000005</v>
      </c>
      <c r="E161" s="152">
        <f>'[2]power for normal distribution w'!C158</f>
        <v>0.82</v>
      </c>
      <c r="F161" s="152">
        <f>'[2]power for normal distribution w'!D158</f>
        <v>0.82</v>
      </c>
      <c r="H161" s="27">
        <v>2.4</v>
      </c>
      <c r="I161" s="28" t="s">
        <v>28</v>
      </c>
      <c r="J161" s="152">
        <v>0.78300000000000003</v>
      </c>
      <c r="K161" s="152">
        <v>0.81100000000000005</v>
      </c>
      <c r="L161" s="152">
        <v>0.88400000000000001</v>
      </c>
      <c r="AC161" s="1"/>
      <c r="AD161" s="1"/>
      <c r="AE161" s="1"/>
      <c r="AF161" s="1"/>
      <c r="AG161" s="1"/>
      <c r="AH161" s="1"/>
      <c r="AI161" s="1"/>
      <c r="AJ161" s="1"/>
      <c r="AL161" s="1"/>
      <c r="AM161" s="1"/>
      <c r="AN161" s="1"/>
      <c r="AO161" s="1"/>
      <c r="AT161"/>
      <c r="BC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</row>
    <row r="162" spans="1:90" ht="15" x14ac:dyDescent="0.35">
      <c r="A162" s="8" t="s">
        <v>29</v>
      </c>
      <c r="B162" s="8"/>
      <c r="C162" s="9"/>
      <c r="D162" s="125">
        <f>'[1]theoretical power with k =2'!B160</f>
        <v>0.23200000000000001</v>
      </c>
      <c r="E162" s="125">
        <f>'[1]theoretical power with k =2'!C160</f>
        <v>0.38200000000000001</v>
      </c>
      <c r="F162" s="125">
        <f>'[1]theoretical power with k =2'!D160</f>
        <v>0.38200000000000001</v>
      </c>
      <c r="H162" s="8"/>
      <c r="I162" s="9"/>
      <c r="J162" s="125">
        <v>0.313</v>
      </c>
      <c r="K162" s="125">
        <v>0.313</v>
      </c>
      <c r="L162" s="125">
        <v>0.52100000000000002</v>
      </c>
      <c r="AC162" s="1"/>
      <c r="AD162" s="1"/>
      <c r="AE162" s="1"/>
      <c r="AF162" s="1"/>
      <c r="AG162" s="1"/>
      <c r="AH162" s="1"/>
      <c r="AI162" s="1"/>
      <c r="AJ162" s="1"/>
      <c r="AL162" s="1"/>
      <c r="AM162" s="1"/>
      <c r="AN162" s="1"/>
      <c r="AO162" s="1"/>
      <c r="AT162"/>
      <c r="BC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</row>
    <row r="163" spans="1:90" ht="15.75" customHeight="1" x14ac:dyDescent="0.35">
      <c r="A163" s="5"/>
      <c r="B163" s="27">
        <v>2.8</v>
      </c>
      <c r="C163" s="28" t="s">
        <v>28</v>
      </c>
      <c r="D163" s="152">
        <f>'[2]power for normal distribution w'!B160</f>
        <v>0.16200000000000001</v>
      </c>
      <c r="E163" s="152">
        <f>'[2]power for normal distribution w'!C160</f>
        <v>0.38200000000000001</v>
      </c>
      <c r="F163" s="152">
        <f>'[2]power for normal distribution w'!D160</f>
        <v>0.38200000000000001</v>
      </c>
      <c r="H163" s="27">
        <v>2.8</v>
      </c>
      <c r="I163" s="28" t="s">
        <v>28</v>
      </c>
      <c r="J163" s="152">
        <v>0.23799999999999999</v>
      </c>
      <c r="K163" s="152">
        <v>0.312</v>
      </c>
      <c r="L163" s="152">
        <v>0.46400000000000002</v>
      </c>
      <c r="AC163" s="1"/>
      <c r="AD163" s="1"/>
      <c r="AE163" s="1"/>
      <c r="AF163" s="1"/>
      <c r="AG163" s="1"/>
      <c r="AH163" s="1"/>
      <c r="AI163" s="1"/>
      <c r="AJ163" s="1"/>
      <c r="AL163" s="1"/>
      <c r="AM163" s="1"/>
      <c r="AN163" s="1"/>
      <c r="AO163" s="1"/>
      <c r="AT163"/>
      <c r="BC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</row>
    <row r="164" spans="1:90" s="1" customFormat="1" x14ac:dyDescent="0.35"/>
    <row r="165" spans="1:90" x14ac:dyDescent="0.35">
      <c r="R165"/>
      <c r="S165"/>
      <c r="T165"/>
      <c r="U165"/>
      <c r="V165"/>
      <c r="W165"/>
      <c r="X165"/>
      <c r="AA165"/>
      <c r="AB165"/>
      <c r="AI165" s="1"/>
      <c r="AK165"/>
      <c r="AR165" s="1"/>
      <c r="AT165"/>
      <c r="BA165" s="1"/>
      <c r="BB165" s="1"/>
      <c r="BD165" s="1"/>
      <c r="BE165" s="1"/>
      <c r="BF165" s="1"/>
      <c r="BG165" s="1"/>
      <c r="BH165" s="1"/>
      <c r="BI165" s="1"/>
      <c r="BJ165" s="1"/>
      <c r="BK165" s="1"/>
      <c r="CB165"/>
      <c r="CC165"/>
      <c r="CD165"/>
      <c r="CE165"/>
      <c r="CF165"/>
      <c r="CG165"/>
      <c r="CH165"/>
      <c r="CI165"/>
      <c r="CJ165"/>
      <c r="CK165"/>
      <c r="CL165"/>
    </row>
    <row r="166" spans="1:90" ht="15.75" customHeight="1" x14ac:dyDescent="0.35">
      <c r="B166" s="5" t="s">
        <v>54</v>
      </c>
      <c r="C166" s="6"/>
      <c r="D166" s="115" t="s">
        <v>4</v>
      </c>
      <c r="E166" s="115"/>
      <c r="F166" s="115"/>
      <c r="H166" s="5" t="s">
        <v>0</v>
      </c>
      <c r="I166" s="6"/>
      <c r="J166" s="115" t="s">
        <v>4</v>
      </c>
      <c r="K166" s="115"/>
      <c r="L166" s="115"/>
      <c r="AC166" s="1"/>
      <c r="AD166" s="1"/>
      <c r="AE166" s="1"/>
      <c r="AF166" s="1"/>
      <c r="AG166" s="1"/>
      <c r="AH166" s="1"/>
      <c r="AI166" s="1"/>
      <c r="AJ166" s="1"/>
      <c r="AL166" s="1"/>
      <c r="AM166" s="1"/>
      <c r="AN166" s="1"/>
      <c r="AO166" s="1"/>
      <c r="AT166"/>
      <c r="BC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</row>
    <row r="167" spans="1:90" ht="15.75" customHeight="1" x14ac:dyDescent="0.35"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AC167" s="1"/>
      <c r="AD167" s="1"/>
      <c r="AE167" s="1"/>
      <c r="AF167" s="1"/>
      <c r="AG167" s="1"/>
      <c r="AH167" s="1"/>
      <c r="AI167" s="1"/>
      <c r="AJ167" s="1"/>
      <c r="AL167" s="1"/>
      <c r="AM167" s="1"/>
      <c r="AN167" s="1"/>
      <c r="AO167" s="1"/>
      <c r="AT167"/>
      <c r="BC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</row>
    <row r="168" spans="1:90" ht="15" x14ac:dyDescent="0.35">
      <c r="B168" s="8"/>
      <c r="C168" s="9"/>
      <c r="D168" s="126"/>
      <c r="E168" s="127"/>
      <c r="F168" s="9"/>
      <c r="H168" s="8"/>
      <c r="I168" s="9"/>
      <c r="J168" s="126"/>
      <c r="K168" s="127"/>
      <c r="L168" s="127"/>
      <c r="AC168" s="1"/>
      <c r="AD168" s="1"/>
      <c r="AE168" s="1"/>
      <c r="AF168" s="1"/>
      <c r="AG168" s="1"/>
      <c r="AH168" s="1"/>
      <c r="AI168" s="1"/>
      <c r="AJ168" s="1"/>
      <c r="AL168" s="1"/>
      <c r="AM168" s="1"/>
      <c r="AN168" s="1"/>
      <c r="AO168" s="1"/>
      <c r="AT168"/>
      <c r="BC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</row>
    <row r="169" spans="1:90" ht="15.5" x14ac:dyDescent="0.35">
      <c r="B169" s="11">
        <v>2.1</v>
      </c>
      <c r="C169" s="11" t="s">
        <v>9</v>
      </c>
      <c r="D169" s="130">
        <f>(D5-D4)*100</f>
        <v>-3.3999999999999977</v>
      </c>
      <c r="E169" s="130">
        <f>(E5-E4)*100</f>
        <v>-0.30000000000000027</v>
      </c>
      <c r="F169" s="130">
        <f>(F5-F4)*100</f>
        <v>-0.30000000000000027</v>
      </c>
      <c r="H169" s="11">
        <v>2.1</v>
      </c>
      <c r="I169" s="11" t="s">
        <v>9</v>
      </c>
      <c r="J169" s="130">
        <f>(J5-J4)*100</f>
        <v>-5.1999999999999993</v>
      </c>
      <c r="K169" s="130">
        <f>(K5-K4)*100</f>
        <v>0</v>
      </c>
      <c r="L169" s="130">
        <f>(L5-L4)*100</f>
        <v>-0.9000000000000008</v>
      </c>
      <c r="AC169" s="1"/>
      <c r="AD169" s="1"/>
      <c r="AE169" s="1"/>
      <c r="AF169" s="1"/>
      <c r="AG169" s="1"/>
      <c r="AH169" s="1"/>
      <c r="AI169" s="1"/>
      <c r="AJ169" s="1"/>
      <c r="AL169" s="1"/>
      <c r="AM169" s="1"/>
      <c r="AN169" s="1"/>
      <c r="AO169" s="1"/>
      <c r="AT169"/>
      <c r="BC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</row>
    <row r="170" spans="1:90" ht="15" x14ac:dyDescent="0.35">
      <c r="B170" s="8"/>
      <c r="C170" s="9"/>
      <c r="D170" s="129"/>
      <c r="E170" s="128"/>
      <c r="F170" s="129"/>
      <c r="H170" s="8"/>
      <c r="I170" s="9"/>
      <c r="J170" s="129"/>
      <c r="K170" s="128"/>
      <c r="L170" s="128"/>
      <c r="AC170" s="1"/>
      <c r="AD170" s="1"/>
      <c r="AE170" s="1"/>
      <c r="AF170" s="1"/>
      <c r="AG170" s="1"/>
      <c r="AH170" s="1"/>
      <c r="AI170" s="1"/>
      <c r="AJ170" s="1"/>
      <c r="AL170" s="1"/>
      <c r="AM170" s="1"/>
      <c r="AN170" s="1"/>
      <c r="AO170" s="1"/>
      <c r="AT170"/>
      <c r="BC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</row>
    <row r="171" spans="1:90" ht="15.5" x14ac:dyDescent="0.35">
      <c r="B171" s="40">
        <v>2.2000000000000002</v>
      </c>
      <c r="C171" s="40" t="s">
        <v>9</v>
      </c>
      <c r="D171" s="131">
        <f>(D7-D6)*100</f>
        <v>0</v>
      </c>
      <c r="E171" s="131">
        <f>(E7-E6)*100</f>
        <v>0.10000000000000009</v>
      </c>
      <c r="F171" s="131">
        <f>(F7-F6)*100</f>
        <v>0.10000000000000009</v>
      </c>
      <c r="H171" s="40">
        <v>2.2000000000000002</v>
      </c>
      <c r="I171" s="40" t="s">
        <v>9</v>
      </c>
      <c r="J171" s="131">
        <f>(J7-J6)*100</f>
        <v>0</v>
      </c>
      <c r="K171" s="131">
        <f>(K7-K6)*100</f>
        <v>0.50000000000000044</v>
      </c>
      <c r="L171" s="131">
        <f>(L7-L6)*100</f>
        <v>-0.20000000000000018</v>
      </c>
      <c r="AC171" s="1"/>
      <c r="AD171" s="1"/>
      <c r="AE171" s="1"/>
      <c r="AF171" s="1"/>
      <c r="AG171" s="1"/>
      <c r="AH171" s="1"/>
      <c r="AI171" s="1"/>
      <c r="AJ171" s="1"/>
      <c r="AL171" s="1"/>
      <c r="AM171" s="1"/>
      <c r="AN171" s="1"/>
      <c r="AO171" s="1"/>
      <c r="AT171"/>
      <c r="BC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</row>
    <row r="172" spans="1:90" ht="15" x14ac:dyDescent="0.35">
      <c r="B172" s="8"/>
      <c r="C172" s="9"/>
      <c r="D172" s="129"/>
      <c r="E172" s="128"/>
      <c r="F172" s="129"/>
      <c r="H172" s="8"/>
      <c r="I172" s="9"/>
      <c r="J172" s="129"/>
      <c r="K172" s="128"/>
      <c r="L172" s="128"/>
      <c r="AC172" s="1"/>
      <c r="AD172" s="1"/>
      <c r="AE172" s="1"/>
      <c r="AF172" s="1"/>
      <c r="AG172" s="1"/>
      <c r="AH172" s="1"/>
      <c r="AI172" s="1"/>
      <c r="AJ172" s="1"/>
      <c r="AL172" s="1"/>
      <c r="AM172" s="1"/>
      <c r="AN172" s="1"/>
      <c r="AO172" s="1"/>
      <c r="AT172"/>
      <c r="BC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</row>
    <row r="173" spans="1:90" ht="15.5" x14ac:dyDescent="0.35">
      <c r="B173" s="13">
        <v>2.4</v>
      </c>
      <c r="C173" s="14" t="s">
        <v>9</v>
      </c>
      <c r="D173" s="132">
        <f>(D9-D8)*100</f>
        <v>6.2</v>
      </c>
      <c r="E173" s="132">
        <f>(E9-E8)*100</f>
        <v>0.20000000000000018</v>
      </c>
      <c r="F173" s="132">
        <f>(F9-F8)*100</f>
        <v>0.20000000000000018</v>
      </c>
      <c r="H173" s="13">
        <v>2.4</v>
      </c>
      <c r="I173" s="14" t="s">
        <v>9</v>
      </c>
      <c r="J173" s="132">
        <f>(J9-J8)*100</f>
        <v>7.0000000000000009</v>
      </c>
      <c r="K173" s="132">
        <f>(K9-K8)*100</f>
        <v>0.50000000000000044</v>
      </c>
      <c r="L173" s="132">
        <f>(L9-L8)*100</f>
        <v>1.1999999999999997</v>
      </c>
      <c r="AC173" s="1"/>
      <c r="AD173" s="1"/>
      <c r="AE173" s="1"/>
      <c r="AF173" s="1"/>
      <c r="AG173" s="1"/>
      <c r="AH173" s="1"/>
      <c r="AI173" s="1"/>
      <c r="AJ173" s="1"/>
      <c r="AL173" s="1"/>
      <c r="AM173" s="1"/>
      <c r="AN173" s="1"/>
      <c r="AO173" s="1"/>
      <c r="AT173"/>
      <c r="BC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</row>
    <row r="174" spans="1:90" ht="15" x14ac:dyDescent="0.35">
      <c r="B174" s="8"/>
      <c r="C174" s="9"/>
      <c r="D174" s="129"/>
      <c r="E174" s="128"/>
      <c r="F174" s="129"/>
      <c r="H174" s="8"/>
      <c r="I174" s="9"/>
      <c r="J174" s="129"/>
      <c r="K174" s="128"/>
      <c r="L174" s="128"/>
      <c r="AC174" s="1"/>
      <c r="AD174" s="1"/>
      <c r="AE174" s="1"/>
      <c r="AF174" s="1"/>
      <c r="AG174" s="1"/>
      <c r="AH174" s="1"/>
      <c r="AI174" s="1"/>
      <c r="AJ174" s="1"/>
      <c r="AL174" s="1"/>
      <c r="AM174" s="1"/>
      <c r="AN174" s="1"/>
      <c r="AO174" s="1"/>
      <c r="AT174"/>
      <c r="BC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</row>
    <row r="175" spans="1:90" ht="15.5" x14ac:dyDescent="0.35">
      <c r="B175" s="13">
        <v>2.8</v>
      </c>
      <c r="C175" s="14" t="s">
        <v>9</v>
      </c>
      <c r="D175" s="132">
        <f>(D11-D10)*100</f>
        <v>11.1</v>
      </c>
      <c r="E175" s="132">
        <f>(E11-E10)*100</f>
        <v>0.10000000000000009</v>
      </c>
      <c r="F175" s="132">
        <f>(F11-F10)*100</f>
        <v>0.10000000000000009</v>
      </c>
      <c r="H175" s="13">
        <v>2.8</v>
      </c>
      <c r="I175" s="14" t="s">
        <v>9</v>
      </c>
      <c r="J175" s="132">
        <f>(J11-J10)*100</f>
        <v>14.400000000000002</v>
      </c>
      <c r="K175" s="132">
        <f>(K11-K10)*100</f>
        <v>0.20000000000000018</v>
      </c>
      <c r="L175" s="132">
        <f>(L11-L10)*100</f>
        <v>1.899999999999999</v>
      </c>
      <c r="AC175" s="1"/>
      <c r="AD175" s="1"/>
      <c r="AE175" s="1"/>
      <c r="AF175" s="1"/>
      <c r="AG175" s="1"/>
      <c r="AH175" s="1"/>
      <c r="AI175" s="1"/>
      <c r="AJ175" s="1"/>
      <c r="AL175" s="1"/>
      <c r="AM175" s="1"/>
      <c r="AN175" s="1"/>
      <c r="AO175" s="1"/>
      <c r="AT175"/>
      <c r="BC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</row>
    <row r="176" spans="1:90" ht="15" x14ac:dyDescent="0.35">
      <c r="B176" s="8"/>
      <c r="C176" s="9"/>
      <c r="D176" s="129"/>
      <c r="E176" s="128"/>
      <c r="F176" s="129"/>
      <c r="H176" s="8"/>
      <c r="I176" s="9"/>
      <c r="J176" s="129"/>
      <c r="K176" s="128"/>
      <c r="L176" s="128"/>
      <c r="AC176" s="1"/>
      <c r="AD176" s="1"/>
      <c r="AE176" s="1"/>
      <c r="AF176" s="1"/>
      <c r="AG176" s="1"/>
      <c r="AH176" s="1"/>
      <c r="AI176" s="1"/>
      <c r="AJ176" s="1"/>
      <c r="AL176" s="1"/>
      <c r="AM176" s="1"/>
      <c r="AN176" s="1"/>
      <c r="AO176" s="1"/>
      <c r="AT176"/>
      <c r="BC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</row>
    <row r="177" spans="2:90" ht="15.5" x14ac:dyDescent="0.35">
      <c r="B177" s="16">
        <v>2.1</v>
      </c>
      <c r="C177" s="17" t="s">
        <v>10</v>
      </c>
      <c r="D177" s="133">
        <f>(D13-D12)*100</f>
        <v>0.20000000000000018</v>
      </c>
      <c r="E177" s="133">
        <f>(E13-E12)*100</f>
        <v>0</v>
      </c>
      <c r="F177" s="133">
        <f>(F13-F12)*100</f>
        <v>0</v>
      </c>
      <c r="H177" s="16">
        <v>2.1</v>
      </c>
      <c r="I177" s="17" t="s">
        <v>10</v>
      </c>
      <c r="J177" s="133">
        <f>(J13-J12)*100</f>
        <v>1.7000000000000015</v>
      </c>
      <c r="K177" s="133">
        <f>(K13-K12)*100</f>
        <v>0.20000000000000018</v>
      </c>
      <c r="L177" s="133">
        <f>(L13-L12)*100</f>
        <v>1.2000000000000011</v>
      </c>
      <c r="AC177" s="1"/>
      <c r="AD177" s="1"/>
      <c r="AE177" s="1"/>
      <c r="AF177" s="1"/>
      <c r="AG177" s="1"/>
      <c r="AH177" s="1"/>
      <c r="AI177" s="1"/>
      <c r="AJ177" s="1"/>
      <c r="AL177" s="1"/>
      <c r="AM177" s="1"/>
      <c r="AN177" s="1"/>
      <c r="AO177" s="1"/>
      <c r="AT177"/>
      <c r="BC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</row>
    <row r="178" spans="2:90" ht="15" x14ac:dyDescent="0.35">
      <c r="B178" s="8"/>
      <c r="C178" s="9"/>
      <c r="D178" s="129"/>
      <c r="E178" s="128"/>
      <c r="F178" s="129"/>
      <c r="H178" s="8"/>
      <c r="I178" s="9"/>
      <c r="J178" s="129"/>
      <c r="K178" s="128"/>
      <c r="L178" s="128"/>
      <c r="AC178" s="1"/>
      <c r="AD178" s="1"/>
      <c r="AE178" s="1"/>
      <c r="AF178" s="1"/>
      <c r="AG178" s="1"/>
      <c r="AH178" s="1"/>
      <c r="AI178" s="1"/>
      <c r="AJ178" s="1"/>
      <c r="AL178" s="1"/>
      <c r="AM178" s="1"/>
      <c r="AN178" s="1"/>
      <c r="AO178" s="1"/>
      <c r="AT178"/>
      <c r="BC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</row>
    <row r="179" spans="2:90" ht="15.5" x14ac:dyDescent="0.35">
      <c r="B179" s="29">
        <v>2.2000000000000002</v>
      </c>
      <c r="C179" s="29" t="s">
        <v>10</v>
      </c>
      <c r="D179" s="134">
        <f>(D15-D14)*100</f>
        <v>0</v>
      </c>
      <c r="E179" s="134">
        <f>(E15-E14)*100</f>
        <v>-0.10000000000000009</v>
      </c>
      <c r="F179" s="134">
        <f>(F15-F14)*100</f>
        <v>-0.10000000000000009</v>
      </c>
      <c r="H179" s="29">
        <v>2.2000000000000002</v>
      </c>
      <c r="I179" s="29" t="s">
        <v>10</v>
      </c>
      <c r="J179" s="134">
        <f>(J15-J14)*100</f>
        <v>0.10000000000000009</v>
      </c>
      <c r="K179" s="134">
        <f>(K15-K14)*100</f>
        <v>0</v>
      </c>
      <c r="L179" s="134">
        <f>(L15-L14)*100</f>
        <v>-0.10000000000000009</v>
      </c>
      <c r="AC179" s="1"/>
      <c r="AD179" s="1"/>
      <c r="AE179" s="1"/>
      <c r="AF179" s="1"/>
      <c r="AG179" s="1"/>
      <c r="AH179" s="1"/>
      <c r="AI179" s="1"/>
      <c r="AJ179" s="1"/>
      <c r="AL179" s="1"/>
      <c r="AM179" s="1"/>
      <c r="AN179" s="1"/>
      <c r="AO179" s="1"/>
      <c r="AT179"/>
      <c r="BC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</row>
    <row r="180" spans="2:90" ht="15" x14ac:dyDescent="0.35">
      <c r="B180" s="8"/>
      <c r="C180" s="9"/>
      <c r="D180" s="129"/>
      <c r="E180" s="128"/>
      <c r="F180" s="129"/>
      <c r="H180" s="8"/>
      <c r="I180" s="9"/>
      <c r="J180" s="129"/>
      <c r="K180" s="128"/>
      <c r="L180" s="128"/>
      <c r="AC180" s="1"/>
      <c r="AD180" s="1"/>
      <c r="AE180" s="1"/>
      <c r="AF180" s="1"/>
      <c r="AG180" s="1"/>
      <c r="AH180" s="1"/>
      <c r="AI180" s="1"/>
      <c r="AJ180" s="1"/>
      <c r="AL180" s="1"/>
      <c r="AM180" s="1"/>
      <c r="AN180" s="1"/>
      <c r="AO180" s="1"/>
      <c r="AT180"/>
      <c r="BC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</row>
    <row r="181" spans="2:90" ht="15.5" x14ac:dyDescent="0.35">
      <c r="B181" s="16">
        <v>2.4</v>
      </c>
      <c r="C181" s="16" t="s">
        <v>10</v>
      </c>
      <c r="D181" s="133">
        <f>(D17-D16)*100</f>
        <v>0.40000000000000036</v>
      </c>
      <c r="E181" s="133">
        <f>(E17-E16)*100</f>
        <v>0</v>
      </c>
      <c r="F181" s="133">
        <f>(F17-F16)*100</f>
        <v>0</v>
      </c>
      <c r="H181" s="16">
        <v>2.4</v>
      </c>
      <c r="I181" s="16" t="s">
        <v>10</v>
      </c>
      <c r="J181" s="133">
        <f>(J17-J16)*100</f>
        <v>1.0000000000000009</v>
      </c>
      <c r="K181" s="133">
        <f>(K17-K16)*100</f>
        <v>0.10000000000000009</v>
      </c>
      <c r="L181" s="133">
        <f>(L17-L16)*100</f>
        <v>0.60000000000000053</v>
      </c>
      <c r="AC181" s="1"/>
      <c r="AD181" s="1"/>
      <c r="AE181" s="1"/>
      <c r="AF181" s="1"/>
      <c r="AG181" s="1"/>
      <c r="AH181" s="1"/>
      <c r="AI181" s="1"/>
      <c r="AJ181" s="1"/>
      <c r="AL181" s="1"/>
      <c r="AM181" s="1"/>
      <c r="AN181" s="1"/>
      <c r="AO181" s="1"/>
      <c r="AT181"/>
      <c r="BC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</row>
    <row r="182" spans="2:90" ht="15" x14ac:dyDescent="0.35">
      <c r="B182" s="8"/>
      <c r="C182" s="9"/>
      <c r="D182" s="129"/>
      <c r="E182" s="128"/>
      <c r="F182" s="129"/>
      <c r="H182" s="8"/>
      <c r="I182" s="9"/>
      <c r="J182" s="129"/>
      <c r="K182" s="128"/>
      <c r="L182" s="128"/>
      <c r="AC182" s="1"/>
      <c r="AD182" s="1"/>
      <c r="AE182" s="1"/>
      <c r="AF182" s="1"/>
      <c r="AG182" s="1"/>
      <c r="AH182" s="1"/>
      <c r="AI182" s="1"/>
      <c r="AJ182" s="1"/>
      <c r="AL182" s="1"/>
      <c r="AM182" s="1"/>
      <c r="AN182" s="1"/>
      <c r="AO182" s="1"/>
      <c r="AT182"/>
      <c r="BC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</row>
    <row r="183" spans="2:90" ht="15.5" x14ac:dyDescent="0.35">
      <c r="B183" s="16">
        <v>2.8</v>
      </c>
      <c r="C183" s="16" t="s">
        <v>10</v>
      </c>
      <c r="D183" s="133">
        <f>(D19-D18)*100</f>
        <v>0.5999999999999992</v>
      </c>
      <c r="E183" s="133">
        <f>(E19-E18)*100</f>
        <v>0.10000000000000009</v>
      </c>
      <c r="F183" s="133">
        <f>(F19-F18)*100</f>
        <v>0.10000000000000009</v>
      </c>
      <c r="H183" s="16">
        <v>2.8</v>
      </c>
      <c r="I183" s="16" t="s">
        <v>10</v>
      </c>
      <c r="J183" s="133">
        <f>(J19-J18)*100</f>
        <v>3.2</v>
      </c>
      <c r="K183" s="133">
        <f>(K19-K18)*100</f>
        <v>0.10000000000000009</v>
      </c>
      <c r="L183" s="133">
        <f>(L19-L18)*100</f>
        <v>2.2000000000000006</v>
      </c>
      <c r="AC183" s="1"/>
      <c r="AD183" s="1"/>
      <c r="AE183" s="1"/>
      <c r="AF183" s="1"/>
      <c r="AG183" s="1"/>
      <c r="AH183" s="1"/>
      <c r="AI183" s="1"/>
      <c r="AJ183" s="1"/>
      <c r="AL183" s="1"/>
      <c r="AM183" s="1"/>
      <c r="AN183" s="1"/>
      <c r="AO183" s="1"/>
      <c r="AT183"/>
      <c r="BC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</row>
    <row r="184" spans="2:90" ht="15" x14ac:dyDescent="0.35">
      <c r="B184" s="8"/>
      <c r="C184" s="9"/>
      <c r="D184" s="129"/>
      <c r="E184" s="128"/>
      <c r="F184" s="129"/>
      <c r="H184" s="8"/>
      <c r="I184" s="9"/>
      <c r="J184" s="129"/>
      <c r="K184" s="128"/>
      <c r="L184" s="128"/>
      <c r="AC184" s="1"/>
      <c r="AD184" s="1"/>
      <c r="AE184" s="1"/>
      <c r="AF184" s="1"/>
      <c r="AG184" s="1"/>
      <c r="AH184" s="1"/>
      <c r="AI184" s="1"/>
      <c r="AJ184" s="1"/>
      <c r="AL184" s="1"/>
      <c r="AM184" s="1"/>
      <c r="AN184" s="1"/>
      <c r="AO184" s="1"/>
      <c r="AT184"/>
      <c r="BC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</row>
    <row r="185" spans="2:90" ht="15.5" x14ac:dyDescent="0.35">
      <c r="B185" s="13">
        <v>2.1</v>
      </c>
      <c r="C185" s="13" t="s">
        <v>11</v>
      </c>
      <c r="D185" s="132">
        <f>(D21-D20)*100</f>
        <v>-1.3000000000000012</v>
      </c>
      <c r="E185" s="132">
        <f>(E21-E20)*100</f>
        <v>0</v>
      </c>
      <c r="F185" s="132">
        <f>(F21-F20)*100</f>
        <v>0</v>
      </c>
      <c r="H185" s="13">
        <v>2.1</v>
      </c>
      <c r="I185" s="13" t="s">
        <v>11</v>
      </c>
      <c r="J185" s="132">
        <f>(J21-J20)*100</f>
        <v>3.8000000000000034</v>
      </c>
      <c r="K185" s="132">
        <f>(K21-K20)*100</f>
        <v>0.30000000000000027</v>
      </c>
      <c r="L185" s="132">
        <f>(L21-L20)*100</f>
        <v>2.0000000000000018</v>
      </c>
      <c r="AC185" s="1"/>
      <c r="AD185" s="1"/>
      <c r="AE185" s="1"/>
      <c r="AF185" s="1"/>
      <c r="AG185" s="1"/>
      <c r="AH185" s="1"/>
      <c r="AI185" s="1"/>
      <c r="AJ185" s="1"/>
      <c r="AL185" s="1"/>
      <c r="AM185" s="1"/>
      <c r="AN185" s="1"/>
      <c r="AO185" s="1"/>
      <c r="AT185"/>
      <c r="BC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</row>
    <row r="186" spans="2:90" ht="15" x14ac:dyDescent="0.35">
      <c r="B186" s="8"/>
      <c r="C186" s="9"/>
      <c r="D186" s="129"/>
      <c r="E186" s="128"/>
      <c r="F186" s="129"/>
      <c r="H186" s="8"/>
      <c r="I186" s="9"/>
      <c r="J186" s="129"/>
      <c r="K186" s="128"/>
      <c r="L186" s="128"/>
      <c r="AC186" s="1"/>
      <c r="AD186" s="1"/>
      <c r="AE186" s="1"/>
      <c r="AF186" s="1"/>
      <c r="AG186" s="1"/>
      <c r="AH186" s="1"/>
      <c r="AI186" s="1"/>
      <c r="AJ186" s="1"/>
      <c r="AL186" s="1"/>
      <c r="AM186" s="1"/>
      <c r="AN186" s="1"/>
      <c r="AO186" s="1"/>
      <c r="AT186"/>
      <c r="BC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</row>
    <row r="187" spans="2:90" ht="15.5" x14ac:dyDescent="0.35">
      <c r="B187" s="40">
        <v>2.2000000000000002</v>
      </c>
      <c r="C187" s="40" t="s">
        <v>11</v>
      </c>
      <c r="D187" s="131">
        <f>(D23-D22)*100</f>
        <v>0</v>
      </c>
      <c r="E187" s="131">
        <f>(E23-E22)*100</f>
        <v>0</v>
      </c>
      <c r="F187" s="131">
        <f>(F23-F22)*100</f>
        <v>0</v>
      </c>
      <c r="H187" s="40">
        <v>2.2000000000000002</v>
      </c>
      <c r="I187" s="40" t="s">
        <v>11</v>
      </c>
      <c r="J187" s="131">
        <f>(J23-J22)*100</f>
        <v>0</v>
      </c>
      <c r="K187" s="131">
        <f>(K23-K22)*100</f>
        <v>-0.10000000000000009</v>
      </c>
      <c r="L187" s="131">
        <f>(L23-L22)*100</f>
        <v>-0.20000000000000018</v>
      </c>
      <c r="AC187" s="1"/>
      <c r="AD187" s="1"/>
      <c r="AE187" s="1"/>
      <c r="AF187" s="1"/>
      <c r="AG187" s="1"/>
      <c r="AH187" s="1"/>
      <c r="AI187" s="1"/>
      <c r="AJ187" s="1"/>
      <c r="AL187" s="1"/>
      <c r="AM187" s="1"/>
      <c r="AN187" s="1"/>
      <c r="AO187" s="1"/>
      <c r="AT187"/>
      <c r="BC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</row>
    <row r="188" spans="2:90" ht="15" x14ac:dyDescent="0.35">
      <c r="B188" s="8"/>
      <c r="C188" s="9"/>
      <c r="D188" s="129"/>
      <c r="E188" s="128"/>
      <c r="F188" s="129"/>
      <c r="H188" s="8"/>
      <c r="I188" s="9"/>
      <c r="J188" s="129"/>
      <c r="K188" s="128"/>
      <c r="L188" s="128"/>
      <c r="AC188" s="1"/>
      <c r="AD188" s="1"/>
      <c r="AE188" s="1"/>
      <c r="AF188" s="1"/>
      <c r="AG188" s="1"/>
      <c r="AH188" s="1"/>
      <c r="AI188" s="1"/>
      <c r="AJ188" s="1"/>
      <c r="AL188" s="1"/>
      <c r="AM188" s="1"/>
      <c r="AN188" s="1"/>
      <c r="AO188" s="1"/>
      <c r="AT188"/>
      <c r="BC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</row>
    <row r="189" spans="2:90" ht="15.5" x14ac:dyDescent="0.35">
      <c r="B189" s="11">
        <v>2.4</v>
      </c>
      <c r="C189" s="11" t="s">
        <v>11</v>
      </c>
      <c r="D189" s="130">
        <f>(D25-D24)*100</f>
        <v>-2.6999999999999997</v>
      </c>
      <c r="E189" s="130">
        <f>(E25-E24)*100</f>
        <v>-0.10000000000000009</v>
      </c>
      <c r="F189" s="130">
        <f>(F25-F24)*100</f>
        <v>-0.10000000000000009</v>
      </c>
      <c r="H189" s="11">
        <v>2.4</v>
      </c>
      <c r="I189" s="11" t="s">
        <v>11</v>
      </c>
      <c r="J189" s="130">
        <f>(J25-J24)*100</f>
        <v>-2.3999999999999995</v>
      </c>
      <c r="K189" s="130">
        <f>(K25-K24)*100</f>
        <v>0</v>
      </c>
      <c r="L189" s="130">
        <f>(L25-L24)*100</f>
        <v>0.10000000000000009</v>
      </c>
      <c r="AC189" s="1"/>
      <c r="AD189" s="1"/>
      <c r="AE189" s="1"/>
      <c r="AF189" s="1"/>
      <c r="AG189" s="1"/>
      <c r="AH189" s="1"/>
      <c r="AI189" s="1"/>
      <c r="AJ189" s="1"/>
      <c r="AL189" s="1"/>
      <c r="AM189" s="1"/>
      <c r="AN189" s="1"/>
      <c r="AO189" s="1"/>
      <c r="AT189"/>
      <c r="BC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</row>
    <row r="190" spans="2:90" ht="15" x14ac:dyDescent="0.35">
      <c r="B190" s="8"/>
      <c r="C190" s="9"/>
      <c r="D190" s="129"/>
      <c r="E190" s="128"/>
      <c r="F190" s="129"/>
      <c r="H190" s="8"/>
      <c r="I190" s="9"/>
      <c r="J190" s="129"/>
      <c r="K190" s="128"/>
      <c r="L190" s="128"/>
      <c r="AC190" s="1"/>
      <c r="AD190" s="1"/>
      <c r="AE190" s="1"/>
      <c r="AF190" s="1"/>
      <c r="AG190" s="1"/>
      <c r="AH190" s="1"/>
      <c r="AI190" s="1"/>
      <c r="AJ190" s="1"/>
      <c r="AL190" s="1"/>
      <c r="AM190" s="1"/>
      <c r="AN190" s="1"/>
      <c r="AO190" s="1"/>
      <c r="AT190"/>
      <c r="BC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</row>
    <row r="191" spans="2:90" ht="15.5" x14ac:dyDescent="0.35">
      <c r="B191" s="11">
        <v>2.8</v>
      </c>
      <c r="C191" s="11" t="s">
        <v>11</v>
      </c>
      <c r="D191" s="130">
        <f>(D27-D26)*100</f>
        <v>-3.3000000000000003</v>
      </c>
      <c r="E191" s="130">
        <f>(E27-E26)*100</f>
        <v>-0.10000000000000009</v>
      </c>
      <c r="F191" s="130">
        <f>(F27-F26)*100</f>
        <v>-0.10000000000000009</v>
      </c>
      <c r="H191" s="11">
        <v>2.8</v>
      </c>
      <c r="I191" s="11" t="s">
        <v>11</v>
      </c>
      <c r="J191" s="130">
        <f>(J27-J26)*100</f>
        <v>-1.8000000000000003</v>
      </c>
      <c r="K191" s="130">
        <f>(K27-K26)*100</f>
        <v>0</v>
      </c>
      <c r="L191" s="130">
        <f>(L27-L26)*100</f>
        <v>2.1000000000000005</v>
      </c>
      <c r="AC191" s="1"/>
      <c r="AD191" s="1"/>
      <c r="AE191" s="1"/>
      <c r="AF191" s="1"/>
      <c r="AG191" s="1"/>
      <c r="AH191" s="1"/>
      <c r="AI191" s="1"/>
      <c r="AJ191" s="1"/>
      <c r="AL191" s="1"/>
      <c r="AM191" s="1"/>
      <c r="AN191" s="1"/>
      <c r="AO191" s="1"/>
      <c r="AT191"/>
      <c r="BC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</row>
    <row r="192" spans="2:90" ht="15" x14ac:dyDescent="0.35">
      <c r="B192" s="8"/>
      <c r="C192" s="9"/>
      <c r="D192" s="129"/>
      <c r="E192" s="128"/>
      <c r="F192" s="129"/>
      <c r="H192" s="8"/>
      <c r="I192" s="9"/>
      <c r="J192" s="129"/>
      <c r="K192" s="128"/>
      <c r="L192" s="128"/>
      <c r="AC192" s="1"/>
      <c r="AD192" s="1"/>
      <c r="AE192" s="1"/>
      <c r="AF192" s="1"/>
      <c r="AG192" s="1"/>
      <c r="AH192" s="1"/>
      <c r="AI192" s="1"/>
      <c r="AJ192" s="1"/>
      <c r="AL192" s="1"/>
      <c r="AM192" s="1"/>
      <c r="AN192" s="1"/>
      <c r="AO192" s="1"/>
      <c r="AT192"/>
      <c r="BC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</row>
    <row r="193" spans="2:90" ht="15.5" x14ac:dyDescent="0.35">
      <c r="B193" s="13">
        <v>2.1</v>
      </c>
      <c r="C193" s="13" t="s">
        <v>12</v>
      </c>
      <c r="D193" s="132">
        <f>(D29-D28)*100</f>
        <v>-3.5999999999999921</v>
      </c>
      <c r="E193" s="132">
        <f>(E29-E28)*100</f>
        <v>0</v>
      </c>
      <c r="F193" s="132">
        <f>(F29-F28)*100</f>
        <v>0</v>
      </c>
      <c r="H193" s="13">
        <v>2.1</v>
      </c>
      <c r="I193" s="13" t="s">
        <v>12</v>
      </c>
      <c r="J193" s="132">
        <f>(J29-J28)*100</f>
        <v>2.9000000000000026</v>
      </c>
      <c r="K193" s="132">
        <f>(K29-K28)*100</f>
        <v>0.50000000000000044</v>
      </c>
      <c r="L193" s="132">
        <f>(L29-L28)*100</f>
        <v>2.1000000000000019</v>
      </c>
      <c r="AC193" s="1"/>
      <c r="AD193" s="1"/>
      <c r="AE193" s="1"/>
      <c r="AF193" s="1"/>
      <c r="AG193" s="1"/>
      <c r="AH193" s="1"/>
      <c r="AI193" s="1"/>
      <c r="AJ193" s="1"/>
      <c r="AL193" s="1"/>
      <c r="AM193" s="1"/>
      <c r="AN193" s="1"/>
      <c r="AO193" s="1"/>
      <c r="AT193"/>
      <c r="BC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</row>
    <row r="194" spans="2:90" ht="15" x14ac:dyDescent="0.35">
      <c r="B194" s="8"/>
      <c r="C194" s="9"/>
      <c r="D194" s="129"/>
      <c r="E194" s="128"/>
      <c r="F194" s="129"/>
      <c r="H194" s="8"/>
      <c r="I194" s="9"/>
      <c r="J194" s="129"/>
      <c r="K194" s="128"/>
      <c r="L194" s="128"/>
      <c r="AC194" s="1"/>
      <c r="AD194" s="1"/>
      <c r="AE194" s="1"/>
      <c r="AF194" s="1"/>
      <c r="AG194" s="1"/>
      <c r="AH194" s="1"/>
      <c r="AI194" s="1"/>
      <c r="AJ194" s="1"/>
      <c r="AL194" s="1"/>
      <c r="AM194" s="1"/>
      <c r="AN194" s="1"/>
      <c r="AO194" s="1"/>
      <c r="AT194"/>
      <c r="BC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</row>
    <row r="195" spans="2:90" ht="15.5" x14ac:dyDescent="0.35">
      <c r="B195" s="40">
        <v>2.2000000000000002</v>
      </c>
      <c r="C195" s="40" t="s">
        <v>12</v>
      </c>
      <c r="D195" s="131">
        <f>(D31-D30)*100</f>
        <v>0</v>
      </c>
      <c r="E195" s="131">
        <f>(E31-E30)*100</f>
        <v>-0.10000000000000009</v>
      </c>
      <c r="F195" s="131">
        <f>(F31-F30)*100</f>
        <v>-0.10000000000000009</v>
      </c>
      <c r="H195" s="40">
        <v>2.2000000000000002</v>
      </c>
      <c r="I195" s="40" t="s">
        <v>12</v>
      </c>
      <c r="J195" s="131">
        <f>(J31-J30)*100</f>
        <v>0</v>
      </c>
      <c r="K195" s="131">
        <f>(K31-K30)*100</f>
        <v>-0.10000000000000009</v>
      </c>
      <c r="L195" s="131">
        <f>(L31-L30)*100</f>
        <v>-0.20000000000000018</v>
      </c>
      <c r="AC195" s="1"/>
      <c r="AD195" s="1"/>
      <c r="AE195" s="1"/>
      <c r="AF195" s="1"/>
      <c r="AG195" s="1"/>
      <c r="AH195" s="1"/>
      <c r="AI195" s="1"/>
      <c r="AJ195" s="1"/>
      <c r="AL195" s="1"/>
      <c r="AM195" s="1"/>
      <c r="AN195" s="1"/>
      <c r="AO195" s="1"/>
      <c r="AT195"/>
      <c r="BC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</row>
    <row r="196" spans="2:90" ht="15" x14ac:dyDescent="0.35">
      <c r="B196" s="8"/>
      <c r="C196" s="9"/>
      <c r="D196" s="129"/>
      <c r="E196" s="128"/>
      <c r="F196" s="129"/>
      <c r="H196" s="8"/>
      <c r="I196" s="9"/>
      <c r="J196" s="129"/>
      <c r="K196" s="128"/>
      <c r="L196" s="128"/>
      <c r="AC196" s="1"/>
      <c r="AD196" s="1"/>
      <c r="AE196" s="1"/>
      <c r="AF196" s="1"/>
      <c r="AG196" s="1"/>
      <c r="AH196" s="1"/>
      <c r="AI196" s="1"/>
      <c r="AJ196" s="1"/>
      <c r="AL196" s="1"/>
      <c r="AM196" s="1"/>
      <c r="AN196" s="1"/>
      <c r="AO196" s="1"/>
      <c r="AT196"/>
      <c r="BC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</row>
    <row r="197" spans="2:90" ht="15.5" x14ac:dyDescent="0.35">
      <c r="B197" s="11">
        <v>2.4</v>
      </c>
      <c r="C197" s="11" t="s">
        <v>12</v>
      </c>
      <c r="D197" s="130">
        <f>(D33-D32)*100</f>
        <v>-4.7999999999999989</v>
      </c>
      <c r="E197" s="130">
        <f>(E33-E32)*100</f>
        <v>-0.10000000000000009</v>
      </c>
      <c r="F197" s="130">
        <f>(F33-F32)*100</f>
        <v>-0.10000000000000009</v>
      </c>
      <c r="H197" s="11">
        <v>2.4</v>
      </c>
      <c r="I197" s="11" t="s">
        <v>12</v>
      </c>
      <c r="J197" s="130">
        <f>(J33-J32)*100</f>
        <v>-4.7999999999999989</v>
      </c>
      <c r="K197" s="130">
        <f>(K33-K32)*100</f>
        <v>-0.10000000000000009</v>
      </c>
      <c r="L197" s="130">
        <f>(L33-L32)*100</f>
        <v>-0.50000000000000044</v>
      </c>
      <c r="AC197" s="1"/>
      <c r="AD197" s="1"/>
      <c r="AE197" s="1"/>
      <c r="AF197" s="1"/>
      <c r="AG197" s="1"/>
      <c r="AH197" s="1"/>
      <c r="AI197" s="1"/>
      <c r="AJ197" s="1"/>
      <c r="AL197" s="1"/>
      <c r="AM197" s="1"/>
      <c r="AN197" s="1"/>
      <c r="AO197" s="1"/>
      <c r="AT197"/>
      <c r="BC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</row>
    <row r="198" spans="2:90" ht="15" x14ac:dyDescent="0.35">
      <c r="B198" s="8"/>
      <c r="C198" s="9"/>
      <c r="D198" s="129"/>
      <c r="E198" s="128"/>
      <c r="F198" s="129"/>
      <c r="H198" s="8"/>
      <c r="I198" s="9"/>
      <c r="J198" s="129"/>
      <c r="K198" s="128"/>
      <c r="L198" s="128"/>
      <c r="AC198" s="1"/>
      <c r="AD198" s="1"/>
      <c r="AE198" s="1"/>
      <c r="AF198" s="1"/>
      <c r="AG198" s="1"/>
      <c r="AH198" s="1"/>
      <c r="AI198" s="1"/>
      <c r="AJ198" s="1"/>
      <c r="AL198" s="1"/>
      <c r="AM198" s="1"/>
      <c r="AN198" s="1"/>
      <c r="AO198" s="1"/>
      <c r="AT198"/>
      <c r="BC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</row>
    <row r="199" spans="2:90" ht="15.5" x14ac:dyDescent="0.35">
      <c r="B199" s="11">
        <v>2.8</v>
      </c>
      <c r="C199" s="11" t="s">
        <v>12</v>
      </c>
      <c r="D199" s="130">
        <f>(D35-D34)*100</f>
        <v>-5.3000000000000007</v>
      </c>
      <c r="E199" s="130">
        <f>(E35-E34)*100</f>
        <v>0</v>
      </c>
      <c r="F199" s="130">
        <f>(F35-F34)*100</f>
        <v>0</v>
      </c>
      <c r="H199" s="11">
        <v>2.8</v>
      </c>
      <c r="I199" s="11" t="s">
        <v>12</v>
      </c>
      <c r="J199" s="130">
        <f>(J35-J34)*100</f>
        <v>-4.5</v>
      </c>
      <c r="K199" s="130">
        <f>(K35-K34)*100</f>
        <v>-0.10000000000000009</v>
      </c>
      <c r="L199" s="130">
        <f>(L35-L34)*100</f>
        <v>1.899999999999999</v>
      </c>
      <c r="AC199" s="1"/>
      <c r="AD199" s="1"/>
      <c r="AE199" s="1"/>
      <c r="AF199" s="1"/>
      <c r="AG199" s="1"/>
      <c r="AH199" s="1"/>
      <c r="AI199" s="1"/>
      <c r="AJ199" s="1"/>
      <c r="AL199" s="1"/>
      <c r="AM199" s="1"/>
      <c r="AN199" s="1"/>
      <c r="AO199" s="1"/>
      <c r="AT199"/>
      <c r="BC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</row>
    <row r="200" spans="2:90" ht="15" x14ac:dyDescent="0.35">
      <c r="B200" s="8"/>
      <c r="C200" s="9"/>
      <c r="D200" s="129"/>
      <c r="E200" s="128"/>
      <c r="F200" s="129"/>
      <c r="H200" s="8"/>
      <c r="I200" s="9"/>
      <c r="J200" s="129"/>
      <c r="K200" s="128"/>
      <c r="L200" s="128"/>
      <c r="AC200" s="1"/>
      <c r="AD200" s="1"/>
      <c r="AE200" s="1"/>
      <c r="AF200" s="1"/>
      <c r="AG200" s="1"/>
      <c r="AH200" s="1"/>
      <c r="AI200" s="1"/>
      <c r="AJ200" s="1"/>
      <c r="AL200" s="1"/>
      <c r="AM200" s="1"/>
      <c r="AN200" s="1"/>
      <c r="AO200" s="1"/>
      <c r="AT200"/>
      <c r="BC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</row>
    <row r="201" spans="2:90" ht="15.5" x14ac:dyDescent="0.35">
      <c r="B201" s="11">
        <v>2.1</v>
      </c>
      <c r="C201" s="11" t="s">
        <v>13</v>
      </c>
      <c r="D201" s="130">
        <f>(D37-D36)*100</f>
        <v>-1.4000000000000012</v>
      </c>
      <c r="E201" s="130">
        <f>(E37-E36)*100</f>
        <v>-0.10000000000000009</v>
      </c>
      <c r="F201" s="130">
        <f>(F37-F36)*100</f>
        <v>-0.10000000000000009</v>
      </c>
      <c r="H201" s="11">
        <v>2.1</v>
      </c>
      <c r="I201" s="11" t="s">
        <v>13</v>
      </c>
      <c r="J201" s="130">
        <f>(J37-J36)*100</f>
        <v>-3.6999999999999975</v>
      </c>
      <c r="K201" s="130">
        <f>(K37-K36)*100</f>
        <v>-0.10000000000000009</v>
      </c>
      <c r="L201" s="130">
        <f>(L37-L36)*100</f>
        <v>1.5000000000000013</v>
      </c>
      <c r="AC201" s="1"/>
      <c r="AD201" s="1"/>
      <c r="AE201" s="1"/>
      <c r="AF201" s="1"/>
      <c r="AG201" s="1"/>
      <c r="AH201" s="1"/>
      <c r="AI201" s="1"/>
      <c r="AJ201" s="1"/>
      <c r="AL201" s="1"/>
      <c r="AM201" s="1"/>
      <c r="AN201" s="1"/>
      <c r="AO201" s="1"/>
      <c r="AT201"/>
      <c r="BC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</row>
    <row r="202" spans="2:90" ht="15" x14ac:dyDescent="0.35">
      <c r="B202" s="8"/>
      <c r="C202" s="9"/>
      <c r="D202" s="129"/>
      <c r="E202" s="128"/>
      <c r="F202" s="129"/>
      <c r="H202" s="8"/>
      <c r="I202" s="9"/>
      <c r="J202" s="129"/>
      <c r="K202" s="128"/>
      <c r="L202" s="128"/>
      <c r="AC202" s="1"/>
      <c r="AD202" s="1"/>
      <c r="AE202" s="1"/>
      <c r="AF202" s="1"/>
      <c r="AG202" s="1"/>
      <c r="AH202" s="1"/>
      <c r="AI202" s="1"/>
      <c r="AJ202" s="1"/>
      <c r="AL202" s="1"/>
      <c r="AM202" s="1"/>
      <c r="AN202" s="1"/>
      <c r="AO202" s="1"/>
      <c r="AT202"/>
      <c r="BC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</row>
    <row r="203" spans="2:90" ht="15.5" x14ac:dyDescent="0.35">
      <c r="B203" s="40">
        <v>2.2000000000000002</v>
      </c>
      <c r="C203" s="40" t="s">
        <v>13</v>
      </c>
      <c r="D203" s="131">
        <f>(D39-D38)*100</f>
        <v>-0.10000000000000009</v>
      </c>
      <c r="E203" s="131">
        <f>(E39-E38)*100</f>
        <v>-0.10000000000000009</v>
      </c>
      <c r="F203" s="131">
        <f>(F39-F38)*100</f>
        <v>-0.10000000000000009</v>
      </c>
      <c r="H203" s="40">
        <v>2.2000000000000002</v>
      </c>
      <c r="I203" s="40" t="s">
        <v>13</v>
      </c>
      <c r="J203" s="131">
        <f>(J39-J38)*100</f>
        <v>0</v>
      </c>
      <c r="K203" s="131">
        <f>(K39-K38)*100</f>
        <v>0.30000000000000027</v>
      </c>
      <c r="L203" s="131">
        <f>(L39-L38)*100</f>
        <v>-0.20000000000000018</v>
      </c>
      <c r="AC203" s="1"/>
      <c r="AD203" s="1"/>
      <c r="AE203" s="1"/>
      <c r="AF203" s="1"/>
      <c r="AG203" s="1"/>
      <c r="AH203" s="1"/>
      <c r="AI203" s="1"/>
      <c r="AJ203" s="1"/>
      <c r="AL203" s="1"/>
      <c r="AM203" s="1"/>
      <c r="AN203" s="1"/>
      <c r="AO203" s="1"/>
      <c r="AT203"/>
      <c r="BC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</row>
    <row r="204" spans="2:90" ht="15" x14ac:dyDescent="0.35">
      <c r="B204" s="8"/>
      <c r="C204" s="9"/>
      <c r="D204" s="129"/>
      <c r="E204" s="128"/>
      <c r="F204" s="129"/>
      <c r="H204" s="8"/>
      <c r="I204" s="9"/>
      <c r="J204" s="129"/>
      <c r="K204" s="128"/>
      <c r="L204" s="128"/>
      <c r="AC204" s="1"/>
      <c r="AD204" s="1"/>
      <c r="AE204" s="1"/>
      <c r="AF204" s="1"/>
      <c r="AG204" s="1"/>
      <c r="AH204" s="1"/>
      <c r="AI204" s="1"/>
      <c r="AJ204" s="1"/>
      <c r="AL204" s="1"/>
      <c r="AM204" s="1"/>
      <c r="AN204" s="1"/>
      <c r="AO204" s="1"/>
      <c r="AT204"/>
      <c r="BC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</row>
    <row r="205" spans="2:90" ht="15.5" x14ac:dyDescent="0.35">
      <c r="B205" s="13">
        <v>2.4</v>
      </c>
      <c r="C205" s="13" t="s">
        <v>13</v>
      </c>
      <c r="D205" s="132">
        <f>(D41-D40)*100</f>
        <v>5.3999999999999995</v>
      </c>
      <c r="E205" s="132">
        <f>(E41-E40)*100</f>
        <v>0.10000000000000009</v>
      </c>
      <c r="F205" s="132">
        <f>(F41-F40)*100</f>
        <v>0.10000000000000009</v>
      </c>
      <c r="H205" s="13">
        <v>2.4</v>
      </c>
      <c r="I205" s="13" t="s">
        <v>13</v>
      </c>
      <c r="J205" s="132">
        <f>(J41-J40)*100</f>
        <v>5.9000000000000021</v>
      </c>
      <c r="K205" s="132">
        <f>(K41-K40)*100</f>
        <v>0.19999999999999879</v>
      </c>
      <c r="L205" s="132">
        <f>(L41-L40)*100</f>
        <v>1.0000000000000009</v>
      </c>
      <c r="AC205" s="1"/>
      <c r="AD205" s="1"/>
      <c r="AE205" s="1"/>
      <c r="AF205" s="1"/>
      <c r="AG205" s="1"/>
      <c r="AH205" s="1"/>
      <c r="AI205" s="1"/>
      <c r="AJ205" s="1"/>
      <c r="AL205" s="1"/>
      <c r="AM205" s="1"/>
      <c r="AN205" s="1"/>
      <c r="AO205" s="1"/>
      <c r="AT205"/>
      <c r="BC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</row>
    <row r="206" spans="2:90" ht="15" x14ac:dyDescent="0.35">
      <c r="B206" s="8"/>
      <c r="C206" s="9"/>
      <c r="D206" s="129"/>
      <c r="E206" s="128"/>
      <c r="F206" s="129"/>
      <c r="H206" s="8"/>
      <c r="I206" s="9"/>
      <c r="J206" s="129"/>
      <c r="K206" s="128"/>
      <c r="L206" s="128"/>
      <c r="AC206" s="1"/>
      <c r="AD206" s="1"/>
      <c r="AE206" s="1"/>
      <c r="AF206" s="1"/>
      <c r="AG206" s="1"/>
      <c r="AH206" s="1"/>
      <c r="AI206" s="1"/>
      <c r="AJ206" s="1"/>
      <c r="AL206" s="1"/>
      <c r="AM206" s="1"/>
      <c r="AN206" s="1"/>
      <c r="AO206" s="1"/>
      <c r="AT206"/>
      <c r="BC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</row>
    <row r="207" spans="2:90" ht="15.5" x14ac:dyDescent="0.35">
      <c r="B207" s="13">
        <v>2.8</v>
      </c>
      <c r="C207" s="13" t="s">
        <v>13</v>
      </c>
      <c r="D207" s="132">
        <f>(D43-D42)*100</f>
        <v>10.3</v>
      </c>
      <c r="E207" s="132">
        <f>(E43-E42)*100</f>
        <v>0</v>
      </c>
      <c r="F207" s="132">
        <f>(F43-F42)*100</f>
        <v>0</v>
      </c>
      <c r="H207" s="13">
        <v>2.8</v>
      </c>
      <c r="I207" s="13" t="s">
        <v>13</v>
      </c>
      <c r="J207" s="132">
        <f>(J43-J42)*100</f>
        <v>13.3</v>
      </c>
      <c r="K207" s="132">
        <f>(K43-K42)*100</f>
        <v>0.20000000000000018</v>
      </c>
      <c r="L207" s="132">
        <f>(L43-L42)*100</f>
        <v>2.1000000000000005</v>
      </c>
      <c r="AC207" s="1"/>
      <c r="AD207" s="1"/>
      <c r="AE207" s="1"/>
      <c r="AF207" s="1"/>
      <c r="AG207" s="1"/>
      <c r="AH207" s="1"/>
      <c r="AI207" s="1"/>
      <c r="AJ207" s="1"/>
      <c r="AL207" s="1"/>
      <c r="AM207" s="1"/>
      <c r="AN207" s="1"/>
      <c r="AO207" s="1"/>
      <c r="AT207"/>
      <c r="BC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</row>
    <row r="208" spans="2:90" ht="15" x14ac:dyDescent="0.35">
      <c r="B208" s="8"/>
      <c r="C208" s="9"/>
      <c r="D208" s="129"/>
      <c r="E208" s="128"/>
      <c r="F208" s="129"/>
      <c r="H208" s="8"/>
      <c r="I208" s="9"/>
      <c r="J208" s="129"/>
      <c r="K208" s="128"/>
      <c r="L208" s="128"/>
      <c r="AC208" s="1"/>
      <c r="AD208" s="1"/>
      <c r="AE208" s="1"/>
      <c r="AF208" s="1"/>
      <c r="AG208" s="1"/>
      <c r="AH208" s="1"/>
      <c r="AI208" s="1"/>
      <c r="AJ208" s="1"/>
      <c r="AL208" s="1"/>
      <c r="AM208" s="1"/>
      <c r="AN208" s="1"/>
      <c r="AO208" s="1"/>
      <c r="AT208"/>
      <c r="BC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</row>
    <row r="209" spans="2:90" ht="15.5" x14ac:dyDescent="0.35">
      <c r="B209" s="16">
        <v>2.1</v>
      </c>
      <c r="C209" s="16" t="s">
        <v>14</v>
      </c>
      <c r="D209" s="133">
        <f>(D45-D44)*100</f>
        <v>0</v>
      </c>
      <c r="E209" s="133">
        <f>(E45-E44)*100</f>
        <v>-0.10000000000000009</v>
      </c>
      <c r="F209" s="133">
        <f>(F45-F44)*100</f>
        <v>-0.10000000000000009</v>
      </c>
      <c r="H209" s="16">
        <v>2.1</v>
      </c>
      <c r="I209" s="16" t="s">
        <v>14</v>
      </c>
      <c r="J209" s="133">
        <f>(J45-J44)*100</f>
        <v>4.2000000000000037</v>
      </c>
      <c r="K209" s="133">
        <f>(K45-K44)*100</f>
        <v>0.20000000000000018</v>
      </c>
      <c r="L209" s="133">
        <f>(L45-L44)*100</f>
        <v>4.1000000000000032</v>
      </c>
      <c r="AC209" s="1"/>
      <c r="AD209" s="1"/>
      <c r="AE209" s="1"/>
      <c r="AF209" s="1"/>
      <c r="AG209" s="1"/>
      <c r="AH209" s="1"/>
      <c r="AI209" s="1"/>
      <c r="AJ209" s="1"/>
      <c r="AL209" s="1"/>
      <c r="AM209" s="1"/>
      <c r="AN209" s="1"/>
      <c r="AO209" s="1"/>
      <c r="AT209"/>
      <c r="BC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</row>
    <row r="210" spans="2:90" ht="15" x14ac:dyDescent="0.35">
      <c r="B210" s="8"/>
      <c r="C210" s="9"/>
      <c r="D210" s="129"/>
      <c r="E210" s="128"/>
      <c r="F210" s="129"/>
      <c r="H210" s="8"/>
      <c r="I210" s="9"/>
      <c r="J210" s="129"/>
      <c r="K210" s="128"/>
      <c r="L210" s="128"/>
      <c r="AC210" s="1"/>
      <c r="AD210" s="1"/>
      <c r="AE210" s="1"/>
      <c r="AF210" s="1"/>
      <c r="AG210" s="1"/>
      <c r="AH210" s="1"/>
      <c r="AI210" s="1"/>
      <c r="AJ210" s="1"/>
      <c r="AL210" s="1"/>
      <c r="AM210" s="1"/>
      <c r="AN210" s="1"/>
      <c r="AO210" s="1"/>
      <c r="AT210"/>
      <c r="BC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</row>
    <row r="211" spans="2:90" ht="15.5" x14ac:dyDescent="0.35">
      <c r="B211" s="29">
        <v>2.2000000000000002</v>
      </c>
      <c r="C211" s="29" t="s">
        <v>14</v>
      </c>
      <c r="D211" s="134">
        <f>(D47-D46)*100</f>
        <v>0</v>
      </c>
      <c r="E211" s="134">
        <f>(E47-E46)*100</f>
        <v>0</v>
      </c>
      <c r="F211" s="134">
        <f>(F47-F46)*100</f>
        <v>0</v>
      </c>
      <c r="H211" s="29">
        <v>2.2000000000000002</v>
      </c>
      <c r="I211" s="29" t="s">
        <v>14</v>
      </c>
      <c r="J211" s="134">
        <f>(J47-J46)*100</f>
        <v>0.10000000000000009</v>
      </c>
      <c r="K211" s="134">
        <f>(K47-K46)*100</f>
        <v>0</v>
      </c>
      <c r="L211" s="134">
        <f>(L47-L46)*100</f>
        <v>0</v>
      </c>
      <c r="AC211" s="1"/>
      <c r="AD211" s="1"/>
      <c r="AE211" s="1"/>
      <c r="AF211" s="1"/>
      <c r="AG211" s="1"/>
      <c r="AH211" s="1"/>
      <c r="AI211" s="1"/>
      <c r="AJ211" s="1"/>
      <c r="AL211" s="1"/>
      <c r="AM211" s="1"/>
      <c r="AN211" s="1"/>
      <c r="AO211" s="1"/>
      <c r="AT211"/>
      <c r="BC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</row>
    <row r="212" spans="2:90" ht="15" x14ac:dyDescent="0.35">
      <c r="B212" s="8"/>
      <c r="C212" s="9"/>
      <c r="D212" s="129"/>
      <c r="E212" s="128"/>
      <c r="F212" s="129"/>
      <c r="H212" s="8"/>
      <c r="I212" s="9"/>
      <c r="J212" s="129"/>
      <c r="K212" s="128"/>
      <c r="L212" s="128"/>
      <c r="AC212" s="1"/>
      <c r="AD212" s="1"/>
      <c r="AE212" s="1"/>
      <c r="AF212" s="1"/>
      <c r="AG212" s="1"/>
      <c r="AH212" s="1"/>
      <c r="AI212" s="1"/>
      <c r="AJ212" s="1"/>
      <c r="AL212" s="1"/>
      <c r="AM212" s="1"/>
      <c r="AN212" s="1"/>
      <c r="AO212" s="1"/>
      <c r="AT212"/>
      <c r="BC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</row>
    <row r="213" spans="2:90" ht="15.5" x14ac:dyDescent="0.35">
      <c r="B213" s="16">
        <v>2.4</v>
      </c>
      <c r="C213" s="16" t="s">
        <v>14</v>
      </c>
      <c r="D213" s="133">
        <f>(D49-D48)*100</f>
        <v>0.10000000000000009</v>
      </c>
      <c r="E213" s="133">
        <f>(E49-E48)*100</f>
        <v>-0.10000000000000009</v>
      </c>
      <c r="F213" s="133">
        <f>(F49-F48)*100</f>
        <v>-0.10000000000000009</v>
      </c>
      <c r="H213" s="16">
        <v>2.4</v>
      </c>
      <c r="I213" s="16" t="s">
        <v>14</v>
      </c>
      <c r="J213" s="133">
        <f>(J49-J48)*100</f>
        <v>0.20000000000000018</v>
      </c>
      <c r="K213" s="133">
        <f>(K49-K48)*100</f>
        <v>0.10000000000000009</v>
      </c>
      <c r="L213" s="133">
        <f>(L49-L48)*100</f>
        <v>0</v>
      </c>
      <c r="AC213" s="1"/>
      <c r="AD213" s="1"/>
      <c r="AE213" s="1"/>
      <c r="AF213" s="1"/>
      <c r="AG213" s="1"/>
      <c r="AH213" s="1"/>
      <c r="AI213" s="1"/>
      <c r="AJ213" s="1"/>
      <c r="AL213" s="1"/>
      <c r="AM213" s="1"/>
      <c r="AN213" s="1"/>
      <c r="AO213" s="1"/>
      <c r="AT213"/>
      <c r="BC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</row>
    <row r="214" spans="2:90" ht="15" x14ac:dyDescent="0.35">
      <c r="B214" s="8"/>
      <c r="C214" s="9"/>
      <c r="D214" s="129"/>
      <c r="E214" s="128"/>
      <c r="F214" s="129"/>
      <c r="H214" s="8"/>
      <c r="I214" s="9"/>
      <c r="J214" s="129"/>
      <c r="K214" s="128"/>
      <c r="L214" s="128"/>
      <c r="AC214" s="1"/>
      <c r="AD214" s="1"/>
      <c r="AE214" s="1"/>
      <c r="AF214" s="1"/>
      <c r="AG214" s="1"/>
      <c r="AH214" s="1"/>
      <c r="AI214" s="1"/>
      <c r="AJ214" s="1"/>
      <c r="AL214" s="1"/>
      <c r="AM214" s="1"/>
      <c r="AN214" s="1"/>
      <c r="AO214" s="1"/>
      <c r="AT214"/>
      <c r="BC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</row>
    <row r="215" spans="2:90" ht="15.5" x14ac:dyDescent="0.35">
      <c r="B215" s="16">
        <v>2.8</v>
      </c>
      <c r="C215" s="16" t="s">
        <v>14</v>
      </c>
      <c r="D215" s="133">
        <f>(D51-D50)*100</f>
        <v>0.49999999999999906</v>
      </c>
      <c r="E215" s="133">
        <f>(E51-E50)*100</f>
        <v>0</v>
      </c>
      <c r="F215" s="133">
        <f>(F51-F50)*100</f>
        <v>0</v>
      </c>
      <c r="H215" s="16">
        <v>2.8</v>
      </c>
      <c r="I215" s="16" t="s">
        <v>14</v>
      </c>
      <c r="J215" s="133">
        <f>(J51-J50)*100</f>
        <v>2.6999999999999984</v>
      </c>
      <c r="K215" s="133">
        <f>(K51-K50)*100</f>
        <v>0.10000000000000009</v>
      </c>
      <c r="L215" s="133">
        <f>(L51-L50)*100</f>
        <v>2.1000000000000005</v>
      </c>
      <c r="AC215" s="1"/>
      <c r="AD215" s="1"/>
      <c r="AE215" s="1"/>
      <c r="AF215" s="1"/>
      <c r="AG215" s="1"/>
      <c r="AH215" s="1"/>
      <c r="AI215" s="1"/>
      <c r="AJ215" s="1"/>
      <c r="AL215" s="1"/>
      <c r="AM215" s="1"/>
      <c r="AN215" s="1"/>
      <c r="AO215" s="1"/>
      <c r="AT215"/>
      <c r="BC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</row>
    <row r="216" spans="2:90" ht="15" x14ac:dyDescent="0.35">
      <c r="B216" s="8"/>
      <c r="C216" s="9"/>
      <c r="D216" s="129"/>
      <c r="E216" s="128"/>
      <c r="F216" s="129"/>
      <c r="H216" s="8"/>
      <c r="I216" s="9"/>
      <c r="J216" s="129"/>
      <c r="K216" s="128"/>
      <c r="L216" s="128"/>
      <c r="AC216" s="1"/>
      <c r="AD216" s="1"/>
      <c r="AE216" s="1"/>
      <c r="AF216" s="1"/>
      <c r="AG216" s="1"/>
      <c r="AH216" s="1"/>
      <c r="AI216" s="1"/>
      <c r="AJ216" s="1"/>
      <c r="AL216" s="1"/>
      <c r="AM216" s="1"/>
      <c r="AN216" s="1"/>
      <c r="AO216" s="1"/>
      <c r="AT216"/>
      <c r="BC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</row>
    <row r="217" spans="2:90" ht="15.5" x14ac:dyDescent="0.35">
      <c r="B217" s="13">
        <v>2.1</v>
      </c>
      <c r="C217" s="13" t="s">
        <v>15</v>
      </c>
      <c r="D217" s="132">
        <f>(D53-D52)*100</f>
        <v>-2.9000000000000026</v>
      </c>
      <c r="E217" s="132">
        <f>(E53-E52)*100</f>
        <v>-0.10000000000000009</v>
      </c>
      <c r="F217" s="132">
        <f>(F53-F52)*100</f>
        <v>-0.10000000000000009</v>
      </c>
      <c r="H217" s="13">
        <v>2.1</v>
      </c>
      <c r="I217" s="13" t="s">
        <v>15</v>
      </c>
      <c r="J217" s="132">
        <f>(J53-J52)*100</f>
        <v>3.499999999999992</v>
      </c>
      <c r="K217" s="132">
        <f>(K53-K52)*100</f>
        <v>0.30000000000000027</v>
      </c>
      <c r="L217" s="132">
        <f>(L53-L52)*100</f>
        <v>4.0000000000000036</v>
      </c>
      <c r="AC217" s="1"/>
      <c r="AD217" s="1"/>
      <c r="AE217" s="1"/>
      <c r="AF217" s="1"/>
      <c r="AG217" s="1"/>
      <c r="AH217" s="1"/>
      <c r="AI217" s="1"/>
      <c r="AJ217" s="1"/>
      <c r="AL217" s="1"/>
      <c r="AM217" s="1"/>
      <c r="AN217" s="1"/>
      <c r="AO217" s="1"/>
      <c r="AT217"/>
      <c r="BC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</row>
    <row r="218" spans="2:90" ht="15" x14ac:dyDescent="0.35">
      <c r="B218" s="8"/>
      <c r="C218" s="9"/>
      <c r="D218" s="129"/>
      <c r="E218" s="128"/>
      <c r="F218" s="129"/>
      <c r="H218" s="8"/>
      <c r="I218" s="9"/>
      <c r="J218" s="129"/>
      <c r="K218" s="128"/>
      <c r="L218" s="128"/>
      <c r="AC218" s="1"/>
      <c r="AD218" s="1"/>
      <c r="AE218" s="1"/>
      <c r="AF218" s="1"/>
      <c r="AG218" s="1"/>
      <c r="AH218" s="1"/>
      <c r="AI218" s="1"/>
      <c r="AJ218" s="1"/>
      <c r="AL218" s="1"/>
      <c r="AM218" s="1"/>
      <c r="AN218" s="1"/>
      <c r="AO218" s="1"/>
      <c r="AT218"/>
      <c r="BC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</row>
    <row r="219" spans="2:90" ht="15.5" x14ac:dyDescent="0.35">
      <c r="B219" s="40">
        <v>2.2000000000000002</v>
      </c>
      <c r="C219" s="40" t="s">
        <v>15</v>
      </c>
      <c r="D219" s="131">
        <f>(D55-D54)*100</f>
        <v>0</v>
      </c>
      <c r="E219" s="131">
        <f>(E55-E54)*100</f>
        <v>0</v>
      </c>
      <c r="F219" s="131">
        <f>(F55-F54)*100</f>
        <v>0</v>
      </c>
      <c r="H219" s="40">
        <v>2.2000000000000002</v>
      </c>
      <c r="I219" s="40" t="s">
        <v>15</v>
      </c>
      <c r="J219" s="131">
        <f>(J55-J54)*100</f>
        <v>0</v>
      </c>
      <c r="K219" s="131">
        <f>(K55-K54)*100</f>
        <v>0</v>
      </c>
      <c r="L219" s="131">
        <f>(L55-L54)*100</f>
        <v>-0.10000000000000009</v>
      </c>
      <c r="AC219" s="1"/>
      <c r="AD219" s="1"/>
      <c r="AE219" s="1"/>
      <c r="AF219" s="1"/>
      <c r="AG219" s="1"/>
      <c r="AH219" s="1"/>
      <c r="AI219" s="1"/>
      <c r="AJ219" s="1"/>
      <c r="AL219" s="1"/>
      <c r="AM219" s="1"/>
      <c r="AN219" s="1"/>
      <c r="AO219" s="1"/>
      <c r="AT219"/>
      <c r="BC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</row>
    <row r="220" spans="2:90" ht="15" x14ac:dyDescent="0.35">
      <c r="B220" s="8"/>
      <c r="C220" s="9"/>
      <c r="D220" s="129"/>
      <c r="E220" s="128"/>
      <c r="F220" s="129"/>
      <c r="H220" s="8"/>
      <c r="I220" s="9"/>
      <c r="J220" s="129"/>
      <c r="K220" s="128"/>
      <c r="L220" s="128"/>
      <c r="AC220" s="1"/>
      <c r="AD220" s="1"/>
      <c r="AE220" s="1"/>
      <c r="AF220" s="1"/>
      <c r="AG220" s="1"/>
      <c r="AH220" s="1"/>
      <c r="AI220" s="1"/>
      <c r="AJ220" s="1"/>
      <c r="AL220" s="1"/>
      <c r="AM220" s="1"/>
      <c r="AN220" s="1"/>
      <c r="AO220" s="1"/>
      <c r="AT220"/>
      <c r="BC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</row>
    <row r="221" spans="2:90" ht="15.5" x14ac:dyDescent="0.35">
      <c r="B221" s="11">
        <v>2.4</v>
      </c>
      <c r="C221" s="11" t="s">
        <v>15</v>
      </c>
      <c r="D221" s="130">
        <f>(D57-D56)*100</f>
        <v>-2.4999999999999996</v>
      </c>
      <c r="E221" s="130">
        <f>(E57-E56)*100</f>
        <v>-0.10000000000000009</v>
      </c>
      <c r="F221" s="130">
        <f>(F57-F56)*100</f>
        <v>-0.10000000000000009</v>
      </c>
      <c r="H221" s="11">
        <v>2.4</v>
      </c>
      <c r="I221" s="11" t="s">
        <v>15</v>
      </c>
      <c r="J221" s="130">
        <f>(J57-J56)*100</f>
        <v>-3.1999999999999975</v>
      </c>
      <c r="K221" s="130">
        <f>(K57-K56)*100</f>
        <v>0</v>
      </c>
      <c r="L221" s="130">
        <f>(L57-L56)*100</f>
        <v>-1.3999999999999957</v>
      </c>
      <c r="AC221" s="1"/>
      <c r="AD221" s="1"/>
      <c r="AE221" s="1"/>
      <c r="AF221" s="1"/>
      <c r="AG221" s="1"/>
      <c r="AH221" s="1"/>
      <c r="AI221" s="1"/>
      <c r="AJ221" s="1"/>
      <c r="AL221" s="1"/>
      <c r="AM221" s="1"/>
      <c r="AN221" s="1"/>
      <c r="AO221" s="1"/>
      <c r="AT221"/>
      <c r="BC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</row>
    <row r="222" spans="2:90" ht="15" x14ac:dyDescent="0.35">
      <c r="B222" s="8"/>
      <c r="C222" s="9"/>
      <c r="D222" s="129"/>
      <c r="E222" s="128"/>
      <c r="F222" s="129"/>
      <c r="H222" s="8"/>
      <c r="I222" s="9"/>
      <c r="J222" s="129"/>
      <c r="K222" s="128"/>
      <c r="L222" s="128"/>
      <c r="AC222" s="1"/>
      <c r="AD222" s="1"/>
      <c r="AE222" s="1"/>
      <c r="AF222" s="1"/>
      <c r="AG222" s="1"/>
      <c r="AH222" s="1"/>
      <c r="AI222" s="1"/>
      <c r="AJ222" s="1"/>
      <c r="AL222" s="1"/>
      <c r="AM222" s="1"/>
      <c r="AN222" s="1"/>
      <c r="AO222" s="1"/>
      <c r="AT222"/>
      <c r="BC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</row>
    <row r="223" spans="2:90" ht="15.5" x14ac:dyDescent="0.35">
      <c r="B223" s="11">
        <v>2.8</v>
      </c>
      <c r="C223" s="11" t="s">
        <v>15</v>
      </c>
      <c r="D223" s="130">
        <f>(D59-D58)*100</f>
        <v>-3.7000000000000006</v>
      </c>
      <c r="E223" s="130">
        <f>(E59-E58)*100</f>
        <v>0.10000000000000009</v>
      </c>
      <c r="F223" s="130">
        <f>(F59-F58)*100</f>
        <v>0.10000000000000009</v>
      </c>
      <c r="H223" s="11">
        <v>2.8</v>
      </c>
      <c r="I223" s="11" t="s">
        <v>15</v>
      </c>
      <c r="J223" s="130">
        <f>(J59-J58)*100</f>
        <v>-1.9999999999999991</v>
      </c>
      <c r="K223" s="130">
        <f>(K59-K58)*100</f>
        <v>0</v>
      </c>
      <c r="L223" s="130">
        <f>(L59-L58)*100</f>
        <v>1.8000000000000016</v>
      </c>
      <c r="AC223" s="1"/>
      <c r="AD223" s="1"/>
      <c r="AE223" s="1"/>
      <c r="AF223" s="1"/>
      <c r="AG223" s="1"/>
      <c r="AH223" s="1"/>
      <c r="AI223" s="1"/>
      <c r="AJ223" s="1"/>
      <c r="AL223" s="1"/>
      <c r="AM223" s="1"/>
      <c r="AN223" s="1"/>
      <c r="AO223" s="1"/>
      <c r="AT223"/>
      <c r="BC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</row>
    <row r="224" spans="2:90" ht="15" x14ac:dyDescent="0.35">
      <c r="B224" s="8"/>
      <c r="C224" s="9"/>
      <c r="D224" s="129"/>
      <c r="E224" s="128"/>
      <c r="F224" s="129"/>
      <c r="H224" s="8"/>
      <c r="I224" s="9"/>
      <c r="J224" s="129"/>
      <c r="K224" s="128"/>
      <c r="L224" s="128"/>
      <c r="AC224" s="1"/>
      <c r="AD224" s="1"/>
      <c r="AE224" s="1"/>
      <c r="AF224" s="1"/>
      <c r="AG224" s="1"/>
      <c r="AH224" s="1"/>
      <c r="AI224" s="1"/>
      <c r="AJ224" s="1"/>
      <c r="AL224" s="1"/>
      <c r="AM224" s="1"/>
      <c r="AN224" s="1"/>
      <c r="AO224" s="1"/>
      <c r="AT224"/>
      <c r="BC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</row>
    <row r="225" spans="2:90" ht="15.5" x14ac:dyDescent="0.35">
      <c r="B225" s="13">
        <v>2.1</v>
      </c>
      <c r="C225" s="13" t="s">
        <v>16</v>
      </c>
      <c r="D225" s="132">
        <f>(D61-D60)*100</f>
        <v>-4.8000000000000043</v>
      </c>
      <c r="E225" s="132">
        <f>(E61-E60)*100</f>
        <v>0</v>
      </c>
      <c r="F225" s="132">
        <f>(F61-F60)*100</f>
        <v>0</v>
      </c>
      <c r="H225" s="13">
        <v>2.1</v>
      </c>
      <c r="I225" s="13" t="s">
        <v>16</v>
      </c>
      <c r="J225" s="132">
        <f>(J61-J60)*100</f>
        <v>1.3000000000000012</v>
      </c>
      <c r="K225" s="132">
        <f>(K61-K60)*100</f>
        <v>0.30000000000000027</v>
      </c>
      <c r="L225" s="132">
        <f>(L61-L60)*100</f>
        <v>3.5000000000000031</v>
      </c>
      <c r="AC225" s="1"/>
      <c r="AD225" s="1"/>
      <c r="AE225" s="1"/>
      <c r="AF225" s="1"/>
      <c r="AG225" s="1"/>
      <c r="AH225" s="1"/>
      <c r="AI225" s="1"/>
      <c r="AJ225" s="1"/>
      <c r="AL225" s="1"/>
      <c r="AM225" s="1"/>
      <c r="AN225" s="1"/>
      <c r="AO225" s="1"/>
      <c r="AT225"/>
      <c r="BC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</row>
    <row r="226" spans="2:90" ht="15" x14ac:dyDescent="0.35">
      <c r="B226" s="8"/>
      <c r="C226" s="9"/>
      <c r="D226" s="129"/>
      <c r="E226" s="128"/>
      <c r="F226" s="129"/>
      <c r="H226" s="8"/>
      <c r="I226" s="9"/>
      <c r="J226" s="129"/>
      <c r="K226" s="128"/>
      <c r="L226" s="128"/>
      <c r="AC226" s="1"/>
      <c r="AD226" s="1"/>
      <c r="AE226" s="1"/>
      <c r="AF226" s="1"/>
      <c r="AG226" s="1"/>
      <c r="AH226" s="1"/>
      <c r="AI226" s="1"/>
      <c r="AJ226" s="1"/>
      <c r="AL226" s="1"/>
      <c r="AM226" s="1"/>
      <c r="AN226" s="1"/>
      <c r="AO226" s="1"/>
      <c r="AT226"/>
      <c r="BC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</row>
    <row r="227" spans="2:90" ht="15.5" x14ac:dyDescent="0.35">
      <c r="B227" s="40">
        <v>2.2000000000000002</v>
      </c>
      <c r="C227" s="40" t="s">
        <v>16</v>
      </c>
      <c r="D227" s="131">
        <f>(D63-D62)*100</f>
        <v>0.10000000000000009</v>
      </c>
      <c r="E227" s="131">
        <f>(E63-E62)*100</f>
        <v>0</v>
      </c>
      <c r="F227" s="131">
        <f>(F63-F62)*100</f>
        <v>0</v>
      </c>
      <c r="H227" s="40">
        <v>2.2000000000000002</v>
      </c>
      <c r="I227" s="40" t="s">
        <v>16</v>
      </c>
      <c r="J227" s="131">
        <f>(J63-J62)*100</f>
        <v>-0.10000000000000009</v>
      </c>
      <c r="K227" s="131">
        <f>(K63-K62)*100</f>
        <v>0.10000000000000009</v>
      </c>
      <c r="L227" s="131">
        <f>(L63-L62)*100</f>
        <v>-0.20000000000000018</v>
      </c>
      <c r="AC227" s="1"/>
      <c r="AD227" s="1"/>
      <c r="AE227" s="1"/>
      <c r="AF227" s="1"/>
      <c r="AG227" s="1"/>
      <c r="AH227" s="1"/>
      <c r="AI227" s="1"/>
      <c r="AJ227" s="1"/>
      <c r="AL227" s="1"/>
      <c r="AM227" s="1"/>
      <c r="AN227" s="1"/>
      <c r="AO227" s="1"/>
      <c r="AT227"/>
      <c r="BC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</row>
    <row r="228" spans="2:90" ht="15" x14ac:dyDescent="0.35">
      <c r="B228" s="8"/>
      <c r="C228" s="9"/>
      <c r="D228" s="129"/>
      <c r="E228" s="128"/>
      <c r="F228" s="129"/>
      <c r="H228" s="8"/>
      <c r="I228" s="9"/>
      <c r="J228" s="129"/>
      <c r="K228" s="128"/>
      <c r="L228" s="128"/>
      <c r="AC228" s="1"/>
      <c r="AD228" s="1"/>
      <c r="AE228" s="1"/>
      <c r="AF228" s="1"/>
      <c r="AG228" s="1"/>
      <c r="AH228" s="1"/>
      <c r="AI228" s="1"/>
      <c r="AJ228" s="1"/>
      <c r="AL228" s="1"/>
      <c r="AM228" s="1"/>
      <c r="AN228" s="1"/>
      <c r="AO228" s="1"/>
      <c r="AT228"/>
      <c r="BC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</row>
    <row r="229" spans="2:90" ht="15.5" x14ac:dyDescent="0.35">
      <c r="B229" s="11">
        <v>2.4</v>
      </c>
      <c r="C229" s="11" t="s">
        <v>16</v>
      </c>
      <c r="D229" s="130">
        <f>(D65-D64)*100</f>
        <v>-4.3999999999999986</v>
      </c>
      <c r="E229" s="130">
        <f>(E65-E64)*100</f>
        <v>0.10000000000000009</v>
      </c>
      <c r="F229" s="130">
        <f>(F65-F64)*100</f>
        <v>0.10000000000000009</v>
      </c>
      <c r="H229" s="11">
        <v>2.4</v>
      </c>
      <c r="I229" s="11" t="s">
        <v>16</v>
      </c>
      <c r="J229" s="130">
        <f>(J65-J64)*100</f>
        <v>-5.2999999999999989</v>
      </c>
      <c r="K229" s="130">
        <f>(K65-K64)*100</f>
        <v>-0.10000000000000009</v>
      </c>
      <c r="L229" s="130">
        <f>(L65-L64)*100</f>
        <v>-2.1000000000000019</v>
      </c>
      <c r="AC229" s="1"/>
      <c r="AD229" s="1"/>
      <c r="AE229" s="1"/>
      <c r="AF229" s="1"/>
      <c r="AG229" s="1"/>
      <c r="AH229" s="1"/>
      <c r="AI229" s="1"/>
      <c r="AJ229" s="1"/>
      <c r="AL229" s="1"/>
      <c r="AM229" s="1"/>
      <c r="AN229" s="1"/>
      <c r="AO229" s="1"/>
      <c r="AT229"/>
      <c r="BC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</row>
    <row r="230" spans="2:90" ht="15" x14ac:dyDescent="0.35">
      <c r="B230" s="8"/>
      <c r="C230" s="9"/>
      <c r="D230" s="129"/>
      <c r="E230" s="128"/>
      <c r="F230" s="129"/>
      <c r="H230" s="8"/>
      <c r="I230" s="9"/>
      <c r="J230" s="129"/>
      <c r="K230" s="128"/>
      <c r="L230" s="128"/>
      <c r="AC230" s="1"/>
      <c r="AD230" s="1"/>
      <c r="AE230" s="1"/>
      <c r="AF230" s="1"/>
      <c r="AG230" s="1"/>
      <c r="AH230" s="1"/>
      <c r="AI230" s="1"/>
      <c r="AJ230" s="1"/>
      <c r="AL230" s="1"/>
      <c r="AM230" s="1"/>
      <c r="AN230" s="1"/>
      <c r="AO230" s="1"/>
      <c r="AT230"/>
      <c r="BC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</row>
    <row r="231" spans="2:90" ht="15.5" x14ac:dyDescent="0.35">
      <c r="B231" s="11">
        <v>2.8</v>
      </c>
      <c r="C231" s="11" t="s">
        <v>16</v>
      </c>
      <c r="D231" s="130">
        <f>(D67-D66)*100</f>
        <v>-5.8999999999999995</v>
      </c>
      <c r="E231" s="130">
        <f>(E67-E66)*100</f>
        <v>0</v>
      </c>
      <c r="F231" s="130">
        <f>(F67-F66)*100</f>
        <v>0</v>
      </c>
      <c r="H231" s="11">
        <v>2.8</v>
      </c>
      <c r="I231" s="11" t="s">
        <v>16</v>
      </c>
      <c r="J231" s="130">
        <f>(J67-J66)*100</f>
        <v>-4.9999999999999991</v>
      </c>
      <c r="K231" s="130">
        <f>(K67-K66)*100</f>
        <v>0</v>
      </c>
      <c r="L231" s="130">
        <f>(L67-L66)*100</f>
        <v>1.4000000000000012</v>
      </c>
      <c r="AC231" s="1"/>
      <c r="AD231" s="1"/>
      <c r="AE231" s="1"/>
      <c r="AF231" s="1"/>
      <c r="AG231" s="1"/>
      <c r="AH231" s="1"/>
      <c r="AI231" s="1"/>
      <c r="AJ231" s="1"/>
      <c r="AL231" s="1"/>
      <c r="AM231" s="1"/>
      <c r="AN231" s="1"/>
      <c r="AO231" s="1"/>
      <c r="AT231"/>
      <c r="BC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</row>
    <row r="232" spans="2:90" ht="15" x14ac:dyDescent="0.35">
      <c r="B232" s="8"/>
      <c r="C232" s="9"/>
      <c r="D232" s="129"/>
      <c r="E232" s="128"/>
      <c r="F232" s="129"/>
      <c r="H232" s="8"/>
      <c r="I232" s="9"/>
      <c r="J232" s="129"/>
      <c r="K232" s="128"/>
      <c r="L232" s="128"/>
      <c r="AC232" s="1"/>
      <c r="AD232" s="1"/>
      <c r="AE232" s="1"/>
      <c r="AF232" s="1"/>
      <c r="AG232" s="1"/>
      <c r="AH232" s="1"/>
      <c r="AI232" s="1"/>
      <c r="AJ232" s="1"/>
      <c r="AL232" s="1"/>
      <c r="AM232" s="1"/>
      <c r="AN232" s="1"/>
      <c r="AO232" s="1"/>
      <c r="AT232"/>
      <c r="BC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</row>
    <row r="233" spans="2:90" ht="15.5" x14ac:dyDescent="0.35">
      <c r="B233" s="11">
        <v>2.1</v>
      </c>
      <c r="C233" s="11" t="s">
        <v>17</v>
      </c>
      <c r="D233" s="130">
        <f>(D69-D68)*100</f>
        <v>1.0000000000000009</v>
      </c>
      <c r="E233" s="130">
        <f>(E69-E68)*100</f>
        <v>-0.10000000000000009</v>
      </c>
      <c r="F233" s="130">
        <f>(F69-F68)*100</f>
        <v>-0.10000000000000009</v>
      </c>
      <c r="H233" s="11">
        <v>2.1</v>
      </c>
      <c r="I233" s="11" t="s">
        <v>17</v>
      </c>
      <c r="J233" s="130">
        <f>(J69-J68)*100</f>
        <v>-0.10000000000000009</v>
      </c>
      <c r="K233" s="130">
        <f>(K69-K68)*100</f>
        <v>0</v>
      </c>
      <c r="L233" s="130">
        <f>(L69-L68)*100</f>
        <v>4.2999999999999927</v>
      </c>
      <c r="AC233" s="1"/>
      <c r="AD233" s="1"/>
      <c r="AE233" s="1"/>
      <c r="AF233" s="1"/>
      <c r="AG233" s="1"/>
      <c r="AH233" s="1"/>
      <c r="AI233" s="1"/>
      <c r="AJ233" s="1"/>
      <c r="AL233" s="1"/>
      <c r="AM233" s="1"/>
      <c r="AN233" s="1"/>
      <c r="AO233" s="1"/>
      <c r="AT233"/>
      <c r="BC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</row>
    <row r="234" spans="2:90" ht="15" x14ac:dyDescent="0.35">
      <c r="B234" s="8"/>
      <c r="C234" s="9"/>
      <c r="D234" s="129"/>
      <c r="E234" s="128"/>
      <c r="F234" s="129"/>
      <c r="H234" s="8"/>
      <c r="I234" s="9"/>
      <c r="J234" s="129"/>
      <c r="K234" s="128"/>
      <c r="L234" s="128"/>
      <c r="AC234" s="1"/>
      <c r="AD234" s="1"/>
      <c r="AE234" s="1"/>
      <c r="AF234" s="1"/>
      <c r="AG234" s="1"/>
      <c r="AH234" s="1"/>
      <c r="AI234" s="1"/>
      <c r="AJ234" s="1"/>
      <c r="AL234" s="1"/>
      <c r="AM234" s="1"/>
      <c r="AN234" s="1"/>
      <c r="AO234" s="1"/>
      <c r="AT234"/>
      <c r="BC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</row>
    <row r="235" spans="2:90" ht="15.5" x14ac:dyDescent="0.35">
      <c r="B235" s="40">
        <v>2.2000000000000002</v>
      </c>
      <c r="C235" s="40" t="s">
        <v>17</v>
      </c>
      <c r="D235" s="131">
        <f>(D71-D70)*100</f>
        <v>0</v>
      </c>
      <c r="E235" s="131">
        <f>(E71-E70)*100</f>
        <v>0</v>
      </c>
      <c r="F235" s="131">
        <f>(F71-F70)*100</f>
        <v>0</v>
      </c>
      <c r="H235" s="40">
        <v>2.2000000000000002</v>
      </c>
      <c r="I235" s="40" t="s">
        <v>17</v>
      </c>
      <c r="J235" s="131">
        <f>(J71-J70)*100</f>
        <v>0</v>
      </c>
      <c r="K235" s="131">
        <f>(K71-K70)*100</f>
        <v>0.10000000000000009</v>
      </c>
      <c r="L235" s="131">
        <f>(L71-L70)*100</f>
        <v>-0.10000000000000009</v>
      </c>
      <c r="AC235" s="1"/>
      <c r="AD235" s="1"/>
      <c r="AE235" s="1"/>
      <c r="AF235" s="1"/>
      <c r="AG235" s="1"/>
      <c r="AH235" s="1"/>
      <c r="AI235" s="1"/>
      <c r="AJ235" s="1"/>
      <c r="AL235" s="1"/>
      <c r="AM235" s="1"/>
      <c r="AN235" s="1"/>
      <c r="AO235" s="1"/>
      <c r="AT235"/>
      <c r="BC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</row>
    <row r="236" spans="2:90" ht="15" x14ac:dyDescent="0.35">
      <c r="B236" s="8"/>
      <c r="C236" s="9"/>
      <c r="D236" s="129"/>
      <c r="E236" s="128"/>
      <c r="F236" s="129"/>
      <c r="H236" s="8"/>
      <c r="I236" s="9"/>
      <c r="J236" s="129"/>
      <c r="K236" s="128"/>
      <c r="L236" s="128"/>
      <c r="AC236" s="1"/>
      <c r="AD236" s="1"/>
      <c r="AE236" s="1"/>
      <c r="AF236" s="1"/>
      <c r="AG236" s="1"/>
      <c r="AH236" s="1"/>
      <c r="AI236" s="1"/>
      <c r="AJ236" s="1"/>
      <c r="AL236" s="1"/>
      <c r="AM236" s="1"/>
      <c r="AN236" s="1"/>
      <c r="AO236" s="1"/>
      <c r="AT236"/>
      <c r="BC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</row>
    <row r="237" spans="2:90" ht="15.5" x14ac:dyDescent="0.35">
      <c r="B237" s="20">
        <v>2.4</v>
      </c>
      <c r="C237" s="20" t="s">
        <v>17</v>
      </c>
      <c r="D237" s="132">
        <f>(D73-D72)*100</f>
        <v>4.6999999999999984</v>
      </c>
      <c r="E237" s="132">
        <f>(E73-E72)*100</f>
        <v>0</v>
      </c>
      <c r="F237" s="132">
        <f>(F73-F72)*100</f>
        <v>0</v>
      </c>
      <c r="H237" s="20">
        <v>2.4</v>
      </c>
      <c r="I237" s="20" t="s">
        <v>17</v>
      </c>
      <c r="J237" s="132">
        <f>(J73-J72)*100</f>
        <v>4.6999999999999984</v>
      </c>
      <c r="K237" s="132">
        <f>(K73-K72)*100</f>
        <v>0.30000000000000027</v>
      </c>
      <c r="L237" s="132">
        <f>(L73-L72)*100</f>
        <v>0.80000000000000071</v>
      </c>
      <c r="AC237" s="1"/>
      <c r="AD237" s="1"/>
      <c r="AE237" s="1"/>
      <c r="AF237" s="1"/>
      <c r="AG237" s="1"/>
      <c r="AH237" s="1"/>
      <c r="AI237" s="1"/>
      <c r="AJ237" s="1"/>
      <c r="AL237" s="1"/>
      <c r="AM237" s="1"/>
      <c r="AN237" s="1"/>
      <c r="AO237" s="1"/>
      <c r="AT237"/>
      <c r="BC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</row>
    <row r="238" spans="2:90" ht="15" x14ac:dyDescent="0.35">
      <c r="B238" s="8"/>
      <c r="C238" s="9"/>
      <c r="D238" s="129"/>
      <c r="E238" s="128"/>
      <c r="F238" s="129"/>
      <c r="H238" s="8"/>
      <c r="I238" s="9"/>
      <c r="J238" s="129"/>
      <c r="K238" s="128"/>
      <c r="L238" s="128"/>
      <c r="AC238" s="1"/>
      <c r="AD238" s="1"/>
      <c r="AE238" s="1"/>
      <c r="AF238" s="1"/>
      <c r="AG238" s="1"/>
      <c r="AH238" s="1"/>
      <c r="AI238" s="1"/>
      <c r="AJ238" s="1"/>
      <c r="AL238" s="1"/>
      <c r="AM238" s="1"/>
      <c r="AN238" s="1"/>
      <c r="AO238" s="1"/>
      <c r="AT238"/>
      <c r="BC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</row>
    <row r="239" spans="2:90" ht="15.5" x14ac:dyDescent="0.35">
      <c r="B239" s="20">
        <v>2.8</v>
      </c>
      <c r="C239" s="20" t="s">
        <v>17</v>
      </c>
      <c r="D239" s="132">
        <f>(D75-D74)*100</f>
        <v>10</v>
      </c>
      <c r="E239" s="132">
        <f>(E75-E74)*100</f>
        <v>0</v>
      </c>
      <c r="F239" s="132">
        <f>(F75-F74)*100</f>
        <v>0</v>
      </c>
      <c r="H239" s="20">
        <v>2.8</v>
      </c>
      <c r="I239" s="20" t="s">
        <v>17</v>
      </c>
      <c r="J239" s="132">
        <f>(J75-J74)*100</f>
        <v>12.5</v>
      </c>
      <c r="K239" s="132">
        <f>(K75-K74)*100</f>
        <v>0.20000000000000018</v>
      </c>
      <c r="L239" s="132">
        <f>(L75-L74)*100</f>
        <v>2.2000000000000006</v>
      </c>
      <c r="AC239" s="1"/>
      <c r="AD239" s="1"/>
      <c r="AE239" s="1"/>
      <c r="AF239" s="1"/>
      <c r="AG239" s="1"/>
      <c r="AH239" s="1"/>
      <c r="AI239" s="1"/>
      <c r="AJ239" s="1"/>
      <c r="AL239" s="1"/>
      <c r="AM239" s="1"/>
      <c r="AN239" s="1"/>
      <c r="AO239" s="1"/>
      <c r="AT239"/>
      <c r="BC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</row>
    <row r="240" spans="2:90" ht="15" x14ac:dyDescent="0.35">
      <c r="B240" s="8"/>
      <c r="C240" s="9"/>
      <c r="D240" s="129"/>
      <c r="E240" s="128"/>
      <c r="F240" s="129"/>
      <c r="H240" s="8"/>
      <c r="I240" s="9"/>
      <c r="J240" s="129"/>
      <c r="K240" s="128"/>
      <c r="L240" s="128"/>
      <c r="AC240" s="1"/>
      <c r="AD240" s="1"/>
      <c r="AE240" s="1"/>
      <c r="AF240" s="1"/>
      <c r="AG240" s="1"/>
      <c r="AH240" s="1"/>
      <c r="AI240" s="1"/>
      <c r="AJ240" s="1"/>
      <c r="AL240" s="1"/>
      <c r="AM240" s="1"/>
      <c r="AN240" s="1"/>
      <c r="AO240" s="1"/>
      <c r="AT240"/>
      <c r="BC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</row>
    <row r="241" spans="2:90" ht="15.5" x14ac:dyDescent="0.35">
      <c r="B241" s="19">
        <v>2.1</v>
      </c>
      <c r="C241" s="19" t="s">
        <v>18</v>
      </c>
      <c r="D241" s="133">
        <f>(D77-D76)*100</f>
        <v>-0.10000000000000009</v>
      </c>
      <c r="E241" s="133">
        <f>(E77-E76)*100</f>
        <v>0</v>
      </c>
      <c r="F241" s="133">
        <f>(F77-F76)*100</f>
        <v>0</v>
      </c>
      <c r="H241" s="19">
        <v>2.1</v>
      </c>
      <c r="I241" s="19" t="s">
        <v>18</v>
      </c>
      <c r="J241" s="133">
        <f>(J77-J76)*100</f>
        <v>5.4000000000000048</v>
      </c>
      <c r="K241" s="133">
        <f>(K77-K76)*100</f>
        <v>0.10000000000000009</v>
      </c>
      <c r="L241" s="133">
        <f>(L77-L76)*100</f>
        <v>5.4000000000000048</v>
      </c>
      <c r="AC241" s="1"/>
      <c r="AD241" s="1"/>
      <c r="AE241" s="1"/>
      <c r="AF241" s="1"/>
      <c r="AG241" s="1"/>
      <c r="AH241" s="1"/>
      <c r="AI241" s="1"/>
      <c r="AJ241" s="1"/>
      <c r="AL241" s="1"/>
      <c r="AM241" s="1"/>
      <c r="AN241" s="1"/>
      <c r="AO241" s="1"/>
      <c r="AT241"/>
      <c r="BC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</row>
    <row r="242" spans="2:90" ht="15" x14ac:dyDescent="0.35">
      <c r="B242" s="8"/>
      <c r="C242" s="9"/>
      <c r="D242" s="129"/>
      <c r="E242" s="128"/>
      <c r="F242" s="129"/>
      <c r="H242" s="8"/>
      <c r="I242" s="9"/>
      <c r="J242" s="129"/>
      <c r="K242" s="128"/>
      <c r="L242" s="128"/>
      <c r="AC242" s="1"/>
      <c r="AD242" s="1"/>
      <c r="AE242" s="1"/>
      <c r="AF242" s="1"/>
      <c r="AG242" s="1"/>
      <c r="AH242" s="1"/>
      <c r="AI242" s="1"/>
      <c r="AJ242" s="1"/>
      <c r="AL242" s="1"/>
      <c r="AM242" s="1"/>
      <c r="AN242" s="1"/>
      <c r="AO242" s="1"/>
      <c r="AT242"/>
      <c r="BC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</row>
    <row r="243" spans="2:90" ht="15.5" x14ac:dyDescent="0.35">
      <c r="B243" s="29">
        <v>2.2000000000000002</v>
      </c>
      <c r="C243" s="29" t="s">
        <v>18</v>
      </c>
      <c r="D243" s="134">
        <f>(D79-D78)*100</f>
        <v>0.10000000000000009</v>
      </c>
      <c r="E243" s="134">
        <f>(E79-E78)*100</f>
        <v>0</v>
      </c>
      <c r="F243" s="134">
        <f>(F79-F78)*100</f>
        <v>0</v>
      </c>
      <c r="H243" s="29">
        <v>2.2000000000000002</v>
      </c>
      <c r="I243" s="29" t="s">
        <v>18</v>
      </c>
      <c r="J243" s="134">
        <f>(J79-J78)*100</f>
        <v>0</v>
      </c>
      <c r="K243" s="134">
        <f>(K79-K78)*100</f>
        <v>0</v>
      </c>
      <c r="L243" s="134">
        <f>(L79-L78)*100</f>
        <v>0</v>
      </c>
      <c r="AC243" s="1"/>
      <c r="AD243" s="1"/>
      <c r="AE243" s="1"/>
      <c r="AF243" s="1"/>
      <c r="AG243" s="1"/>
      <c r="AH243" s="1"/>
      <c r="AI243" s="1"/>
      <c r="AJ243" s="1"/>
      <c r="AL243" s="1"/>
      <c r="AM243" s="1"/>
      <c r="AN243" s="1"/>
      <c r="AO243" s="1"/>
      <c r="AT243"/>
      <c r="BC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</row>
    <row r="244" spans="2:90" ht="15" x14ac:dyDescent="0.35">
      <c r="B244" s="8"/>
      <c r="C244" s="9"/>
      <c r="D244" s="129"/>
      <c r="E244" s="128"/>
      <c r="F244" s="129"/>
      <c r="H244" s="8"/>
      <c r="I244" s="9"/>
      <c r="J244" s="129"/>
      <c r="K244" s="128"/>
      <c r="L244" s="128"/>
      <c r="AC244" s="1"/>
      <c r="AD244" s="1"/>
      <c r="AE244" s="1"/>
      <c r="AF244" s="1"/>
      <c r="AG244" s="1"/>
      <c r="AH244" s="1"/>
      <c r="AI244" s="1"/>
      <c r="AJ244" s="1"/>
      <c r="AL244" s="1"/>
      <c r="AM244" s="1"/>
      <c r="AN244" s="1"/>
      <c r="AO244" s="1"/>
      <c r="AT244"/>
      <c r="BC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</row>
    <row r="245" spans="2:90" ht="15.5" x14ac:dyDescent="0.35">
      <c r="B245" s="19">
        <v>2.4</v>
      </c>
      <c r="C245" s="19" t="s">
        <v>18</v>
      </c>
      <c r="D245" s="133">
        <f>(D81-D80)*100</f>
        <v>0.10000000000000009</v>
      </c>
      <c r="E245" s="133">
        <f>(E81-E80)*100</f>
        <v>0</v>
      </c>
      <c r="F245" s="133">
        <f>(F81-F80)*100</f>
        <v>0</v>
      </c>
      <c r="H245" s="19">
        <v>2.4</v>
      </c>
      <c r="I245" s="19" t="s">
        <v>18</v>
      </c>
      <c r="J245" s="133">
        <f>(J81-J80)*100</f>
        <v>-1.0999999999999954</v>
      </c>
      <c r="K245" s="133">
        <f>(K81-K80)*100</f>
        <v>0.10000000000000009</v>
      </c>
      <c r="L245" s="133">
        <f>(L81-L80)*100</f>
        <v>-1.100000000000001</v>
      </c>
      <c r="AC245" s="1"/>
      <c r="AD245" s="1"/>
      <c r="AE245" s="1"/>
      <c r="AF245" s="1"/>
      <c r="AG245" s="1"/>
      <c r="AH245" s="1"/>
      <c r="AI245" s="1"/>
      <c r="AJ245" s="1"/>
      <c r="AL245" s="1"/>
      <c r="AM245" s="1"/>
      <c r="AN245" s="1"/>
      <c r="AO245" s="1"/>
      <c r="AT245"/>
      <c r="BC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</row>
    <row r="246" spans="2:90" ht="15" x14ac:dyDescent="0.35">
      <c r="B246" s="8"/>
      <c r="C246" s="9"/>
      <c r="D246" s="129"/>
      <c r="E246" s="128"/>
      <c r="F246" s="129"/>
      <c r="H246" s="8"/>
      <c r="I246" s="9"/>
      <c r="J246" s="129"/>
      <c r="K246" s="128"/>
      <c r="L246" s="128"/>
      <c r="AC246" s="1"/>
      <c r="AD246" s="1"/>
      <c r="AE246" s="1"/>
      <c r="AF246" s="1"/>
      <c r="AG246" s="1"/>
      <c r="AH246" s="1"/>
      <c r="AI246" s="1"/>
      <c r="AJ246" s="1"/>
      <c r="AL246" s="1"/>
      <c r="AM246" s="1"/>
      <c r="AN246" s="1"/>
      <c r="AO246" s="1"/>
      <c r="AT246"/>
      <c r="BC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</row>
    <row r="247" spans="2:90" ht="15.5" x14ac:dyDescent="0.35">
      <c r="B247" s="19">
        <v>2.8</v>
      </c>
      <c r="C247" s="19" t="s">
        <v>18</v>
      </c>
      <c r="D247" s="133">
        <f>(D83-D82)*100</f>
        <v>0.30000000000000027</v>
      </c>
      <c r="E247" s="133">
        <f>(E83-E82)*100</f>
        <v>-0.10000000000000009</v>
      </c>
      <c r="F247" s="133">
        <f>(F83-F82)*100</f>
        <v>-0.10000000000000009</v>
      </c>
      <c r="H247" s="19">
        <v>2.8</v>
      </c>
      <c r="I247" s="19" t="s">
        <v>18</v>
      </c>
      <c r="J247" s="133">
        <f>(J83-J82)*100</f>
        <v>2.3999999999999995</v>
      </c>
      <c r="K247" s="133">
        <f>(K83-K82)*100</f>
        <v>0.10000000000000009</v>
      </c>
      <c r="L247" s="133">
        <f>(L83-L82)*100</f>
        <v>1.899999999999999</v>
      </c>
      <c r="AC247" s="1"/>
      <c r="AD247" s="1"/>
      <c r="AE247" s="1"/>
      <c r="AF247" s="1"/>
      <c r="AG247" s="1"/>
      <c r="AH247" s="1"/>
      <c r="AI247" s="1"/>
      <c r="AJ247" s="1"/>
      <c r="AL247" s="1"/>
      <c r="AM247" s="1"/>
      <c r="AN247" s="1"/>
      <c r="AO247" s="1"/>
      <c r="AT247"/>
      <c r="BC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</row>
    <row r="248" spans="2:90" ht="15" x14ac:dyDescent="0.35">
      <c r="B248" s="8"/>
      <c r="C248" s="9"/>
      <c r="D248" s="129"/>
      <c r="E248" s="128"/>
      <c r="F248" s="129"/>
      <c r="H248" s="8"/>
      <c r="I248" s="9"/>
      <c r="J248" s="129"/>
      <c r="K248" s="128"/>
      <c r="L248" s="128"/>
      <c r="AC248" s="1"/>
      <c r="AD248" s="1"/>
      <c r="AE248" s="1"/>
      <c r="AF248" s="1"/>
      <c r="AG248" s="1"/>
      <c r="AH248" s="1"/>
      <c r="AI248" s="1"/>
      <c r="AJ248" s="1"/>
      <c r="AL248" s="1"/>
      <c r="AM248" s="1"/>
      <c r="AN248" s="1"/>
      <c r="AO248" s="1"/>
      <c r="AT248"/>
      <c r="BC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</row>
    <row r="249" spans="2:90" ht="15.5" x14ac:dyDescent="0.35">
      <c r="B249" s="20">
        <v>2.1</v>
      </c>
      <c r="C249" s="20" t="s">
        <v>19</v>
      </c>
      <c r="D249" s="132">
        <f>(D85-D84)*100</f>
        <v>-2.7000000000000024</v>
      </c>
      <c r="E249" s="132">
        <f>(E85-E84)*100</f>
        <v>0.10000000000000009</v>
      </c>
      <c r="F249" s="132">
        <f>(F85-F84)*100</f>
        <v>0.10000000000000009</v>
      </c>
      <c r="H249" s="20">
        <v>2.1</v>
      </c>
      <c r="I249" s="20" t="s">
        <v>19</v>
      </c>
      <c r="J249" s="132">
        <f>(J85-J84)*100</f>
        <v>2.6000000000000023</v>
      </c>
      <c r="K249" s="132">
        <f>(K85-K84)*100</f>
        <v>0.10000000000000009</v>
      </c>
      <c r="L249" s="132">
        <f>(L85-L84)*100</f>
        <v>4.1000000000000032</v>
      </c>
      <c r="AC249" s="1"/>
      <c r="AD249" s="1"/>
      <c r="AE249" s="1"/>
      <c r="AF249" s="1"/>
      <c r="AG249" s="1"/>
      <c r="AH249" s="1"/>
      <c r="AI249" s="1"/>
      <c r="AJ249" s="1"/>
      <c r="AL249" s="1"/>
      <c r="AM249" s="1"/>
      <c r="AN249" s="1"/>
      <c r="AO249" s="1"/>
      <c r="AT249"/>
      <c r="BC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</row>
    <row r="250" spans="2:90" ht="15" x14ac:dyDescent="0.35">
      <c r="B250" s="8"/>
      <c r="C250" s="9"/>
      <c r="D250" s="129"/>
      <c r="E250" s="128"/>
      <c r="F250" s="129"/>
      <c r="H250" s="8"/>
      <c r="I250" s="9"/>
      <c r="J250" s="129"/>
      <c r="K250" s="128"/>
      <c r="L250" s="128"/>
      <c r="AC250" s="1"/>
      <c r="AD250" s="1"/>
      <c r="AE250" s="1"/>
      <c r="AF250" s="1"/>
      <c r="AG250" s="1"/>
      <c r="AH250" s="1"/>
      <c r="AI250" s="1"/>
      <c r="AJ250" s="1"/>
      <c r="AL250" s="1"/>
      <c r="AM250" s="1"/>
      <c r="AN250" s="1"/>
      <c r="AO250" s="1"/>
      <c r="AT250"/>
      <c r="BC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</row>
    <row r="251" spans="2:90" ht="15.5" x14ac:dyDescent="0.35">
      <c r="B251" s="40">
        <v>2.2000000000000002</v>
      </c>
      <c r="C251" s="40" t="s">
        <v>19</v>
      </c>
      <c r="D251" s="131">
        <f>(D87-D86)*100</f>
        <v>0</v>
      </c>
      <c r="E251" s="131">
        <f>(E87-E86)*100</f>
        <v>-0.10000000000000009</v>
      </c>
      <c r="F251" s="131">
        <f>(F87-F86)*100</f>
        <v>-0.10000000000000009</v>
      </c>
      <c r="H251" s="40">
        <v>2.2000000000000002</v>
      </c>
      <c r="I251" s="40" t="s">
        <v>19</v>
      </c>
      <c r="J251" s="131">
        <f>(J87-J86)*100</f>
        <v>0.10000000000000009</v>
      </c>
      <c r="K251" s="131">
        <f>(K87-K86)*100</f>
        <v>0.10000000000000009</v>
      </c>
      <c r="L251" s="131">
        <f>(L87-L86)*100</f>
        <v>0.10000000000000009</v>
      </c>
      <c r="AC251" s="1"/>
      <c r="AD251" s="1"/>
      <c r="AE251" s="1"/>
      <c r="AF251" s="1"/>
      <c r="AG251" s="1"/>
      <c r="AH251" s="1"/>
      <c r="AI251" s="1"/>
      <c r="AJ251" s="1"/>
      <c r="AL251" s="1"/>
      <c r="AM251" s="1"/>
      <c r="AN251" s="1"/>
      <c r="AO251" s="1"/>
      <c r="AT251"/>
      <c r="BC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</row>
    <row r="252" spans="2:90" ht="15" x14ac:dyDescent="0.35">
      <c r="B252" s="8"/>
      <c r="C252" s="9"/>
      <c r="D252" s="129"/>
      <c r="E252" s="128"/>
      <c r="F252" s="129"/>
      <c r="H252" s="8"/>
      <c r="I252" s="9"/>
      <c r="J252" s="129"/>
      <c r="K252" s="128"/>
      <c r="L252" s="128"/>
      <c r="AC252" s="1"/>
      <c r="AD252" s="1"/>
      <c r="AE252" s="1"/>
      <c r="AF252" s="1"/>
      <c r="AG252" s="1"/>
      <c r="AH252" s="1"/>
      <c r="AI252" s="1"/>
      <c r="AJ252" s="1"/>
      <c r="AL252" s="1"/>
      <c r="AM252" s="1"/>
      <c r="AN252" s="1"/>
      <c r="AO252" s="1"/>
      <c r="AT252"/>
      <c r="BC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</row>
    <row r="253" spans="2:90" ht="15.5" x14ac:dyDescent="0.35">
      <c r="B253" s="7">
        <v>2.4</v>
      </c>
      <c r="C253" s="7" t="s">
        <v>19</v>
      </c>
      <c r="D253" s="130">
        <f>(D89-D88)*100</f>
        <v>-2.1000000000000019</v>
      </c>
      <c r="E253" s="130">
        <f>(E89-E88)*100</f>
        <v>0.10000000000000009</v>
      </c>
      <c r="F253" s="130">
        <f>(F89-F88)*100</f>
        <v>0.10000000000000009</v>
      </c>
      <c r="H253" s="7">
        <v>2.4</v>
      </c>
      <c r="I253" s="7" t="s">
        <v>19</v>
      </c>
      <c r="J253" s="130">
        <f>(J89-J88)*100</f>
        <v>-3.8000000000000034</v>
      </c>
      <c r="K253" s="130">
        <f>(K89-K88)*100</f>
        <v>-0.10000000000000009</v>
      </c>
      <c r="L253" s="130">
        <f>(L89-L88)*100</f>
        <v>-2.9000000000000026</v>
      </c>
      <c r="AC253" s="1"/>
      <c r="AD253" s="1"/>
      <c r="AE253" s="1"/>
      <c r="AF253" s="1"/>
      <c r="AG253" s="1"/>
      <c r="AH253" s="1"/>
      <c r="AI253" s="1"/>
      <c r="AJ253" s="1"/>
      <c r="AL253" s="1"/>
      <c r="AM253" s="1"/>
      <c r="AN253" s="1"/>
      <c r="AO253" s="1"/>
      <c r="AT253"/>
      <c r="BC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</row>
    <row r="254" spans="2:90" ht="15" x14ac:dyDescent="0.35">
      <c r="B254" s="8"/>
      <c r="C254" s="9"/>
      <c r="D254" s="129"/>
      <c r="E254" s="128"/>
      <c r="F254" s="129"/>
      <c r="H254" s="8"/>
      <c r="I254" s="9"/>
      <c r="J254" s="129"/>
      <c r="K254" s="128"/>
      <c r="L254" s="128"/>
      <c r="AC254" s="1"/>
      <c r="AD254" s="1"/>
      <c r="AE254" s="1"/>
      <c r="AF254" s="1"/>
      <c r="AG254" s="1"/>
      <c r="AH254" s="1"/>
      <c r="AI254" s="1"/>
      <c r="AJ254" s="1"/>
      <c r="AL254" s="1"/>
      <c r="AM254" s="1"/>
      <c r="AN254" s="1"/>
      <c r="AO254" s="1"/>
      <c r="AT254"/>
      <c r="BC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</row>
    <row r="255" spans="2:90" ht="15.5" x14ac:dyDescent="0.35">
      <c r="B255" s="7">
        <v>2.8</v>
      </c>
      <c r="C255" s="7" t="s">
        <v>19</v>
      </c>
      <c r="D255" s="130">
        <f>(D91-D90)*100</f>
        <v>-3.8999999999999995</v>
      </c>
      <c r="E255" s="130">
        <f>(E91-E90)*100</f>
        <v>-0.10000000000000009</v>
      </c>
      <c r="F255" s="130">
        <f>(F91-F90)*100</f>
        <v>-0.10000000000000009</v>
      </c>
      <c r="H255" s="7">
        <v>2.8</v>
      </c>
      <c r="I255" s="7" t="s">
        <v>19</v>
      </c>
      <c r="J255" s="130">
        <f>(J91-J90)*100</f>
        <v>-2.4999999999999996</v>
      </c>
      <c r="K255" s="130">
        <f>(K91-K90)*100</f>
        <v>0</v>
      </c>
      <c r="L255" s="130">
        <f>(L91-L90)*100</f>
        <v>1.4000000000000012</v>
      </c>
      <c r="AC255" s="1"/>
      <c r="AD255" s="1"/>
      <c r="AE255" s="1"/>
      <c r="AF255" s="1"/>
      <c r="AG255" s="1"/>
      <c r="AH255" s="1"/>
      <c r="AI255" s="1"/>
      <c r="AJ255" s="1"/>
      <c r="AL255" s="1"/>
      <c r="AM255" s="1"/>
      <c r="AN255" s="1"/>
      <c r="AO255" s="1"/>
      <c r="AT255"/>
      <c r="BC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</row>
    <row r="256" spans="2:90" ht="15" x14ac:dyDescent="0.35">
      <c r="B256" s="8"/>
      <c r="C256" s="9"/>
      <c r="D256" s="129"/>
      <c r="E256" s="128"/>
      <c r="F256" s="129"/>
      <c r="H256" s="8"/>
      <c r="I256" s="9"/>
      <c r="J256" s="129"/>
      <c r="K256" s="128"/>
      <c r="L256" s="128"/>
      <c r="AC256" s="1"/>
      <c r="AD256" s="1"/>
      <c r="AE256" s="1"/>
      <c r="AF256" s="1"/>
      <c r="AG256" s="1"/>
      <c r="AH256" s="1"/>
      <c r="AI256" s="1"/>
      <c r="AJ256" s="1"/>
      <c r="AL256" s="1"/>
      <c r="AM256" s="1"/>
      <c r="AN256" s="1"/>
      <c r="AO256" s="1"/>
      <c r="AT256"/>
      <c r="BC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</row>
    <row r="257" spans="2:90" ht="15.5" x14ac:dyDescent="0.35">
      <c r="B257" s="20">
        <v>2.1</v>
      </c>
      <c r="C257" s="20" t="s">
        <v>20</v>
      </c>
      <c r="D257" s="132">
        <f>(D93-D92)*100</f>
        <v>-3.7999999999999923</v>
      </c>
      <c r="E257" s="132">
        <f>(E93-E92)*100</f>
        <v>0.10000000000000009</v>
      </c>
      <c r="F257" s="132">
        <f>(F93-F92)*100</f>
        <v>0.10000000000000009</v>
      </c>
      <c r="H257" s="20">
        <v>2.1</v>
      </c>
      <c r="I257" s="20" t="s">
        <v>20</v>
      </c>
      <c r="J257" s="132">
        <f>(J93-J92)*100</f>
        <v>0.40000000000000036</v>
      </c>
      <c r="K257" s="132">
        <f>(K93-K92)*100</f>
        <v>0.20000000000000018</v>
      </c>
      <c r="L257" s="132">
        <f>(L93-L92)*100</f>
        <v>3.1000000000000028</v>
      </c>
      <c r="AC257" s="1"/>
      <c r="AD257" s="1"/>
      <c r="AE257" s="1"/>
      <c r="AF257" s="1"/>
      <c r="AG257" s="1"/>
      <c r="AH257" s="1"/>
      <c r="AI257" s="1"/>
      <c r="AJ257" s="1"/>
      <c r="AL257" s="1"/>
      <c r="AM257" s="1"/>
      <c r="AN257" s="1"/>
      <c r="AO257" s="1"/>
      <c r="AT257"/>
      <c r="BC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</row>
    <row r="258" spans="2:90" ht="15" x14ac:dyDescent="0.35">
      <c r="B258" s="8"/>
      <c r="C258" s="9"/>
      <c r="D258" s="129"/>
      <c r="E258" s="128"/>
      <c r="F258" s="129"/>
      <c r="H258" s="8"/>
      <c r="I258" s="9"/>
      <c r="J258" s="129"/>
      <c r="K258" s="128"/>
      <c r="L258" s="128"/>
      <c r="AC258" s="1"/>
      <c r="AD258" s="1"/>
      <c r="AE258" s="1"/>
      <c r="AF258" s="1"/>
      <c r="AG258" s="1"/>
      <c r="AH258" s="1"/>
      <c r="AI258" s="1"/>
      <c r="AJ258" s="1"/>
      <c r="AL258" s="1"/>
      <c r="AM258" s="1"/>
      <c r="AN258" s="1"/>
      <c r="AO258" s="1"/>
      <c r="AT258"/>
      <c r="BC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</row>
    <row r="259" spans="2:90" ht="15.5" x14ac:dyDescent="0.35">
      <c r="B259" s="40">
        <v>2.2000000000000002</v>
      </c>
      <c r="C259" s="40" t="s">
        <v>20</v>
      </c>
      <c r="D259" s="131">
        <f>(D95-D94)*100</f>
        <v>0</v>
      </c>
      <c r="E259" s="131">
        <f>(E95-E94)*100</f>
        <v>0</v>
      </c>
      <c r="F259" s="131">
        <f>(F95-F94)*100</f>
        <v>0</v>
      </c>
      <c r="H259" s="40">
        <v>2.2000000000000002</v>
      </c>
      <c r="I259" s="40" t="s">
        <v>20</v>
      </c>
      <c r="J259" s="131">
        <f>(J95-J94)*100</f>
        <v>0</v>
      </c>
      <c r="K259" s="131">
        <f>(K95-K94)*100</f>
        <v>0.20000000000000018</v>
      </c>
      <c r="L259" s="131">
        <f>(L95-L94)*100</f>
        <v>0</v>
      </c>
      <c r="AC259" s="1"/>
      <c r="AD259" s="1"/>
      <c r="AE259" s="1"/>
      <c r="AF259" s="1"/>
      <c r="AG259" s="1"/>
      <c r="AH259" s="1"/>
      <c r="AI259" s="1"/>
      <c r="AJ259" s="1"/>
      <c r="AL259" s="1"/>
      <c r="AM259" s="1"/>
      <c r="AN259" s="1"/>
      <c r="AO259" s="1"/>
      <c r="AT259"/>
      <c r="BC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</row>
    <row r="260" spans="2:90" ht="15" x14ac:dyDescent="0.35">
      <c r="B260" s="8"/>
      <c r="C260" s="9"/>
      <c r="D260" s="129"/>
      <c r="E260" s="128"/>
      <c r="F260" s="129"/>
      <c r="H260" s="8"/>
      <c r="I260" s="9"/>
      <c r="J260" s="129"/>
      <c r="K260" s="128"/>
      <c r="L260" s="128"/>
      <c r="AC260" s="1"/>
      <c r="AD260" s="1"/>
      <c r="AE260" s="1"/>
      <c r="AF260" s="1"/>
      <c r="AG260" s="1"/>
      <c r="AH260" s="1"/>
      <c r="AI260" s="1"/>
      <c r="AJ260" s="1"/>
      <c r="AL260" s="1"/>
      <c r="AM260" s="1"/>
      <c r="AN260" s="1"/>
      <c r="AO260" s="1"/>
      <c r="AT260"/>
      <c r="BC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</row>
    <row r="261" spans="2:90" ht="15.5" x14ac:dyDescent="0.35">
      <c r="B261" s="7">
        <v>2.4</v>
      </c>
      <c r="C261" s="7" t="s">
        <v>20</v>
      </c>
      <c r="D261" s="130">
        <f>(D97-D96)*100</f>
        <v>-3.6999999999999975</v>
      </c>
      <c r="E261" s="130">
        <f>(E97-E96)*100</f>
        <v>-0.10000000000000009</v>
      </c>
      <c r="F261" s="130">
        <f>(F97-F96)*100</f>
        <v>-0.10000000000000009</v>
      </c>
      <c r="H261" s="7">
        <v>2.4</v>
      </c>
      <c r="I261" s="7" t="s">
        <v>20</v>
      </c>
      <c r="J261" s="130">
        <f>(J97-J96)*100</f>
        <v>-5.3999999999999995</v>
      </c>
      <c r="K261" s="130">
        <f>(K97-K96)*100</f>
        <v>-0.10000000000000009</v>
      </c>
      <c r="L261" s="130">
        <f>(L97-L96)*100</f>
        <v>-3.7000000000000033</v>
      </c>
      <c r="AC261" s="1"/>
      <c r="AD261" s="1"/>
      <c r="AE261" s="1"/>
      <c r="AF261" s="1"/>
      <c r="AG261" s="1"/>
      <c r="AH261" s="1"/>
      <c r="AI261" s="1"/>
      <c r="AJ261" s="1"/>
      <c r="AL261" s="1"/>
      <c r="AM261" s="1"/>
      <c r="AN261" s="1"/>
      <c r="AO261" s="1"/>
      <c r="AT261"/>
      <c r="BC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</row>
    <row r="262" spans="2:90" ht="15" x14ac:dyDescent="0.35">
      <c r="B262" s="8"/>
      <c r="C262" s="9"/>
      <c r="D262" s="129"/>
      <c r="E262" s="128"/>
      <c r="F262" s="129"/>
      <c r="H262" s="8"/>
      <c r="I262" s="9"/>
      <c r="J262" s="129"/>
      <c r="K262" s="128"/>
      <c r="L262" s="128"/>
      <c r="AC262" s="1"/>
      <c r="AD262" s="1"/>
      <c r="AE262" s="1"/>
      <c r="AF262" s="1"/>
      <c r="AG262" s="1"/>
      <c r="AH262" s="1"/>
      <c r="AI262" s="1"/>
      <c r="AJ262" s="1"/>
      <c r="AL262" s="1"/>
      <c r="AM262" s="1"/>
      <c r="AN262" s="1"/>
      <c r="AO262" s="1"/>
      <c r="AT262"/>
      <c r="BC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</row>
    <row r="263" spans="2:90" ht="15.5" x14ac:dyDescent="0.35">
      <c r="B263" s="7">
        <v>2.8</v>
      </c>
      <c r="C263" s="7" t="s">
        <v>20</v>
      </c>
      <c r="D263" s="130">
        <f>(D99-D98)*100</f>
        <v>-6.4</v>
      </c>
      <c r="E263" s="130">
        <f>(E99-E98)*100</f>
        <v>0</v>
      </c>
      <c r="F263" s="130">
        <f>(F99-F98)*100</f>
        <v>0</v>
      </c>
      <c r="H263" s="7">
        <v>2.8</v>
      </c>
      <c r="I263" s="7" t="s">
        <v>20</v>
      </c>
      <c r="J263" s="130">
        <f>(J99-J98)*100</f>
        <v>-5.4999999999999991</v>
      </c>
      <c r="K263" s="130">
        <f>(K99-K98)*100</f>
        <v>-0.10000000000000009</v>
      </c>
      <c r="L263" s="130">
        <f>(L99-L98)*100</f>
        <v>0.59999999999999776</v>
      </c>
      <c r="AC263" s="1"/>
      <c r="AD263" s="1"/>
      <c r="AE263" s="1"/>
      <c r="AF263" s="1"/>
      <c r="AG263" s="1"/>
      <c r="AH263" s="1"/>
      <c r="AI263" s="1"/>
      <c r="AJ263" s="1"/>
      <c r="AL263" s="1"/>
      <c r="AM263" s="1"/>
      <c r="AN263" s="1"/>
      <c r="AO263" s="1"/>
      <c r="AT263"/>
      <c r="BC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</row>
    <row r="264" spans="2:90" ht="15" x14ac:dyDescent="0.35">
      <c r="B264" s="8"/>
      <c r="C264" s="9"/>
      <c r="D264" s="129"/>
      <c r="E264" s="128"/>
      <c r="F264" s="129"/>
      <c r="H264" s="8"/>
      <c r="I264" s="9"/>
      <c r="J264" s="129"/>
      <c r="K264" s="128"/>
      <c r="L264" s="128"/>
      <c r="AC264" s="1"/>
      <c r="AD264" s="1"/>
      <c r="AE264" s="1"/>
      <c r="AF264" s="1"/>
      <c r="AG264" s="1"/>
      <c r="AH264" s="1"/>
      <c r="AI264" s="1"/>
      <c r="AJ264" s="1"/>
      <c r="AL264" s="1"/>
      <c r="AM264" s="1"/>
      <c r="AN264" s="1"/>
      <c r="AO264" s="1"/>
      <c r="AT264"/>
      <c r="BC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</row>
    <row r="265" spans="2:90" ht="15.5" x14ac:dyDescent="0.35">
      <c r="B265" s="7">
        <v>2.1</v>
      </c>
      <c r="C265" s="7" t="s">
        <v>21</v>
      </c>
      <c r="D265" s="130">
        <f>(D101-D100)*100</f>
        <v>2.9000000000000026</v>
      </c>
      <c r="E265" s="130">
        <f>(E101-E100)*100</f>
        <v>0</v>
      </c>
      <c r="F265" s="130">
        <f>(F101-F100)*100</f>
        <v>0</v>
      </c>
      <c r="H265" s="7">
        <v>2.1</v>
      </c>
      <c r="I265" s="7" t="s">
        <v>21</v>
      </c>
      <c r="J265" s="130">
        <f>(J101-J100)*100</f>
        <v>3.2000000000000028</v>
      </c>
      <c r="K265" s="130">
        <f>(K101-K100)*100</f>
        <v>0</v>
      </c>
      <c r="L265" s="130">
        <f>(L101-L100)*100</f>
        <v>6.2999999999999945</v>
      </c>
      <c r="AC265" s="1"/>
      <c r="AD265" s="1"/>
      <c r="AE265" s="1"/>
      <c r="AF265" s="1"/>
      <c r="AG265" s="1"/>
      <c r="AH265" s="1"/>
      <c r="AI265" s="1"/>
      <c r="AJ265" s="1"/>
      <c r="AL265" s="1"/>
      <c r="AM265" s="1"/>
      <c r="AN265" s="1"/>
      <c r="AO265" s="1"/>
      <c r="AT265"/>
      <c r="BC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</row>
    <row r="266" spans="2:90" ht="15" x14ac:dyDescent="0.35">
      <c r="B266" s="8"/>
      <c r="C266" s="9"/>
      <c r="D266" s="129"/>
      <c r="E266" s="128"/>
      <c r="F266" s="129"/>
      <c r="H266" s="8"/>
      <c r="I266" s="9"/>
      <c r="J266" s="129"/>
      <c r="K266" s="128"/>
      <c r="L266" s="128"/>
      <c r="AC266" s="1"/>
      <c r="AD266" s="1"/>
      <c r="AE266" s="1"/>
      <c r="AF266" s="1"/>
      <c r="AG266" s="1"/>
      <c r="AH266" s="1"/>
      <c r="AI266" s="1"/>
      <c r="AJ266" s="1"/>
      <c r="AL266" s="1"/>
      <c r="AM266" s="1"/>
      <c r="AN266" s="1"/>
      <c r="AO266" s="1"/>
      <c r="AT266"/>
      <c r="BC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</row>
    <row r="267" spans="2:90" ht="15.5" x14ac:dyDescent="0.35">
      <c r="B267" s="40">
        <v>2.2000000000000002</v>
      </c>
      <c r="C267" s="40" t="s">
        <v>21</v>
      </c>
      <c r="D267" s="131">
        <f>(D103-D102)*100</f>
        <v>0</v>
      </c>
      <c r="E267" s="131">
        <f>(E103-E102)*100</f>
        <v>0</v>
      </c>
      <c r="F267" s="131">
        <f>(F103-F102)*100</f>
        <v>0</v>
      </c>
      <c r="H267" s="40">
        <v>2.2000000000000002</v>
      </c>
      <c r="I267" s="40" t="s">
        <v>21</v>
      </c>
      <c r="J267" s="131">
        <f>(J103-J102)*100</f>
        <v>-0.10000000000000009</v>
      </c>
      <c r="K267" s="131">
        <f>(K103-K102)*100</f>
        <v>0</v>
      </c>
      <c r="L267" s="131">
        <f>(L103-L102)*100</f>
        <v>-0.20000000000000018</v>
      </c>
      <c r="AC267" s="1"/>
      <c r="AD267" s="1"/>
      <c r="AE267" s="1"/>
      <c r="AF267" s="1"/>
      <c r="AG267" s="1"/>
      <c r="AH267" s="1"/>
      <c r="AI267" s="1"/>
      <c r="AJ267" s="1"/>
      <c r="AL267" s="1"/>
      <c r="AM267" s="1"/>
      <c r="AN267" s="1"/>
      <c r="AO267" s="1"/>
      <c r="AT267"/>
      <c r="BC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</row>
    <row r="268" spans="2:90" ht="15" x14ac:dyDescent="0.35">
      <c r="B268" s="8"/>
      <c r="C268" s="9"/>
      <c r="D268" s="129"/>
      <c r="E268" s="128"/>
      <c r="F268" s="129"/>
      <c r="H268" s="8"/>
      <c r="I268" s="9"/>
      <c r="J268" s="129"/>
      <c r="K268" s="128"/>
      <c r="L268" s="128"/>
      <c r="AC268" s="1"/>
      <c r="AD268" s="1"/>
      <c r="AE268" s="1"/>
      <c r="AF268" s="1"/>
      <c r="AG268" s="1"/>
      <c r="AH268" s="1"/>
      <c r="AI268" s="1"/>
      <c r="AJ268" s="1"/>
      <c r="AL268" s="1"/>
      <c r="AM268" s="1"/>
      <c r="AN268" s="1"/>
      <c r="AO268" s="1"/>
      <c r="AT268"/>
      <c r="BC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</row>
    <row r="269" spans="2:90" ht="15.5" x14ac:dyDescent="0.35">
      <c r="B269" s="20">
        <v>2.4</v>
      </c>
      <c r="C269" s="20" t="s">
        <v>21</v>
      </c>
      <c r="D269" s="132">
        <f>(D105-D104)*100</f>
        <v>3.9000000000000035</v>
      </c>
      <c r="E269" s="132">
        <f>(E105-E104)*100</f>
        <v>0.10000000000000009</v>
      </c>
      <c r="F269" s="132">
        <f>(F105-F104)*100</f>
        <v>0.10000000000000009</v>
      </c>
      <c r="H269" s="20">
        <v>2.4</v>
      </c>
      <c r="I269" s="20" t="s">
        <v>21</v>
      </c>
      <c r="J269" s="132">
        <f>(J105-J104)*100</f>
        <v>2.9999999999999973</v>
      </c>
      <c r="K269" s="132">
        <f>(K105-K104)*100</f>
        <v>0.30000000000000027</v>
      </c>
      <c r="L269" s="132">
        <f>(L105-L104)*100</f>
        <v>0.30000000000000027</v>
      </c>
      <c r="AC269" s="1"/>
      <c r="AD269" s="1"/>
      <c r="AE269" s="1"/>
      <c r="AF269" s="1"/>
      <c r="AG269" s="1"/>
      <c r="AH269" s="1"/>
      <c r="AI269" s="1"/>
      <c r="AJ269" s="1"/>
      <c r="AL269" s="1"/>
      <c r="AM269" s="1"/>
      <c r="AN269" s="1"/>
      <c r="AO269" s="1"/>
      <c r="AT269"/>
      <c r="BC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</row>
    <row r="270" spans="2:90" ht="15" x14ac:dyDescent="0.35">
      <c r="B270" s="8"/>
      <c r="C270" s="9"/>
      <c r="D270" s="129"/>
      <c r="E270" s="128"/>
      <c r="F270" s="129"/>
      <c r="H270" s="8"/>
      <c r="I270" s="9"/>
      <c r="J270" s="129"/>
      <c r="K270" s="128"/>
      <c r="L270" s="128"/>
      <c r="AC270" s="1"/>
      <c r="AD270" s="1"/>
      <c r="AE270" s="1"/>
      <c r="AF270" s="1"/>
      <c r="AG270" s="1"/>
      <c r="AH270" s="1"/>
      <c r="AI270" s="1"/>
      <c r="AJ270" s="1"/>
      <c r="AL270" s="1"/>
      <c r="AM270" s="1"/>
      <c r="AN270" s="1"/>
      <c r="AO270" s="1"/>
      <c r="AT270"/>
      <c r="BC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</row>
    <row r="271" spans="2:90" ht="15.5" x14ac:dyDescent="0.35">
      <c r="B271" s="20">
        <v>2.8</v>
      </c>
      <c r="C271" s="20" t="s">
        <v>21</v>
      </c>
      <c r="D271" s="132">
        <f>(D107-D106)*100</f>
        <v>9.5</v>
      </c>
      <c r="E271" s="132">
        <f>(E107-E106)*100</f>
        <v>0</v>
      </c>
      <c r="F271" s="132">
        <f>(F107-F106)*100</f>
        <v>0</v>
      </c>
      <c r="H271" s="20">
        <v>2.8</v>
      </c>
      <c r="I271" s="20" t="s">
        <v>21</v>
      </c>
      <c r="J271" s="132">
        <f>(J107-J106)*100</f>
        <v>11.600000000000001</v>
      </c>
      <c r="K271" s="132">
        <f>(K107-K106)*100</f>
        <v>0.20000000000000018</v>
      </c>
      <c r="L271" s="132">
        <f>(L107-L106)*100</f>
        <v>2.2000000000000006</v>
      </c>
      <c r="AC271" s="1"/>
      <c r="AD271" s="1"/>
      <c r="AE271" s="1"/>
      <c r="AF271" s="1"/>
      <c r="AG271" s="1"/>
      <c r="AH271" s="1"/>
      <c r="AI271" s="1"/>
      <c r="AJ271" s="1"/>
      <c r="AL271" s="1"/>
      <c r="AM271" s="1"/>
      <c r="AN271" s="1"/>
      <c r="AO271" s="1"/>
      <c r="AT271"/>
      <c r="BC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</row>
    <row r="272" spans="2:90" ht="15" x14ac:dyDescent="0.35">
      <c r="B272" s="8"/>
      <c r="C272" s="9"/>
      <c r="D272" s="129"/>
      <c r="E272" s="128"/>
      <c r="F272" s="129"/>
      <c r="H272" s="8"/>
      <c r="I272" s="9"/>
      <c r="J272" s="129"/>
      <c r="K272" s="128"/>
      <c r="L272" s="128"/>
      <c r="AC272" s="1"/>
      <c r="AD272" s="1"/>
      <c r="AE272" s="1"/>
      <c r="AF272" s="1"/>
      <c r="AG272" s="1"/>
      <c r="AH272" s="1"/>
      <c r="AI272" s="1"/>
      <c r="AJ272" s="1"/>
      <c r="AL272" s="1"/>
      <c r="AM272" s="1"/>
      <c r="AN272" s="1"/>
      <c r="AO272" s="1"/>
      <c r="AT272"/>
      <c r="BC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</row>
    <row r="273" spans="2:90" ht="15.5" x14ac:dyDescent="0.35">
      <c r="B273" s="19">
        <v>2.1</v>
      </c>
      <c r="C273" s="19" t="s">
        <v>22</v>
      </c>
      <c r="D273" s="133">
        <f>(D109-D108)*100</f>
        <v>0</v>
      </c>
      <c r="E273" s="133">
        <f>(E109-E108)*100</f>
        <v>0</v>
      </c>
      <c r="F273" s="133">
        <f>(F109-F108)*100</f>
        <v>0</v>
      </c>
      <c r="H273" s="19">
        <v>2.1</v>
      </c>
      <c r="I273" s="19" t="s">
        <v>22</v>
      </c>
      <c r="J273" s="133">
        <f>(J109-J108)*100</f>
        <v>5.100000000000005</v>
      </c>
      <c r="K273" s="133">
        <f>(K109-K108)*100</f>
        <v>0.10000000000000009</v>
      </c>
      <c r="L273" s="133">
        <f>(L109-L108)*100</f>
        <v>5.2000000000000046</v>
      </c>
      <c r="AC273" s="1"/>
      <c r="AD273" s="1"/>
      <c r="AE273" s="1"/>
      <c r="AF273" s="1"/>
      <c r="AG273" s="1"/>
      <c r="AH273" s="1"/>
      <c r="AI273" s="1"/>
      <c r="AJ273" s="1"/>
      <c r="AL273" s="1"/>
      <c r="AM273" s="1"/>
      <c r="AN273" s="1"/>
      <c r="AO273" s="1"/>
      <c r="AT273"/>
      <c r="BC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</row>
    <row r="274" spans="2:90" ht="15" x14ac:dyDescent="0.35">
      <c r="B274" s="8"/>
      <c r="C274" s="9"/>
      <c r="D274" s="129"/>
      <c r="E274" s="128"/>
      <c r="F274" s="129"/>
      <c r="H274" s="8"/>
      <c r="I274" s="9"/>
      <c r="J274" s="129"/>
      <c r="K274" s="128"/>
      <c r="L274" s="128"/>
      <c r="AC274" s="1"/>
      <c r="AD274" s="1"/>
      <c r="AE274" s="1"/>
      <c r="AF274" s="1"/>
      <c r="AG274" s="1"/>
      <c r="AH274" s="1"/>
      <c r="AI274" s="1"/>
      <c r="AJ274" s="1"/>
      <c r="AL274" s="1"/>
      <c r="AM274" s="1"/>
      <c r="AN274" s="1"/>
      <c r="AO274" s="1"/>
      <c r="AT274"/>
      <c r="BC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</row>
    <row r="275" spans="2:90" ht="15.5" x14ac:dyDescent="0.35">
      <c r="B275" s="29">
        <v>2.2000000000000002</v>
      </c>
      <c r="C275" s="29" t="s">
        <v>22</v>
      </c>
      <c r="D275" s="134">
        <f>(D111-D110)*100</f>
        <v>0</v>
      </c>
      <c r="E275" s="134">
        <f>(E111-E110)*100</f>
        <v>0</v>
      </c>
      <c r="F275" s="134">
        <f>(F111-F110)*100</f>
        <v>0</v>
      </c>
      <c r="H275" s="29">
        <v>2.2000000000000002</v>
      </c>
      <c r="I275" s="29" t="s">
        <v>22</v>
      </c>
      <c r="J275" s="134">
        <f>(J111-J110)*100</f>
        <v>0</v>
      </c>
      <c r="K275" s="134">
        <f>(K111-K110)*100</f>
        <v>0</v>
      </c>
      <c r="L275" s="134">
        <f>(L111-L110)*100</f>
        <v>-0.10000000000000009</v>
      </c>
      <c r="AC275" s="1"/>
      <c r="AD275" s="1"/>
      <c r="AE275" s="1"/>
      <c r="AF275" s="1"/>
      <c r="AG275" s="1"/>
      <c r="AH275" s="1"/>
      <c r="AI275" s="1"/>
      <c r="AJ275" s="1"/>
      <c r="AL275" s="1"/>
      <c r="AM275" s="1"/>
      <c r="AN275" s="1"/>
      <c r="AO275" s="1"/>
      <c r="AT275"/>
      <c r="BC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</row>
    <row r="276" spans="2:90" ht="15" x14ac:dyDescent="0.35">
      <c r="B276" s="8"/>
      <c r="C276" s="9"/>
      <c r="D276" s="129"/>
      <c r="E276" s="128"/>
      <c r="F276" s="129"/>
      <c r="H276" s="8"/>
      <c r="I276" s="9"/>
      <c r="J276" s="129"/>
      <c r="K276" s="128"/>
      <c r="L276" s="128"/>
      <c r="AC276" s="1"/>
      <c r="AD276" s="1"/>
      <c r="AE276" s="1"/>
      <c r="AF276" s="1"/>
      <c r="AG276" s="1"/>
      <c r="AH276" s="1"/>
      <c r="AI276" s="1"/>
      <c r="AJ276" s="1"/>
      <c r="AL276" s="1"/>
      <c r="AM276" s="1"/>
      <c r="AN276" s="1"/>
      <c r="AO276" s="1"/>
      <c r="AT276"/>
      <c r="BC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</row>
    <row r="277" spans="2:90" ht="15.5" x14ac:dyDescent="0.35">
      <c r="B277" s="19">
        <v>2.4</v>
      </c>
      <c r="C277" s="19" t="s">
        <v>22</v>
      </c>
      <c r="D277" s="133">
        <f>(D113-D112)*100</f>
        <v>0.10000000000000009</v>
      </c>
      <c r="E277" s="133">
        <f>(E113-E112)*100</f>
        <v>0</v>
      </c>
      <c r="F277" s="133">
        <f>(F113-F112)*100</f>
        <v>0</v>
      </c>
      <c r="H277" s="19">
        <v>2.4</v>
      </c>
      <c r="I277" s="19" t="s">
        <v>22</v>
      </c>
      <c r="J277" s="133">
        <f>(J113-J112)*100</f>
        <v>-2.2999999999999963</v>
      </c>
      <c r="K277" s="133">
        <f>(K113-K112)*100</f>
        <v>0.10000000000000009</v>
      </c>
      <c r="L277" s="133">
        <f>(L113-L112)*100</f>
        <v>-2.2999999999999963</v>
      </c>
      <c r="AC277" s="1"/>
      <c r="AD277" s="1"/>
      <c r="AE277" s="1"/>
      <c r="AF277" s="1"/>
      <c r="AG277" s="1"/>
      <c r="AH277" s="1"/>
      <c r="AI277" s="1"/>
      <c r="AJ277" s="1"/>
      <c r="AL277" s="1"/>
      <c r="AM277" s="1"/>
      <c r="AN277" s="1"/>
      <c r="AO277" s="1"/>
      <c r="AT277"/>
      <c r="BC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</row>
    <row r="278" spans="2:90" ht="15" x14ac:dyDescent="0.35">
      <c r="B278" s="8"/>
      <c r="C278" s="9"/>
      <c r="D278" s="129"/>
      <c r="E278" s="128"/>
      <c r="F278" s="129"/>
      <c r="H278" s="8"/>
      <c r="I278" s="9"/>
      <c r="J278" s="129"/>
      <c r="K278" s="128"/>
      <c r="L278" s="128"/>
      <c r="AC278" s="1"/>
      <c r="AD278" s="1"/>
      <c r="AE278" s="1"/>
      <c r="AF278" s="1"/>
      <c r="AG278" s="1"/>
      <c r="AH278" s="1"/>
      <c r="AI278" s="1"/>
      <c r="AJ278" s="1"/>
      <c r="AL278" s="1"/>
      <c r="AM278" s="1"/>
      <c r="AN278" s="1"/>
      <c r="AO278" s="1"/>
      <c r="AT278"/>
      <c r="BC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</row>
    <row r="279" spans="2:90" ht="15.5" x14ac:dyDescent="0.35">
      <c r="B279" s="19">
        <v>2.8</v>
      </c>
      <c r="C279" s="19" t="s">
        <v>22</v>
      </c>
      <c r="D279" s="133">
        <f>(D115-D114)*100</f>
        <v>0.30000000000000027</v>
      </c>
      <c r="E279" s="133">
        <f>(E115-E114)*100</f>
        <v>0.10000000000000009</v>
      </c>
      <c r="F279" s="133">
        <f>(F115-F114)*100</f>
        <v>0.10000000000000009</v>
      </c>
      <c r="H279" s="19">
        <v>2.8</v>
      </c>
      <c r="I279" s="19" t="s">
        <v>22</v>
      </c>
      <c r="J279" s="133">
        <f>(J115-J114)*100</f>
        <v>2.0999999999999992</v>
      </c>
      <c r="K279" s="133">
        <f>(K115-K114)*100</f>
        <v>0.10000000000000009</v>
      </c>
      <c r="L279" s="133">
        <f>(L115-L114)*100</f>
        <v>1.6999999999999988</v>
      </c>
      <c r="AC279" s="1"/>
      <c r="AD279" s="1"/>
      <c r="AE279" s="1"/>
      <c r="AF279" s="1"/>
      <c r="AG279" s="1"/>
      <c r="AH279" s="1"/>
      <c r="AI279" s="1"/>
      <c r="AJ279" s="1"/>
      <c r="AL279" s="1"/>
      <c r="AM279" s="1"/>
      <c r="AN279" s="1"/>
      <c r="AO279" s="1"/>
      <c r="AT279"/>
      <c r="BC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</row>
    <row r="280" spans="2:90" ht="15" x14ac:dyDescent="0.35">
      <c r="B280" s="8"/>
      <c r="C280" s="9"/>
      <c r="D280" s="129"/>
      <c r="E280" s="128"/>
      <c r="F280" s="129"/>
      <c r="H280" s="8"/>
      <c r="I280" s="9"/>
      <c r="J280" s="129"/>
      <c r="K280" s="128"/>
      <c r="L280" s="128"/>
      <c r="AC280" s="1"/>
      <c r="AD280" s="1"/>
      <c r="AE280" s="1"/>
      <c r="AF280" s="1"/>
      <c r="AG280" s="1"/>
      <c r="AH280" s="1"/>
      <c r="AI280" s="1"/>
      <c r="AJ280" s="1"/>
      <c r="AL280" s="1"/>
      <c r="AM280" s="1"/>
      <c r="AN280" s="1"/>
      <c r="AO280" s="1"/>
      <c r="AT280"/>
      <c r="BC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</row>
    <row r="281" spans="2:90" ht="15.5" x14ac:dyDescent="0.35">
      <c r="B281" s="25">
        <v>2.1</v>
      </c>
      <c r="C281" s="26" t="s">
        <v>23</v>
      </c>
      <c r="D281" s="132">
        <f>(D117-D116)*100</f>
        <v>-2.0999999999999908</v>
      </c>
      <c r="E281" s="132">
        <f>(E117-E116)*100</f>
        <v>0</v>
      </c>
      <c r="F281" s="132">
        <f>(F117-F116)*100</f>
        <v>0</v>
      </c>
      <c r="H281" s="25">
        <v>2.1</v>
      </c>
      <c r="I281" s="26" t="s">
        <v>23</v>
      </c>
      <c r="J281" s="132">
        <f>(J117-J116)*100</f>
        <v>1.6000000000000014</v>
      </c>
      <c r="K281" s="132">
        <f>(K117-K116)*100</f>
        <v>0.10000000000000009</v>
      </c>
      <c r="L281" s="132">
        <f>(L117-L116)*100</f>
        <v>3.1999999999999917</v>
      </c>
      <c r="AC281" s="1"/>
      <c r="AD281" s="1"/>
      <c r="AE281" s="1"/>
      <c r="AF281" s="1"/>
      <c r="AG281" s="1"/>
      <c r="AH281" s="1"/>
      <c r="AI281" s="1"/>
      <c r="AJ281" s="1"/>
      <c r="AL281" s="1"/>
      <c r="AM281" s="1"/>
      <c r="AN281" s="1"/>
      <c r="AO281" s="1"/>
      <c r="AT281"/>
      <c r="BC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</row>
    <row r="282" spans="2:90" ht="15" x14ac:dyDescent="0.35">
      <c r="B282" s="8"/>
      <c r="C282" s="9"/>
      <c r="D282" s="129"/>
      <c r="E282" s="128"/>
      <c r="F282" s="129"/>
      <c r="H282" s="8"/>
      <c r="I282" s="9"/>
      <c r="J282" s="129"/>
      <c r="K282" s="128"/>
      <c r="L282" s="128"/>
      <c r="AC282" s="1"/>
      <c r="AD282" s="1"/>
      <c r="AE282" s="1"/>
      <c r="AF282" s="1"/>
      <c r="AG282" s="1"/>
      <c r="AH282" s="1"/>
      <c r="AI282" s="1"/>
      <c r="AJ282" s="1"/>
      <c r="AL282" s="1"/>
      <c r="AM282" s="1"/>
      <c r="AN282" s="1"/>
      <c r="AO282" s="1"/>
      <c r="AT282"/>
      <c r="BC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</row>
    <row r="283" spans="2:90" ht="15.5" x14ac:dyDescent="0.35">
      <c r="B283" s="40">
        <v>2.2000000000000002</v>
      </c>
      <c r="C283" s="40" t="s">
        <v>23</v>
      </c>
      <c r="D283" s="131">
        <f>(D119-D118)*100</f>
        <v>0</v>
      </c>
      <c r="E283" s="131">
        <f>(E119-E118)*100</f>
        <v>0.10000000000000009</v>
      </c>
      <c r="F283" s="131">
        <f>(F119-F118)*100</f>
        <v>0.10000000000000009</v>
      </c>
      <c r="H283" s="40">
        <v>2.2000000000000002</v>
      </c>
      <c r="I283" s="40" t="s">
        <v>23</v>
      </c>
      <c r="J283" s="131">
        <f>(J119-J118)*100</f>
        <v>0</v>
      </c>
      <c r="K283" s="131">
        <f>(K119-K118)*100</f>
        <v>0</v>
      </c>
      <c r="L283" s="131">
        <f>(L119-L118)*100</f>
        <v>0</v>
      </c>
      <c r="AC283" s="1"/>
      <c r="AD283" s="1"/>
      <c r="AE283" s="1"/>
      <c r="AF283" s="1"/>
      <c r="AG283" s="1"/>
      <c r="AH283" s="1"/>
      <c r="AI283" s="1"/>
      <c r="AJ283" s="1"/>
      <c r="AL283" s="1"/>
      <c r="AM283" s="1"/>
      <c r="AN283" s="1"/>
      <c r="AO283" s="1"/>
      <c r="AT283"/>
      <c r="BC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</row>
    <row r="284" spans="2:90" ht="15" x14ac:dyDescent="0.35">
      <c r="B284" s="8"/>
      <c r="C284" s="9"/>
      <c r="D284" s="129"/>
      <c r="E284" s="128"/>
      <c r="F284" s="129"/>
      <c r="H284" s="8"/>
      <c r="I284" s="9"/>
      <c r="J284" s="129"/>
      <c r="K284" s="128"/>
      <c r="L284" s="128"/>
      <c r="AC284" s="1"/>
      <c r="AD284" s="1"/>
      <c r="AE284" s="1"/>
      <c r="AF284" s="1"/>
      <c r="AG284" s="1"/>
      <c r="AH284" s="1"/>
      <c r="AI284" s="1"/>
      <c r="AJ284" s="1"/>
      <c r="AL284" s="1"/>
      <c r="AM284" s="1"/>
      <c r="AN284" s="1"/>
      <c r="AO284" s="1"/>
      <c r="AT284"/>
      <c r="BC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</row>
    <row r="285" spans="2:90" ht="15.5" x14ac:dyDescent="0.35">
      <c r="B285" s="27">
        <v>2.4</v>
      </c>
      <c r="C285" s="28" t="s">
        <v>23</v>
      </c>
      <c r="D285" s="130">
        <f>(D121-D120)*100</f>
        <v>-1.5000000000000013</v>
      </c>
      <c r="E285" s="130">
        <f>(E121-E120)*100</f>
        <v>0</v>
      </c>
      <c r="F285" s="130">
        <f>(F121-F120)*100</f>
        <v>0</v>
      </c>
      <c r="H285" s="27">
        <v>2.4</v>
      </c>
      <c r="I285" s="28" t="s">
        <v>23</v>
      </c>
      <c r="J285" s="130">
        <f>(J121-J120)*100</f>
        <v>-4.299999999999998</v>
      </c>
      <c r="K285" s="130">
        <f>(K121-K120)*100</f>
        <v>0</v>
      </c>
      <c r="L285" s="130">
        <f>(L121-L120)*100</f>
        <v>-4.0000000000000036</v>
      </c>
      <c r="AC285" s="1"/>
      <c r="AD285" s="1"/>
      <c r="AE285" s="1"/>
      <c r="AF285" s="1"/>
      <c r="AG285" s="1"/>
      <c r="AH285" s="1"/>
      <c r="AI285" s="1"/>
      <c r="AJ285" s="1"/>
      <c r="AL285" s="1"/>
      <c r="AM285" s="1"/>
      <c r="AN285" s="1"/>
      <c r="AO285" s="1"/>
      <c r="AT285"/>
      <c r="BC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</row>
    <row r="286" spans="2:90" ht="15" x14ac:dyDescent="0.35">
      <c r="B286" s="8"/>
      <c r="C286" s="9"/>
      <c r="D286" s="129"/>
      <c r="E286" s="128"/>
      <c r="F286" s="129"/>
      <c r="H286" s="8"/>
      <c r="I286" s="9"/>
      <c r="J286" s="129"/>
      <c r="K286" s="128"/>
      <c r="L286" s="128"/>
      <c r="AC286" s="1"/>
      <c r="AD286" s="1"/>
      <c r="AE286" s="1"/>
      <c r="AF286" s="1"/>
      <c r="AG286" s="1"/>
      <c r="AH286" s="1"/>
      <c r="AI286" s="1"/>
      <c r="AJ286" s="1"/>
      <c r="AL286" s="1"/>
      <c r="AM286" s="1"/>
      <c r="AN286" s="1"/>
      <c r="AO286" s="1"/>
      <c r="AT286"/>
      <c r="BC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</row>
    <row r="287" spans="2:90" ht="15.5" x14ac:dyDescent="0.35">
      <c r="B287" s="27">
        <v>2.8</v>
      </c>
      <c r="C287" s="28" t="s">
        <v>23</v>
      </c>
      <c r="D287" s="130">
        <f>(D123-D122)*100</f>
        <v>-4.1000000000000005</v>
      </c>
      <c r="E287" s="130">
        <f>(E123-E122)*100</f>
        <v>0</v>
      </c>
      <c r="F287" s="130">
        <f>(F123-F122)*100</f>
        <v>0</v>
      </c>
      <c r="H287" s="27">
        <v>2.8</v>
      </c>
      <c r="I287" s="28" t="s">
        <v>23</v>
      </c>
      <c r="J287" s="130">
        <f>(J123-J122)*100</f>
        <v>-2.8000000000000025</v>
      </c>
      <c r="K287" s="130">
        <f>(K123-K122)*100</f>
        <v>0</v>
      </c>
      <c r="L287" s="130">
        <f>(L123-L122)*100</f>
        <v>0.70000000000000062</v>
      </c>
      <c r="AC287" s="1"/>
      <c r="AD287" s="1"/>
      <c r="AE287" s="1"/>
      <c r="AF287" s="1"/>
      <c r="AG287" s="1"/>
      <c r="AH287" s="1"/>
      <c r="AI287" s="1"/>
      <c r="AJ287" s="1"/>
      <c r="AL287" s="1"/>
      <c r="AM287" s="1"/>
      <c r="AN287" s="1"/>
      <c r="AO287" s="1"/>
      <c r="AT287"/>
      <c r="BC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</row>
    <row r="288" spans="2:90" ht="15" x14ac:dyDescent="0.35">
      <c r="B288" s="8"/>
      <c r="C288" s="9"/>
      <c r="D288" s="129"/>
      <c r="E288" s="128"/>
      <c r="F288" s="129"/>
      <c r="H288" s="8"/>
      <c r="I288" s="9"/>
      <c r="J288" s="129"/>
      <c r="K288" s="128"/>
      <c r="L288" s="128"/>
      <c r="AC288" s="1"/>
      <c r="AD288" s="1"/>
      <c r="AE288" s="1"/>
      <c r="AF288" s="1"/>
      <c r="AG288" s="1"/>
      <c r="AH288" s="1"/>
      <c r="AI288" s="1"/>
      <c r="AJ288" s="1"/>
      <c r="AL288" s="1"/>
      <c r="AM288" s="1"/>
      <c r="AN288" s="1"/>
      <c r="AO288" s="1"/>
      <c r="AT288"/>
      <c r="BC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</row>
    <row r="289" spans="2:90" ht="15.5" x14ac:dyDescent="0.35">
      <c r="B289" s="25">
        <v>2.1</v>
      </c>
      <c r="C289" s="26" t="s">
        <v>24</v>
      </c>
      <c r="D289" s="132">
        <f>(D125-D124)*100</f>
        <v>-2.5000000000000022</v>
      </c>
      <c r="E289" s="132">
        <f>(E125-E124)*100</f>
        <v>-0.10000000000000009</v>
      </c>
      <c r="F289" s="132">
        <f>(F125-F124)*100</f>
        <v>-0.10000000000000009</v>
      </c>
      <c r="H289" s="25">
        <v>2.1</v>
      </c>
      <c r="I289" s="26" t="s">
        <v>24</v>
      </c>
      <c r="J289" s="132">
        <f>(J125-J124)*100</f>
        <v>0.20000000000000018</v>
      </c>
      <c r="K289" s="132">
        <f>(K125-K124)*100</f>
        <v>0</v>
      </c>
      <c r="L289" s="132">
        <f>(L125-L124)*100</f>
        <v>2.1000000000000019</v>
      </c>
      <c r="AC289" s="1"/>
      <c r="AD289" s="1"/>
      <c r="AE289" s="1"/>
      <c r="AF289" s="1"/>
      <c r="AG289" s="1"/>
      <c r="AH289" s="1"/>
      <c r="AI289" s="1"/>
      <c r="AJ289" s="1"/>
      <c r="AL289" s="1"/>
      <c r="AM289" s="1"/>
      <c r="AN289" s="1"/>
      <c r="AO289" s="1"/>
      <c r="AT289"/>
      <c r="BC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</row>
    <row r="290" spans="2:90" ht="15" x14ac:dyDescent="0.35">
      <c r="B290" s="8"/>
      <c r="C290" s="9"/>
      <c r="D290" s="129"/>
      <c r="E290" s="128"/>
      <c r="F290" s="129"/>
      <c r="H290" s="8"/>
      <c r="I290" s="9"/>
      <c r="J290" s="129"/>
      <c r="K290" s="128"/>
      <c r="L290" s="128"/>
      <c r="AC290" s="1"/>
      <c r="AD290" s="1"/>
      <c r="AE290" s="1"/>
      <c r="AF290" s="1"/>
      <c r="AG290" s="1"/>
      <c r="AH290" s="1"/>
      <c r="AI290" s="1"/>
      <c r="AJ290" s="1"/>
      <c r="AL290" s="1"/>
      <c r="AM290" s="1"/>
      <c r="AN290" s="1"/>
      <c r="AO290" s="1"/>
      <c r="AT290"/>
      <c r="BC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</row>
    <row r="291" spans="2:90" ht="15.5" x14ac:dyDescent="0.35">
      <c r="B291" s="40">
        <v>2.2000000000000002</v>
      </c>
      <c r="C291" s="40" t="s">
        <v>24</v>
      </c>
      <c r="D291" s="131">
        <f>(D127-D126)*100</f>
        <v>0</v>
      </c>
      <c r="E291" s="131">
        <f>(E127-E126)*100</f>
        <v>-0.10000000000000009</v>
      </c>
      <c r="F291" s="131">
        <f>(F127-F126)*100</f>
        <v>-0.10000000000000009</v>
      </c>
      <c r="H291" s="40">
        <v>2.2000000000000002</v>
      </c>
      <c r="I291" s="40" t="s">
        <v>24</v>
      </c>
      <c r="J291" s="131">
        <f>(J127-J126)*100</f>
        <v>0</v>
      </c>
      <c r="K291" s="131">
        <f>(K127-K126)*100</f>
        <v>0.10000000000000009</v>
      </c>
      <c r="L291" s="131">
        <f>(L127-L126)*100</f>
        <v>0</v>
      </c>
      <c r="AC291" s="1"/>
      <c r="AD291" s="1"/>
      <c r="AE291" s="1"/>
      <c r="AF291" s="1"/>
      <c r="AG291" s="1"/>
      <c r="AH291" s="1"/>
      <c r="AI291" s="1"/>
      <c r="AJ291" s="1"/>
      <c r="AL291" s="1"/>
      <c r="AM291" s="1"/>
      <c r="AN291" s="1"/>
      <c r="AO291" s="1"/>
      <c r="AT291"/>
      <c r="BC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</row>
    <row r="292" spans="2:90" ht="15" x14ac:dyDescent="0.35">
      <c r="B292" s="8"/>
      <c r="C292" s="9"/>
      <c r="D292" s="129"/>
      <c r="E292" s="128"/>
      <c r="F292" s="129"/>
      <c r="H292" s="8"/>
      <c r="I292" s="9"/>
      <c r="J292" s="129"/>
      <c r="K292" s="128"/>
      <c r="L292" s="128"/>
      <c r="AC292" s="1"/>
      <c r="AD292" s="1"/>
      <c r="AE292" s="1"/>
      <c r="AF292" s="1"/>
      <c r="AG292" s="1"/>
      <c r="AH292" s="1"/>
      <c r="AI292" s="1"/>
      <c r="AJ292" s="1"/>
      <c r="AL292" s="1"/>
      <c r="AM292" s="1"/>
      <c r="AN292" s="1"/>
      <c r="AO292" s="1"/>
      <c r="AT292"/>
      <c r="BC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</row>
    <row r="293" spans="2:90" ht="15.5" x14ac:dyDescent="0.35">
      <c r="B293" s="27">
        <v>2.4</v>
      </c>
      <c r="C293" s="28" t="s">
        <v>24</v>
      </c>
      <c r="D293" s="130">
        <f>(D129-D128)*100</f>
        <v>-2.4000000000000021</v>
      </c>
      <c r="E293" s="130">
        <f>(E129-E128)*100</f>
        <v>0</v>
      </c>
      <c r="F293" s="130">
        <f>(F129-F128)*100</f>
        <v>0</v>
      </c>
      <c r="H293" s="27">
        <v>2.4</v>
      </c>
      <c r="I293" s="28" t="s">
        <v>24</v>
      </c>
      <c r="J293" s="130">
        <f>(J129-J128)*100</f>
        <v>-5.2999999999999989</v>
      </c>
      <c r="K293" s="130">
        <f>(K129-K128)*100</f>
        <v>-0.10000000000000009</v>
      </c>
      <c r="L293" s="130">
        <f>(L129-L128)*100</f>
        <v>-5.0000000000000044</v>
      </c>
      <c r="AC293" s="1"/>
      <c r="AD293" s="1"/>
      <c r="AE293" s="1"/>
      <c r="AF293" s="1"/>
      <c r="AG293" s="1"/>
      <c r="AH293" s="1"/>
      <c r="AI293" s="1"/>
      <c r="AJ293" s="1"/>
      <c r="AL293" s="1"/>
      <c r="AM293" s="1"/>
      <c r="AN293" s="1"/>
      <c r="AO293" s="1"/>
      <c r="AT293"/>
      <c r="BC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</row>
    <row r="294" spans="2:90" ht="15" x14ac:dyDescent="0.35">
      <c r="B294" s="8"/>
      <c r="C294" s="9"/>
      <c r="D294" s="129"/>
      <c r="E294" s="128"/>
      <c r="F294" s="129"/>
      <c r="H294" s="8"/>
      <c r="I294" s="9"/>
      <c r="J294" s="129"/>
      <c r="K294" s="128"/>
      <c r="L294" s="128"/>
      <c r="AC294" s="1"/>
      <c r="AD294" s="1"/>
      <c r="AE294" s="1"/>
      <c r="AF294" s="1"/>
      <c r="AG294" s="1"/>
      <c r="AH294" s="1"/>
      <c r="AI294" s="1"/>
      <c r="AJ294" s="1"/>
      <c r="AL294" s="1"/>
      <c r="AM294" s="1"/>
      <c r="AN294" s="1"/>
      <c r="AO294" s="1"/>
      <c r="AT294"/>
      <c r="BC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</row>
    <row r="295" spans="2:90" ht="15.5" x14ac:dyDescent="0.35">
      <c r="B295" s="27">
        <v>2.8</v>
      </c>
      <c r="C295" s="28" t="s">
        <v>24</v>
      </c>
      <c r="D295" s="130">
        <f>(D131-D130)*100</f>
        <v>-6.8000000000000016</v>
      </c>
      <c r="E295" s="130">
        <f>(E131-E130)*100</f>
        <v>0</v>
      </c>
      <c r="F295" s="130">
        <f>(F131-F130)*100</f>
        <v>0</v>
      </c>
      <c r="H295" s="27">
        <v>2.8</v>
      </c>
      <c r="I295" s="28" t="s">
        <v>24</v>
      </c>
      <c r="J295" s="130">
        <f>(J131-J130)*100</f>
        <v>-6.0999999999999988</v>
      </c>
      <c r="K295" s="130">
        <f>(K131-K130)*100</f>
        <v>-0.1999999999999974</v>
      </c>
      <c r="L295" s="130">
        <f>(L131-L130)*100</f>
        <v>-0.50000000000000044</v>
      </c>
      <c r="AC295" s="1"/>
      <c r="AD295" s="1"/>
      <c r="AE295" s="1"/>
      <c r="AF295" s="1"/>
      <c r="AG295" s="1"/>
      <c r="AH295" s="1"/>
      <c r="AI295" s="1"/>
      <c r="AJ295" s="1"/>
      <c r="AL295" s="1"/>
      <c r="AM295" s="1"/>
      <c r="AN295" s="1"/>
      <c r="AO295" s="1"/>
      <c r="AT295"/>
      <c r="BC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</row>
    <row r="296" spans="2:90" ht="15" x14ac:dyDescent="0.35">
      <c r="B296" s="8"/>
      <c r="C296" s="9"/>
      <c r="D296" s="129"/>
      <c r="E296" s="128"/>
      <c r="F296" s="129"/>
      <c r="H296" s="8"/>
      <c r="I296" s="9"/>
      <c r="J296" s="129"/>
      <c r="K296" s="128"/>
      <c r="L296" s="128"/>
      <c r="AC296" s="1"/>
      <c r="AD296" s="1"/>
      <c r="AE296" s="1"/>
      <c r="AF296" s="1"/>
      <c r="AG296" s="1"/>
      <c r="AH296" s="1"/>
      <c r="AI296" s="1"/>
      <c r="AJ296" s="1"/>
      <c r="AL296" s="1"/>
      <c r="AM296" s="1"/>
      <c r="AN296" s="1"/>
      <c r="AO296" s="1"/>
      <c r="AT296"/>
      <c r="BC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</row>
    <row r="297" spans="2:90" ht="15.5" x14ac:dyDescent="0.35">
      <c r="B297" s="25">
        <v>2.1</v>
      </c>
      <c r="C297" s="26" t="s">
        <v>25</v>
      </c>
      <c r="D297" s="132">
        <f>(D133-D132)*100</f>
        <v>3.8999999999999924</v>
      </c>
      <c r="E297" s="132">
        <f>(E133-E132)*100</f>
        <v>0</v>
      </c>
      <c r="F297" s="132">
        <f>(F133-F132)*100</f>
        <v>0</v>
      </c>
      <c r="H297" s="25">
        <v>2.1</v>
      </c>
      <c r="I297" s="26" t="s">
        <v>25</v>
      </c>
      <c r="J297" s="132">
        <f>(J133-J132)*100</f>
        <v>7.5999999999999961</v>
      </c>
      <c r="K297" s="132">
        <f>(K133-K132)*100</f>
        <v>0</v>
      </c>
      <c r="L297" s="132">
        <f>(L133-L132)*100</f>
        <v>4.4999999999999929</v>
      </c>
      <c r="AC297" s="1"/>
      <c r="AD297" s="1"/>
      <c r="AE297" s="1"/>
      <c r="AF297" s="1"/>
      <c r="AG297" s="1"/>
      <c r="AH297" s="1"/>
      <c r="AI297" s="1"/>
      <c r="AJ297" s="1"/>
      <c r="AL297" s="1"/>
      <c r="AM297" s="1"/>
      <c r="AN297" s="1"/>
      <c r="AO297" s="1"/>
      <c r="AT297"/>
      <c r="BC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</row>
    <row r="298" spans="2:90" ht="15" x14ac:dyDescent="0.35">
      <c r="B298" s="8"/>
      <c r="C298" s="9"/>
      <c r="D298" s="129"/>
      <c r="E298" s="128"/>
      <c r="F298" s="129"/>
      <c r="H298" s="8"/>
      <c r="I298" s="9"/>
      <c r="J298" s="129"/>
      <c r="K298" s="128"/>
      <c r="L298" s="128"/>
      <c r="AC298" s="1"/>
      <c r="AD298" s="1"/>
      <c r="AE298" s="1"/>
      <c r="AF298" s="1"/>
      <c r="AG298" s="1"/>
      <c r="AH298" s="1"/>
      <c r="AI298" s="1"/>
      <c r="AJ298" s="1"/>
      <c r="AL298" s="1"/>
      <c r="AM298" s="1"/>
      <c r="AN298" s="1"/>
      <c r="AO298" s="1"/>
      <c r="AT298"/>
      <c r="BC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</row>
    <row r="299" spans="2:90" ht="15.5" x14ac:dyDescent="0.35">
      <c r="B299" s="40">
        <v>2.2000000000000002</v>
      </c>
      <c r="C299" s="40" t="s">
        <v>25</v>
      </c>
      <c r="D299" s="131">
        <f>(D135-D134)*100</f>
        <v>0</v>
      </c>
      <c r="E299" s="131">
        <f>(E135-E134)*100</f>
        <v>-0.10000000000000009</v>
      </c>
      <c r="F299" s="131">
        <f>(F135-F134)*100</f>
        <v>-0.10000000000000009</v>
      </c>
      <c r="H299" s="40">
        <v>2.2000000000000002</v>
      </c>
      <c r="I299" s="40" t="s">
        <v>25</v>
      </c>
      <c r="J299" s="131">
        <f>(J135-J134)*100</f>
        <v>0</v>
      </c>
      <c r="K299" s="131">
        <f>(K135-K134)*100</f>
        <v>-0.20000000000000018</v>
      </c>
      <c r="L299" s="131">
        <f>(L135-L134)*100</f>
        <v>0</v>
      </c>
      <c r="AC299" s="1"/>
      <c r="AD299" s="1"/>
      <c r="AE299" s="1"/>
      <c r="AF299" s="1"/>
      <c r="AG299" s="1"/>
      <c r="AH299" s="1"/>
      <c r="AI299" s="1"/>
      <c r="AJ299" s="1"/>
      <c r="AL299" s="1"/>
      <c r="AM299" s="1"/>
      <c r="AN299" s="1"/>
      <c r="AO299" s="1"/>
      <c r="AT299"/>
      <c r="BC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</row>
    <row r="300" spans="2:90" ht="15" x14ac:dyDescent="0.35">
      <c r="B300" s="8"/>
      <c r="C300" s="9"/>
      <c r="D300" s="129"/>
      <c r="E300" s="128"/>
      <c r="F300" s="129"/>
      <c r="H300" s="8"/>
      <c r="I300" s="9"/>
      <c r="J300" s="129"/>
      <c r="K300" s="128"/>
      <c r="L300" s="128"/>
      <c r="AC300" s="1"/>
      <c r="AD300" s="1"/>
      <c r="AE300" s="1"/>
      <c r="AF300" s="1"/>
      <c r="AG300" s="1"/>
      <c r="AH300" s="1"/>
      <c r="AI300" s="1"/>
      <c r="AJ300" s="1"/>
      <c r="AL300" s="1"/>
      <c r="AM300" s="1"/>
      <c r="AN300" s="1"/>
      <c r="AO300" s="1"/>
      <c r="AT300"/>
      <c r="BC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</row>
    <row r="301" spans="2:90" ht="15.5" x14ac:dyDescent="0.35">
      <c r="B301" s="25">
        <v>2.4</v>
      </c>
      <c r="C301" s="26" t="s">
        <v>25</v>
      </c>
      <c r="D301" s="132">
        <f>(D137-D136)*100</f>
        <v>-0.40000000000000036</v>
      </c>
      <c r="E301" s="132">
        <f>(E137-E136)*100</f>
        <v>0</v>
      </c>
      <c r="F301" s="132">
        <f>(F137-F136)*100</f>
        <v>0</v>
      </c>
      <c r="H301" s="25">
        <v>2.4</v>
      </c>
      <c r="I301" s="26" t="s">
        <v>25</v>
      </c>
      <c r="J301" s="132">
        <f>(J137-J136)*100</f>
        <v>-4.8999999999999932</v>
      </c>
      <c r="K301" s="132">
        <f>(K137-K136)*100</f>
        <v>0.20000000000000018</v>
      </c>
      <c r="L301" s="132">
        <f>(L137-L136)*100</f>
        <v>-3.0000000000000027</v>
      </c>
      <c r="AC301" s="1"/>
      <c r="AD301" s="1"/>
      <c r="AE301" s="1"/>
      <c r="AF301" s="1"/>
      <c r="AG301" s="1"/>
      <c r="AH301" s="1"/>
      <c r="AI301" s="1"/>
      <c r="AJ301" s="1"/>
      <c r="AL301" s="1"/>
      <c r="AM301" s="1"/>
      <c r="AN301" s="1"/>
      <c r="AO301" s="1"/>
      <c r="AT301"/>
      <c r="BC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</row>
    <row r="302" spans="2:90" ht="15" x14ac:dyDescent="0.35">
      <c r="B302" s="8"/>
      <c r="C302" s="9"/>
      <c r="D302" s="129"/>
      <c r="E302" s="128"/>
      <c r="F302" s="129"/>
      <c r="H302" s="8"/>
      <c r="I302" s="9"/>
      <c r="J302" s="129"/>
      <c r="K302" s="128"/>
      <c r="L302" s="128"/>
      <c r="AC302" s="1"/>
      <c r="AD302" s="1"/>
      <c r="AE302" s="1"/>
      <c r="AF302" s="1"/>
      <c r="AG302" s="1"/>
      <c r="AH302" s="1"/>
      <c r="AI302" s="1"/>
      <c r="AJ302" s="1"/>
      <c r="AL302" s="1"/>
      <c r="AM302" s="1"/>
      <c r="AN302" s="1"/>
      <c r="AO302" s="1"/>
      <c r="AT302"/>
      <c r="BC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</row>
    <row r="303" spans="2:90" ht="15.5" x14ac:dyDescent="0.35">
      <c r="B303" s="25">
        <v>2.8</v>
      </c>
      <c r="C303" s="26" t="s">
        <v>25</v>
      </c>
      <c r="D303" s="132">
        <f>(D139-D138)*100</f>
        <v>7.6999999999999984</v>
      </c>
      <c r="E303" s="132">
        <f>(E139-E138)*100</f>
        <v>0</v>
      </c>
      <c r="F303" s="132">
        <f>(F139-F138)*100</f>
        <v>0</v>
      </c>
      <c r="H303" s="25">
        <v>2.8</v>
      </c>
      <c r="I303" s="26" t="s">
        <v>25</v>
      </c>
      <c r="J303" s="132">
        <f>(J139-J138)*100</f>
        <v>6.9</v>
      </c>
      <c r="K303" s="132">
        <f>(K139-K138)*100</f>
        <v>0</v>
      </c>
      <c r="L303" s="132">
        <f>(L139-L138)*100</f>
        <v>1.6999999999999988</v>
      </c>
      <c r="AC303" s="1"/>
      <c r="AD303" s="1"/>
      <c r="AE303" s="1"/>
      <c r="AF303" s="1"/>
      <c r="AG303" s="1"/>
      <c r="AH303" s="1"/>
      <c r="AI303" s="1"/>
      <c r="AJ303" s="1"/>
      <c r="AL303" s="1"/>
      <c r="AM303" s="1"/>
      <c r="AN303" s="1"/>
      <c r="AO303" s="1"/>
      <c r="AT303"/>
      <c r="BC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</row>
    <row r="304" spans="2:90" ht="15" x14ac:dyDescent="0.35">
      <c r="B304" s="8"/>
      <c r="C304" s="9"/>
      <c r="D304" s="129"/>
      <c r="E304" s="128"/>
      <c r="F304" s="129"/>
      <c r="H304" s="8"/>
      <c r="I304" s="9"/>
      <c r="J304" s="129"/>
      <c r="K304" s="128"/>
      <c r="L304" s="128"/>
      <c r="AC304" s="1"/>
      <c r="AD304" s="1"/>
      <c r="AE304" s="1"/>
      <c r="AF304" s="1"/>
      <c r="AG304" s="1"/>
      <c r="AH304" s="1"/>
      <c r="AI304" s="1"/>
      <c r="AJ304" s="1"/>
      <c r="AL304" s="1"/>
      <c r="AM304" s="1"/>
      <c r="AN304" s="1"/>
      <c r="AO304" s="1"/>
      <c r="AT304"/>
      <c r="BC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</row>
    <row r="305" spans="2:90" ht="15.5" x14ac:dyDescent="0.35">
      <c r="B305" s="5">
        <v>2.1</v>
      </c>
      <c r="C305" s="6" t="s">
        <v>26</v>
      </c>
      <c r="D305" s="133">
        <f>(D141-D140)*100</f>
        <v>0</v>
      </c>
      <c r="E305" s="133">
        <f>(E141-E140)*100</f>
        <v>0.10000000000000009</v>
      </c>
      <c r="F305" s="133">
        <f>(F141-F140)*100</f>
        <v>0.10000000000000009</v>
      </c>
      <c r="H305" s="5">
        <v>2.1</v>
      </c>
      <c r="I305" s="6" t="s">
        <v>26</v>
      </c>
      <c r="J305" s="133">
        <f>(J141-J140)*100</f>
        <v>0.60000000000000053</v>
      </c>
      <c r="K305" s="133">
        <f>(K141-K140)*100</f>
        <v>0</v>
      </c>
      <c r="L305" s="133">
        <f>(L141-L140)*100</f>
        <v>0.70000000000000062</v>
      </c>
      <c r="AC305" s="1"/>
      <c r="AD305" s="1"/>
      <c r="AE305" s="1"/>
      <c r="AF305" s="1"/>
      <c r="AG305" s="1"/>
      <c r="AH305" s="1"/>
      <c r="AI305" s="1"/>
      <c r="AJ305" s="1"/>
      <c r="AL305" s="1"/>
      <c r="AM305" s="1"/>
      <c r="AN305" s="1"/>
      <c r="AO305" s="1"/>
      <c r="AT305"/>
      <c r="BC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</row>
    <row r="306" spans="2:90" ht="15" x14ac:dyDescent="0.35">
      <c r="B306" s="8"/>
      <c r="C306" s="9"/>
      <c r="D306" s="129"/>
      <c r="E306" s="128"/>
      <c r="F306" s="129"/>
      <c r="H306" s="8"/>
      <c r="I306" s="9"/>
      <c r="J306" s="129"/>
      <c r="K306" s="128"/>
      <c r="L306" s="128"/>
      <c r="AC306" s="1"/>
      <c r="AD306" s="1"/>
      <c r="AE306" s="1"/>
      <c r="AF306" s="1"/>
      <c r="AG306" s="1"/>
      <c r="AH306" s="1"/>
      <c r="AI306" s="1"/>
      <c r="AJ306" s="1"/>
      <c r="AL306" s="1"/>
      <c r="AM306" s="1"/>
      <c r="AN306" s="1"/>
      <c r="AO306" s="1"/>
      <c r="AT306"/>
      <c r="BC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</row>
    <row r="307" spans="2:90" ht="15.5" x14ac:dyDescent="0.35">
      <c r="B307" s="29">
        <v>2.2000000000000002</v>
      </c>
      <c r="C307" s="29" t="s">
        <v>26</v>
      </c>
      <c r="D307" s="134">
        <f>(D143-D142)*100</f>
        <v>0.10000000000000009</v>
      </c>
      <c r="E307" s="134">
        <f>(E143-E142)*100</f>
        <v>0.10000000000000009</v>
      </c>
      <c r="F307" s="134">
        <f>(F143-F142)*100</f>
        <v>0.10000000000000009</v>
      </c>
      <c r="H307" s="29">
        <v>2.2000000000000002</v>
      </c>
      <c r="I307" s="29" t="s">
        <v>26</v>
      </c>
      <c r="J307" s="134">
        <f>(J143-J142)*100</f>
        <v>0</v>
      </c>
      <c r="K307" s="134">
        <f>(K143-K142)*100</f>
        <v>0</v>
      </c>
      <c r="L307" s="134">
        <f>(L143-L142)*100</f>
        <v>0</v>
      </c>
      <c r="AC307" s="1"/>
      <c r="AD307" s="1"/>
      <c r="AE307" s="1"/>
      <c r="AF307" s="1"/>
      <c r="AG307" s="1"/>
      <c r="AH307" s="1"/>
      <c r="AI307" s="1"/>
      <c r="AJ307" s="1"/>
      <c r="AL307" s="1"/>
      <c r="AM307" s="1"/>
      <c r="AN307" s="1"/>
      <c r="AO307" s="1"/>
      <c r="AT307"/>
      <c r="BC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</row>
    <row r="308" spans="2:90" ht="15" x14ac:dyDescent="0.35">
      <c r="B308" s="8"/>
      <c r="C308" s="9"/>
      <c r="D308" s="129"/>
      <c r="E308" s="128"/>
      <c r="F308" s="129"/>
      <c r="H308" s="8"/>
      <c r="I308" s="9"/>
      <c r="J308" s="129"/>
      <c r="K308" s="128"/>
      <c r="L308" s="128"/>
      <c r="AC308" s="1"/>
      <c r="AD308" s="1"/>
      <c r="AE308" s="1"/>
      <c r="AF308" s="1"/>
      <c r="AG308" s="1"/>
      <c r="AH308" s="1"/>
      <c r="AI308" s="1"/>
      <c r="AJ308" s="1"/>
      <c r="AL308" s="1"/>
      <c r="AM308" s="1"/>
      <c r="AN308" s="1"/>
      <c r="AO308" s="1"/>
      <c r="AT308"/>
      <c r="BC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</row>
    <row r="309" spans="2:90" ht="15.5" x14ac:dyDescent="0.35">
      <c r="B309" s="5">
        <v>2.4</v>
      </c>
      <c r="C309" s="6" t="s">
        <v>26</v>
      </c>
      <c r="D309" s="133">
        <f>(D145-D144)*100</f>
        <v>-0.10000000000000009</v>
      </c>
      <c r="E309" s="133">
        <f>(E145-E144)*100</f>
        <v>0</v>
      </c>
      <c r="F309" s="133">
        <f>(F145-F144)*100</f>
        <v>0</v>
      </c>
      <c r="H309" s="5">
        <v>2.4</v>
      </c>
      <c r="I309" s="6" t="s">
        <v>26</v>
      </c>
      <c r="J309" s="133">
        <f>(J145-J144)*100</f>
        <v>16.800000000000004</v>
      </c>
      <c r="K309" s="133">
        <f>(K145-K144)*100</f>
        <v>5.7999999999999936</v>
      </c>
      <c r="L309" s="133">
        <f>(L145-L144)*100</f>
        <v>17.100000000000005</v>
      </c>
      <c r="AC309" s="1"/>
      <c r="AD309" s="1"/>
      <c r="AE309" s="1"/>
      <c r="AF309" s="1"/>
      <c r="AG309" s="1"/>
      <c r="AH309" s="1"/>
      <c r="AI309" s="1"/>
      <c r="AJ309" s="1"/>
      <c r="AL309" s="1"/>
      <c r="AM309" s="1"/>
      <c r="AN309" s="1"/>
      <c r="AO309" s="1"/>
      <c r="AT309"/>
      <c r="BC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</row>
    <row r="310" spans="2:90" ht="15" x14ac:dyDescent="0.35">
      <c r="B310" s="8"/>
      <c r="C310" s="9"/>
      <c r="D310" s="129"/>
      <c r="E310" s="128"/>
      <c r="F310" s="129"/>
      <c r="H310" s="8"/>
      <c r="I310" s="9"/>
      <c r="J310" s="129"/>
      <c r="K310" s="128"/>
      <c r="L310" s="128"/>
      <c r="AC310" s="1"/>
      <c r="AD310" s="1"/>
      <c r="AE310" s="1"/>
      <c r="AF310" s="1"/>
      <c r="AG310" s="1"/>
      <c r="AH310" s="1"/>
      <c r="AI310" s="1"/>
      <c r="AJ310" s="1"/>
      <c r="AL310" s="1"/>
      <c r="AM310" s="1"/>
      <c r="AN310" s="1"/>
      <c r="AO310" s="1"/>
      <c r="AT310"/>
      <c r="BC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</row>
    <row r="311" spans="2:90" ht="15.5" x14ac:dyDescent="0.35">
      <c r="B311" s="5">
        <v>2.8</v>
      </c>
      <c r="C311" s="6" t="s">
        <v>26</v>
      </c>
      <c r="D311" s="133">
        <f>(D147-D146)*100</f>
        <v>0.20000000000000018</v>
      </c>
      <c r="E311" s="133">
        <f>(E147-E146)*100</f>
        <v>0</v>
      </c>
      <c r="F311" s="133">
        <f>(F147-F146)*100</f>
        <v>0</v>
      </c>
      <c r="H311" s="5">
        <v>2.8</v>
      </c>
      <c r="I311" s="6" t="s">
        <v>26</v>
      </c>
      <c r="J311" s="133">
        <f>(J147-J146)*100</f>
        <v>-0.70000000000000062</v>
      </c>
      <c r="K311" s="133">
        <f>(K147-K146)*100</f>
        <v>0.10000000000000009</v>
      </c>
      <c r="L311" s="133">
        <f>(L147-L146)*100</f>
        <v>-0.70000000000000062</v>
      </c>
      <c r="AC311" s="1"/>
      <c r="AD311" s="1"/>
      <c r="AE311" s="1"/>
      <c r="AF311" s="1"/>
      <c r="AG311" s="1"/>
      <c r="AH311" s="1"/>
      <c r="AI311" s="1"/>
      <c r="AJ311" s="1"/>
      <c r="AL311" s="1"/>
      <c r="AM311" s="1"/>
      <c r="AN311" s="1"/>
      <c r="AO311" s="1"/>
      <c r="AT311"/>
      <c r="BC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</row>
    <row r="312" spans="2:90" ht="15" x14ac:dyDescent="0.35">
      <c r="B312" s="8"/>
      <c r="C312" s="9"/>
      <c r="D312" s="129"/>
      <c r="E312" s="128"/>
      <c r="F312" s="129"/>
      <c r="H312" s="8"/>
      <c r="I312" s="9"/>
      <c r="J312" s="129"/>
      <c r="K312" s="128"/>
      <c r="L312" s="128"/>
      <c r="AC312" s="1"/>
      <c r="AD312" s="1"/>
      <c r="AE312" s="1"/>
      <c r="AF312" s="1"/>
      <c r="AG312" s="1"/>
      <c r="AH312" s="1"/>
      <c r="AI312" s="1"/>
      <c r="AJ312" s="1"/>
      <c r="AL312" s="1"/>
      <c r="AM312" s="1"/>
      <c r="AN312" s="1"/>
      <c r="AO312" s="1"/>
      <c r="AT312"/>
      <c r="BC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</row>
    <row r="313" spans="2:90" ht="15.5" x14ac:dyDescent="0.35">
      <c r="B313" s="25">
        <v>2.1</v>
      </c>
      <c r="C313" s="26" t="s">
        <v>27</v>
      </c>
      <c r="D313" s="132">
        <f>(D149-D148)*100</f>
        <v>-0.10000000000000009</v>
      </c>
      <c r="E313" s="132">
        <f>(E149-E148)*100</f>
        <v>0</v>
      </c>
      <c r="F313" s="132">
        <f>(F149-F148)*100</f>
        <v>0</v>
      </c>
      <c r="H313" s="25">
        <v>2.1</v>
      </c>
      <c r="I313" s="26" t="s">
        <v>27</v>
      </c>
      <c r="J313" s="132">
        <f>(J149-J148)*100</f>
        <v>0.10000000000000009</v>
      </c>
      <c r="K313" s="132">
        <f>(K149-K148)*100</f>
        <v>0</v>
      </c>
      <c r="L313" s="132">
        <f>(L149-L148)*100</f>
        <v>0.20000000000000018</v>
      </c>
      <c r="AC313" s="1"/>
      <c r="AD313" s="1"/>
      <c r="AE313" s="1"/>
      <c r="AF313" s="1"/>
      <c r="AG313" s="1"/>
      <c r="AH313" s="1"/>
      <c r="AI313" s="1"/>
      <c r="AJ313" s="1"/>
      <c r="AL313" s="1"/>
      <c r="AM313" s="1"/>
      <c r="AN313" s="1"/>
      <c r="AO313" s="1"/>
      <c r="AT313"/>
      <c r="BC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</row>
    <row r="314" spans="2:90" ht="15" x14ac:dyDescent="0.35">
      <c r="B314" s="8"/>
      <c r="C314" s="9"/>
      <c r="D314" s="129"/>
      <c r="E314" s="128"/>
      <c r="F314" s="129"/>
      <c r="H314" s="8"/>
      <c r="I314" s="9"/>
      <c r="J314" s="129"/>
      <c r="K314" s="128"/>
      <c r="L314" s="128"/>
      <c r="AC314" s="1"/>
      <c r="AD314" s="1"/>
      <c r="AE314" s="1"/>
      <c r="AF314" s="1"/>
      <c r="AG314" s="1"/>
      <c r="AH314" s="1"/>
      <c r="AI314" s="1"/>
      <c r="AJ314" s="1"/>
      <c r="AL314" s="1"/>
      <c r="AM314" s="1"/>
      <c r="AN314" s="1"/>
      <c r="AO314" s="1"/>
      <c r="AT314"/>
      <c r="BC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</row>
    <row r="315" spans="2:90" ht="15.5" x14ac:dyDescent="0.35">
      <c r="B315" s="40">
        <v>2.2000000000000002</v>
      </c>
      <c r="C315" s="40" t="s">
        <v>27</v>
      </c>
      <c r="D315" s="131">
        <f>(D151-D150)*100</f>
        <v>0</v>
      </c>
      <c r="E315" s="131">
        <f>(E151-E150)*100</f>
        <v>0</v>
      </c>
      <c r="F315" s="131">
        <f>(F151-F150)*100</f>
        <v>0</v>
      </c>
      <c r="H315" s="40">
        <v>2.2000000000000002</v>
      </c>
      <c r="I315" s="40" t="s">
        <v>27</v>
      </c>
      <c r="J315" s="131">
        <f>(J151-J150)*100</f>
        <v>-0.10000000000000009</v>
      </c>
      <c r="K315" s="131">
        <f>(K151-K150)*100</f>
        <v>0</v>
      </c>
      <c r="L315" s="131">
        <f>(L151-L150)*100</f>
        <v>-0.10000000000000009</v>
      </c>
      <c r="AC315" s="1"/>
      <c r="AD315" s="1"/>
      <c r="AE315" s="1"/>
      <c r="AF315" s="1"/>
      <c r="AG315" s="1"/>
      <c r="AH315" s="1"/>
      <c r="AI315" s="1"/>
      <c r="AJ315" s="1"/>
      <c r="AL315" s="1"/>
      <c r="AM315" s="1"/>
      <c r="AN315" s="1"/>
      <c r="AO315" s="1"/>
      <c r="AT315"/>
      <c r="BC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</row>
    <row r="316" spans="2:90" ht="15" x14ac:dyDescent="0.35">
      <c r="B316" s="8"/>
      <c r="C316" s="9"/>
      <c r="D316" s="129"/>
      <c r="E316" s="128"/>
      <c r="F316" s="129"/>
      <c r="H316" s="8"/>
      <c r="I316" s="9"/>
      <c r="J316" s="129"/>
      <c r="K316" s="128"/>
      <c r="L316" s="128"/>
      <c r="AC316" s="1"/>
      <c r="AD316" s="1"/>
      <c r="AE316" s="1"/>
      <c r="AF316" s="1"/>
      <c r="AG316" s="1"/>
      <c r="AH316" s="1"/>
      <c r="AI316" s="1"/>
      <c r="AJ316" s="1"/>
      <c r="AL316" s="1"/>
      <c r="AM316" s="1"/>
      <c r="AN316" s="1"/>
      <c r="AO316" s="1"/>
      <c r="AT316"/>
      <c r="BC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</row>
    <row r="317" spans="2:90" ht="15.5" x14ac:dyDescent="0.35">
      <c r="B317" s="27">
        <v>2.4</v>
      </c>
      <c r="C317" s="28" t="s">
        <v>27</v>
      </c>
      <c r="D317" s="130">
        <f>(D153-D152)*100</f>
        <v>1.6000000000000014</v>
      </c>
      <c r="E317" s="130">
        <f>(E153-E152)*100</f>
        <v>0</v>
      </c>
      <c r="F317" s="130">
        <f>(F153-F152)*100</f>
        <v>0</v>
      </c>
      <c r="H317" s="27">
        <v>2.4</v>
      </c>
      <c r="I317" s="28" t="s">
        <v>27</v>
      </c>
      <c r="J317" s="130">
        <f>(J153-J152)*100</f>
        <v>-4.8000000000000043</v>
      </c>
      <c r="K317" s="130">
        <f>(K153-K152)*100</f>
        <v>0</v>
      </c>
      <c r="L317" s="130">
        <f>(L153-L152)*100</f>
        <v>-6.0999999999999943</v>
      </c>
      <c r="AC317" s="1"/>
      <c r="AD317" s="1"/>
      <c r="AE317" s="1"/>
      <c r="AF317" s="1"/>
      <c r="AG317" s="1"/>
      <c r="AH317" s="1"/>
      <c r="AI317" s="1"/>
      <c r="AJ317" s="1"/>
      <c r="AL317" s="1"/>
      <c r="AM317" s="1"/>
      <c r="AN317" s="1"/>
      <c r="AO317" s="1"/>
      <c r="AT317"/>
      <c r="BC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</row>
    <row r="318" spans="2:90" ht="15" x14ac:dyDescent="0.35">
      <c r="B318" s="8"/>
      <c r="C318" s="9"/>
      <c r="D318" s="129"/>
      <c r="E318" s="128"/>
      <c r="F318" s="129"/>
      <c r="H318" s="8"/>
      <c r="I318" s="9"/>
      <c r="J318" s="129"/>
      <c r="K318" s="128"/>
      <c r="L318" s="128"/>
      <c r="AC318" s="1"/>
      <c r="AD318" s="1"/>
      <c r="AE318" s="1"/>
      <c r="AF318" s="1"/>
      <c r="AG318" s="1"/>
      <c r="AH318" s="1"/>
      <c r="AI318" s="1"/>
      <c r="AJ318" s="1"/>
      <c r="AL318" s="1"/>
      <c r="AM318" s="1"/>
      <c r="AN318" s="1"/>
      <c r="AO318" s="1"/>
      <c r="AT318"/>
      <c r="BC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</row>
    <row r="319" spans="2:90" ht="15.5" x14ac:dyDescent="0.35">
      <c r="B319" s="27">
        <v>2.8</v>
      </c>
      <c r="C319" s="28" t="s">
        <v>27</v>
      </c>
      <c r="D319" s="130">
        <f>(D155-D154)*100</f>
        <v>-4.2000000000000011</v>
      </c>
      <c r="E319" s="130">
        <f>(E155-E154)*100</f>
        <v>0</v>
      </c>
      <c r="F319" s="130">
        <f>(F155-F154)*100</f>
        <v>0</v>
      </c>
      <c r="H319" s="27">
        <v>2.8</v>
      </c>
      <c r="I319" s="28" t="s">
        <v>27</v>
      </c>
      <c r="J319" s="130">
        <f>(J155-J154)*100</f>
        <v>-4.5999999999999988</v>
      </c>
      <c r="K319" s="130">
        <f>(K155-K154)*100</f>
        <v>0.10000000000000009</v>
      </c>
      <c r="L319" s="130">
        <f>(L155-L154)*100</f>
        <v>-3.3999999999999977</v>
      </c>
      <c r="AC319" s="1"/>
      <c r="AD319" s="1"/>
      <c r="AE319" s="1"/>
      <c r="AF319" s="1"/>
      <c r="AG319" s="1"/>
      <c r="AH319" s="1"/>
      <c r="AI319" s="1"/>
      <c r="AJ319" s="1"/>
      <c r="AL319" s="1"/>
      <c r="AM319" s="1"/>
      <c r="AN319" s="1"/>
      <c r="AO319" s="1"/>
      <c r="AT319"/>
      <c r="BC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</row>
    <row r="320" spans="2:90" ht="15" x14ac:dyDescent="0.35">
      <c r="B320" s="8"/>
      <c r="C320" s="9"/>
      <c r="D320" s="129"/>
      <c r="E320" s="128"/>
      <c r="F320" s="129"/>
      <c r="H320" s="8"/>
      <c r="I320" s="9"/>
      <c r="J320" s="129"/>
      <c r="K320" s="128"/>
      <c r="L320" s="128"/>
      <c r="AC320" s="1"/>
      <c r="AD320" s="1"/>
      <c r="AE320" s="1"/>
      <c r="AF320" s="1"/>
      <c r="AG320" s="1"/>
      <c r="AH320" s="1"/>
      <c r="AI320" s="1"/>
      <c r="AJ320" s="1"/>
      <c r="AL320" s="1"/>
      <c r="AM320" s="1"/>
      <c r="AN320" s="1"/>
      <c r="AO320" s="1"/>
      <c r="AT320"/>
      <c r="BC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</row>
    <row r="321" spans="2:90" ht="15.5" x14ac:dyDescent="0.35">
      <c r="B321" s="25">
        <v>2.1</v>
      </c>
      <c r="C321" s="26" t="s">
        <v>28</v>
      </c>
      <c r="D321" s="132">
        <f>(D157-D156)*100</f>
        <v>-0.10000000000000009</v>
      </c>
      <c r="E321" s="132">
        <f>(E157-E156)*100</f>
        <v>0</v>
      </c>
      <c r="F321" s="132">
        <f>(F157-F156)*100</f>
        <v>0</v>
      </c>
      <c r="H321" s="25">
        <v>2.1</v>
      </c>
      <c r="I321" s="26" t="s">
        <v>28</v>
      </c>
      <c r="J321" s="132">
        <f>(J157-J156)*100</f>
        <v>0</v>
      </c>
      <c r="K321" s="132">
        <f>(K157-K156)*100</f>
        <v>0</v>
      </c>
      <c r="L321" s="132">
        <f>(L157-L156)*100</f>
        <v>0.10000000000000009</v>
      </c>
      <c r="AC321" s="1"/>
      <c r="AD321" s="1"/>
      <c r="AE321" s="1"/>
      <c r="AF321" s="1"/>
      <c r="AG321" s="1"/>
      <c r="AH321" s="1"/>
      <c r="AI321" s="1"/>
      <c r="AJ321" s="1"/>
      <c r="AL321" s="1"/>
      <c r="AM321" s="1"/>
      <c r="AN321" s="1"/>
      <c r="AO321" s="1"/>
      <c r="AT321"/>
      <c r="BC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</row>
    <row r="322" spans="2:90" ht="15" x14ac:dyDescent="0.35">
      <c r="B322" s="8"/>
      <c r="C322" s="9"/>
      <c r="D322" s="129"/>
      <c r="E322" s="128"/>
      <c r="F322" s="129"/>
      <c r="H322" s="8"/>
      <c r="I322" s="9"/>
      <c r="J322" s="129"/>
      <c r="K322" s="128"/>
      <c r="L322" s="128"/>
      <c r="AC322" s="1"/>
      <c r="AD322" s="1"/>
      <c r="AE322" s="1"/>
      <c r="AF322" s="1"/>
      <c r="AG322" s="1"/>
      <c r="AH322" s="1"/>
      <c r="AI322" s="1"/>
      <c r="AJ322" s="1"/>
      <c r="AL322" s="1"/>
      <c r="AM322" s="1"/>
      <c r="AN322" s="1"/>
      <c r="AO322" s="1"/>
      <c r="AT322"/>
      <c r="BC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</row>
    <row r="323" spans="2:90" ht="15.5" x14ac:dyDescent="0.35">
      <c r="B323" s="40">
        <v>2.2000000000000002</v>
      </c>
      <c r="C323" s="40" t="s">
        <v>28</v>
      </c>
      <c r="D323" s="131">
        <f>(D159-D158)*100</f>
        <v>-0.10000000000000009</v>
      </c>
      <c r="E323" s="131">
        <f>(E159-E158)*100</f>
        <v>0</v>
      </c>
      <c r="F323" s="131">
        <f>(F159-F158)*100</f>
        <v>0</v>
      </c>
      <c r="H323" s="40">
        <v>2.2000000000000002</v>
      </c>
      <c r="I323" s="40" t="s">
        <v>28</v>
      </c>
      <c r="J323" s="131">
        <f>(J159-J158)*100</f>
        <v>0</v>
      </c>
      <c r="K323" s="131">
        <f>(K159-K158)*100</f>
        <v>0</v>
      </c>
      <c r="L323" s="131">
        <f>(L159-L158)*100</f>
        <v>0</v>
      </c>
      <c r="AC323" s="1"/>
      <c r="AD323" s="1"/>
      <c r="AE323" s="1"/>
      <c r="AF323" s="1"/>
      <c r="AG323" s="1"/>
      <c r="AH323" s="1"/>
      <c r="AI323" s="1"/>
      <c r="AJ323" s="1"/>
      <c r="AL323" s="1"/>
      <c r="AM323" s="1"/>
      <c r="AN323" s="1"/>
      <c r="AO323" s="1"/>
      <c r="AT323"/>
      <c r="BC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</row>
    <row r="324" spans="2:90" ht="15" x14ac:dyDescent="0.35">
      <c r="B324" s="8"/>
      <c r="C324" s="9"/>
      <c r="D324" s="129"/>
      <c r="E324" s="128"/>
      <c r="F324" s="129"/>
      <c r="H324" s="8"/>
      <c r="I324" s="9"/>
      <c r="J324" s="129"/>
      <c r="K324" s="128"/>
      <c r="L324" s="128"/>
      <c r="AC324" s="1"/>
      <c r="AD324" s="1"/>
      <c r="AE324" s="1"/>
      <c r="AF324" s="1"/>
      <c r="AG324" s="1"/>
      <c r="AH324" s="1"/>
      <c r="AI324" s="1"/>
      <c r="AJ324" s="1"/>
      <c r="AL324" s="1"/>
      <c r="AM324" s="1"/>
      <c r="AN324" s="1"/>
      <c r="AO324" s="1"/>
      <c r="AT324"/>
      <c r="BC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</row>
    <row r="325" spans="2:90" ht="15.5" x14ac:dyDescent="0.35">
      <c r="B325" s="27">
        <v>2.4</v>
      </c>
      <c r="C325" s="28" t="s">
        <v>28</v>
      </c>
      <c r="D325" s="130">
        <f>(D161-D160)*100</f>
        <v>3.2000000000000028</v>
      </c>
      <c r="E325" s="130">
        <f>(E161-E160)*100</f>
        <v>-0.10000000000000009</v>
      </c>
      <c r="F325" s="130">
        <f>(F161-F160)*100</f>
        <v>-0.10000000000000009</v>
      </c>
      <c r="H325" s="27">
        <v>2.4</v>
      </c>
      <c r="I325" s="28" t="s">
        <v>28</v>
      </c>
      <c r="J325" s="130">
        <f>(J161-J160)*100</f>
        <v>-2.9000000000000026</v>
      </c>
      <c r="K325" s="130">
        <f>(K161-K160)*100</f>
        <v>0</v>
      </c>
      <c r="L325" s="130">
        <f>(L161-L160)*100</f>
        <v>-4.7000000000000046</v>
      </c>
      <c r="AC325" s="1"/>
      <c r="AD325" s="1"/>
      <c r="AE325" s="1"/>
      <c r="AF325" s="1"/>
      <c r="AG325" s="1"/>
      <c r="AH325" s="1"/>
      <c r="AI325" s="1"/>
      <c r="AJ325" s="1"/>
      <c r="AL325" s="1"/>
      <c r="AM325" s="1"/>
      <c r="AN325" s="1"/>
      <c r="AO325" s="1"/>
      <c r="AT325"/>
      <c r="BC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</row>
    <row r="326" spans="2:90" ht="15" x14ac:dyDescent="0.35">
      <c r="B326" s="8"/>
      <c r="C326" s="9"/>
      <c r="D326" s="129"/>
      <c r="E326" s="128"/>
      <c r="F326" s="129"/>
      <c r="H326" s="8"/>
      <c r="I326" s="9"/>
      <c r="J326" s="129"/>
      <c r="K326" s="128"/>
      <c r="L326" s="128"/>
      <c r="AC326" s="1"/>
      <c r="AD326" s="1"/>
      <c r="AE326" s="1"/>
      <c r="AF326" s="1"/>
      <c r="AG326" s="1"/>
      <c r="AH326" s="1"/>
      <c r="AI326" s="1"/>
      <c r="AJ326" s="1"/>
      <c r="AL326" s="1"/>
      <c r="AM326" s="1"/>
      <c r="AN326" s="1"/>
      <c r="AO326" s="1"/>
      <c r="AT326"/>
      <c r="BC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</row>
    <row r="327" spans="2:90" ht="15.5" x14ac:dyDescent="0.35">
      <c r="B327" s="27">
        <v>2.8</v>
      </c>
      <c r="C327" s="28" t="s">
        <v>28</v>
      </c>
      <c r="D327" s="130">
        <f>(D163-D162)*100</f>
        <v>-7.0000000000000009</v>
      </c>
      <c r="E327" s="130">
        <f>(E163-E162)*100</f>
        <v>0</v>
      </c>
      <c r="F327" s="130">
        <f>(F163-F162)*100</f>
        <v>0</v>
      </c>
      <c r="H327" s="27">
        <v>2.8</v>
      </c>
      <c r="I327" s="28" t="s">
        <v>28</v>
      </c>
      <c r="J327" s="130">
        <f>(J163-J162)*100</f>
        <v>-7.5000000000000009</v>
      </c>
      <c r="K327" s="130">
        <f>(K163-K162)*100</f>
        <v>-0.10000000000000009</v>
      </c>
      <c r="L327" s="130">
        <f>(L163-L162)*100</f>
        <v>-5.6999999999999993</v>
      </c>
      <c r="AC327" s="1"/>
      <c r="AD327" s="1"/>
      <c r="AE327" s="1"/>
      <c r="AF327" s="1"/>
      <c r="AG327" s="1"/>
      <c r="AH327" s="1"/>
      <c r="AI327" s="1"/>
      <c r="AJ327" s="1"/>
      <c r="AL327" s="1"/>
      <c r="AM327" s="1"/>
      <c r="AN327" s="1"/>
      <c r="AO327" s="1"/>
      <c r="AT327"/>
      <c r="BC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</row>
    <row r="328" spans="2:90" s="1" customFormat="1" x14ac:dyDescent="0.35"/>
    <row r="329" spans="2:90" s="1" customFormat="1" ht="15.75" customHeight="1" x14ac:dyDescent="0.35">
      <c r="B329" s="167" t="s">
        <v>30</v>
      </c>
      <c r="C329" s="167"/>
      <c r="D329" s="167"/>
      <c r="E329" s="167"/>
      <c r="F329" s="167"/>
      <c r="H329" s="168" t="s">
        <v>31</v>
      </c>
      <c r="I329" s="168"/>
      <c r="J329" s="168"/>
      <c r="K329" s="168"/>
      <c r="L329" s="168"/>
      <c r="N329" s="169" t="s">
        <v>32</v>
      </c>
      <c r="O329" s="169"/>
      <c r="P329" s="169"/>
      <c r="Q329" s="169"/>
      <c r="R329" s="169"/>
      <c r="T329" s="162" t="s">
        <v>33</v>
      </c>
      <c r="U329" s="162"/>
      <c r="V329" s="162"/>
      <c r="W329" s="162"/>
      <c r="X329" s="162"/>
      <c r="Z329" s="163" t="s">
        <v>34</v>
      </c>
      <c r="AA329" s="163"/>
      <c r="AB329" s="163"/>
      <c r="AC329" s="163"/>
      <c r="AD329" s="163"/>
      <c r="AE329"/>
      <c r="AF329"/>
      <c r="AG329"/>
      <c r="AH329"/>
      <c r="AI329"/>
      <c r="AJ329"/>
      <c r="AK329"/>
      <c r="AL329"/>
      <c r="AM329"/>
      <c r="AN329"/>
    </row>
    <row r="330" spans="2:90" s="1" customFormat="1" x14ac:dyDescent="0.35">
      <c r="H330" s="69"/>
      <c r="AE330"/>
      <c r="AF330"/>
      <c r="AG330"/>
    </row>
    <row r="331" spans="2:90" s="1" customFormat="1" x14ac:dyDescent="0.35"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  <c r="AF331"/>
      <c r="AG331"/>
      <c r="AH331"/>
      <c r="AI331"/>
      <c r="AJ331"/>
      <c r="AK331"/>
      <c r="AL331"/>
      <c r="AM331"/>
      <c r="AN331"/>
    </row>
    <row r="332" spans="2:90" s="1" customFormat="1" x14ac:dyDescent="0.35"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Z332" s="2" t="s">
        <v>38</v>
      </c>
      <c r="AA332" s="3"/>
      <c r="AB332" s="4"/>
      <c r="AC332" s="4"/>
      <c r="AD332" s="33"/>
      <c r="AF332"/>
      <c r="AG332"/>
      <c r="AH332"/>
      <c r="AI332"/>
      <c r="AJ332"/>
      <c r="AK332"/>
      <c r="AL332"/>
      <c r="AM332"/>
      <c r="AN332"/>
    </row>
    <row r="333" spans="2:90" s="1" customFormat="1" x14ac:dyDescent="0.35">
      <c r="B333" s="51" t="s">
        <v>39</v>
      </c>
      <c r="C333" s="58" t="s">
        <v>6</v>
      </c>
      <c r="D333" s="59">
        <f>MIN($D$169,$D$189,$D$191,$D$197,$D$199)</f>
        <v>-5.3000000000000007</v>
      </c>
      <c r="E333" s="59">
        <f>MIN($J$169,$J$189,$J$191,$J$197,$J$199)</f>
        <v>-5.1999999999999993</v>
      </c>
      <c r="F333" s="68">
        <f>MIN(D333:E333)</f>
        <v>-5.3000000000000007</v>
      </c>
      <c r="G333" s="69"/>
      <c r="H333" s="70" t="s">
        <v>39</v>
      </c>
      <c r="I333" s="71" t="s">
        <v>6</v>
      </c>
      <c r="J333" s="60">
        <f>MIN($D$173,$D$175,$D$185,$D$193)</f>
        <v>-3.5999999999999921</v>
      </c>
      <c r="K333" s="60">
        <f>MIN($J$173,$J$175,$J$185,$J$193)</f>
        <v>2.9000000000000026</v>
      </c>
      <c r="L333" s="72">
        <f>MIN(K333:K333)</f>
        <v>2.9000000000000026</v>
      </c>
      <c r="M333" s="69"/>
      <c r="N333" s="70" t="s">
        <v>39</v>
      </c>
      <c r="O333" s="71" t="s">
        <v>6</v>
      </c>
      <c r="P333" s="42">
        <f>MIN($D$177,$D$181,$D$183)</f>
        <v>0.20000000000000018</v>
      </c>
      <c r="Q333" s="42">
        <f>MIN($J$177,$J$181,$J$183)</f>
        <v>1.0000000000000009</v>
      </c>
      <c r="R333" s="73">
        <f>MIN(Q333:Q333)</f>
        <v>1.0000000000000009</v>
      </c>
      <c r="S333" s="69"/>
      <c r="T333" s="70" t="s">
        <v>39</v>
      </c>
      <c r="U333" s="71" t="s">
        <v>6</v>
      </c>
      <c r="V333" s="60">
        <f>MIN($D$171,$D$187,$D$195)</f>
        <v>0</v>
      </c>
      <c r="W333" s="60">
        <f>MIN($J$171,$J$187,$J$195)</f>
        <v>0</v>
      </c>
      <c r="X333" s="61">
        <f>MIN(W333:W333)</f>
        <v>0</v>
      </c>
      <c r="Z333" s="2" t="s">
        <v>39</v>
      </c>
      <c r="AA333" s="34" t="s">
        <v>6</v>
      </c>
      <c r="AB333" s="39">
        <f>$D$179</f>
        <v>0</v>
      </c>
      <c r="AC333" s="39">
        <f>$J$179</f>
        <v>0.10000000000000009</v>
      </c>
      <c r="AD333" s="35">
        <f>MIN($AC333:$AC333)</f>
        <v>0.10000000000000009</v>
      </c>
      <c r="AF333"/>
      <c r="AG333"/>
      <c r="AH333"/>
      <c r="AI333"/>
      <c r="AJ333"/>
      <c r="AK333"/>
      <c r="AL333"/>
      <c r="AM333"/>
      <c r="AN333"/>
    </row>
    <row r="334" spans="2:90" s="1" customFormat="1" ht="15.75" customHeight="1" x14ac:dyDescent="0.35">
      <c r="B334" s="51"/>
      <c r="C334" s="52" t="s">
        <v>7</v>
      </c>
      <c r="D334" s="59">
        <f>MAX($D$169,$D$189,$D$191,$D$197,$D$199)</f>
        <v>-2.6999999999999997</v>
      </c>
      <c r="E334" s="59">
        <f>MAX($J$169,$J$189,$J$191,$J$197,$J$199)</f>
        <v>-1.8000000000000003</v>
      </c>
      <c r="F334" s="74">
        <f>MAX(E334:E334)</f>
        <v>-1.8000000000000003</v>
      </c>
      <c r="G334" s="69"/>
      <c r="H334" s="70"/>
      <c r="I334" s="75" t="s">
        <v>7</v>
      </c>
      <c r="J334" s="60">
        <f>MAX($D$173,$D$175,$D$185,$D$193)</f>
        <v>11.1</v>
      </c>
      <c r="K334" s="60">
        <f>MAX($J$173,$J$175,$J$185,$J$193)</f>
        <v>14.400000000000002</v>
      </c>
      <c r="L334" s="76">
        <f>MAX(K334:K334)</f>
        <v>14.400000000000002</v>
      </c>
      <c r="M334" s="69"/>
      <c r="N334" s="70"/>
      <c r="O334" s="75" t="s">
        <v>7</v>
      </c>
      <c r="P334" s="42">
        <f>MAX($D$177,$D$181,$D$183)</f>
        <v>0.5999999999999992</v>
      </c>
      <c r="Q334" s="42">
        <f>MAX($J$177,$J$181,$J$183)</f>
        <v>3.2</v>
      </c>
      <c r="R334" s="77">
        <f>MAX(Q334:Q334)</f>
        <v>3.2</v>
      </c>
      <c r="S334" s="69"/>
      <c r="T334" s="70"/>
      <c r="U334" s="75" t="s">
        <v>7</v>
      </c>
      <c r="V334" s="60">
        <f>MAX($D$171,$D$187,$D$195)</f>
        <v>0</v>
      </c>
      <c r="W334" s="60">
        <f>MAX($J$171,$J$187,$J$195)</f>
        <v>0</v>
      </c>
      <c r="X334" s="57">
        <f>MAX(W334:W334)</f>
        <v>0</v>
      </c>
      <c r="Z334" s="2" t="s">
        <v>40</v>
      </c>
      <c r="AA334" s="34" t="s">
        <v>6</v>
      </c>
      <c r="AB334" s="39">
        <f>$D$211</f>
        <v>0</v>
      </c>
      <c r="AC334" s="39">
        <f>$J$211</f>
        <v>0.10000000000000009</v>
      </c>
      <c r="AD334" s="35">
        <f>MIN($AC334:$AC334)</f>
        <v>0.10000000000000009</v>
      </c>
      <c r="AF334"/>
      <c r="AG334"/>
      <c r="AH334"/>
      <c r="AI334"/>
      <c r="AJ334"/>
      <c r="AK334"/>
      <c r="AL334"/>
      <c r="AM334"/>
      <c r="AN334"/>
    </row>
    <row r="335" spans="2:90" s="1" customFormat="1" ht="15.75" customHeight="1" x14ac:dyDescent="0.35">
      <c r="B335" s="51" t="s">
        <v>40</v>
      </c>
      <c r="C335" s="58" t="s">
        <v>6</v>
      </c>
      <c r="D335" s="59">
        <f>MIN($D$201,$D$221,$D$223,$D$229,$D$231)</f>
        <v>-5.8999999999999995</v>
      </c>
      <c r="E335" s="59">
        <f>MIN($J$201,$J$221,$J$223,$J$229,$J$231)</f>
        <v>-5.2999999999999989</v>
      </c>
      <c r="F335" s="68">
        <f>MIN(D335:E335)</f>
        <v>-5.8999999999999995</v>
      </c>
      <c r="G335" s="69"/>
      <c r="H335" s="70" t="s">
        <v>40</v>
      </c>
      <c r="I335" s="71" t="s">
        <v>6</v>
      </c>
      <c r="J335" s="60">
        <f>MIN($D$205,$D$207,$D$217,$D$225)</f>
        <v>-4.8000000000000043</v>
      </c>
      <c r="K335" s="60">
        <f>MIN($J$205,$J$207,$J$217,$J$225)</f>
        <v>1.3000000000000012</v>
      </c>
      <c r="L335" s="72">
        <f>MIN(K335:K335)</f>
        <v>1.3000000000000012</v>
      </c>
      <c r="M335" s="69"/>
      <c r="N335" s="70" t="s">
        <v>40</v>
      </c>
      <c r="O335" s="71" t="s">
        <v>6</v>
      </c>
      <c r="P335" s="42">
        <f>MIN($D$211,$D$215,$D$217)</f>
        <v>-2.9000000000000026</v>
      </c>
      <c r="Q335" s="42">
        <f>MIN($J$211,$J$215,$J$217)</f>
        <v>0.10000000000000009</v>
      </c>
      <c r="R335" s="73">
        <f>MIN(Q335:Q335)</f>
        <v>0.10000000000000009</v>
      </c>
      <c r="S335" s="69"/>
      <c r="T335" s="70" t="s">
        <v>40</v>
      </c>
      <c r="U335" s="71" t="s">
        <v>6</v>
      </c>
      <c r="V335" s="60">
        <f>MIN($D$203,$D$219,$D$227)</f>
        <v>-0.10000000000000009</v>
      </c>
      <c r="W335" s="60">
        <f>MIN($J$203,$J$219,$J$227)</f>
        <v>-0.10000000000000009</v>
      </c>
      <c r="X335" s="61">
        <f>MIN(W335:W335)</f>
        <v>-0.10000000000000009</v>
      </c>
      <c r="Z335" s="2" t="s">
        <v>41</v>
      </c>
      <c r="AA335" s="34" t="s">
        <v>6</v>
      </c>
      <c r="AB335" s="39">
        <f>$D$243</f>
        <v>0.10000000000000009</v>
      </c>
      <c r="AC335" s="39">
        <f>$J$243</f>
        <v>0</v>
      </c>
      <c r="AD335" s="35">
        <f>MIN($AC335:$AC335)</f>
        <v>0</v>
      </c>
      <c r="AF335"/>
      <c r="AG335"/>
      <c r="AH335"/>
      <c r="AI335"/>
      <c r="AJ335"/>
      <c r="AK335"/>
      <c r="AL335"/>
      <c r="AM335"/>
      <c r="AN335"/>
    </row>
    <row r="336" spans="2:90" s="1" customFormat="1" ht="15.75" customHeight="1" x14ac:dyDescent="0.35">
      <c r="B336" s="51"/>
      <c r="C336" s="52" t="s">
        <v>7</v>
      </c>
      <c r="D336" s="59">
        <f>MAX($D$201,$D$221,$D$223,$D$229,$D$231)</f>
        <v>-1.4000000000000012</v>
      </c>
      <c r="E336" s="59">
        <f>MAX($J$201,$J$221,$J$223,$J$229,$J$231)</f>
        <v>-1.9999999999999991</v>
      </c>
      <c r="F336" s="74">
        <f>MAX(E336:E336)</f>
        <v>-1.9999999999999991</v>
      </c>
      <c r="G336" s="69"/>
      <c r="H336" s="70"/>
      <c r="I336" s="75" t="s">
        <v>7</v>
      </c>
      <c r="J336" s="60">
        <f>MAX($D$205,$D$207,$D$217,$D$225)</f>
        <v>10.3</v>
      </c>
      <c r="K336" s="60">
        <f>MAX($J$205,$J$207,$J$217,$J$225)</f>
        <v>13.3</v>
      </c>
      <c r="L336" s="76">
        <f>MAX(K336:K336)</f>
        <v>13.3</v>
      </c>
      <c r="M336" s="69"/>
      <c r="N336" s="70"/>
      <c r="O336" s="75" t="s">
        <v>7</v>
      </c>
      <c r="P336" s="42">
        <f>MAX($D$211,$D$215,$D$217)</f>
        <v>0.49999999999999906</v>
      </c>
      <c r="Q336" s="42">
        <f>MAX($J$211,$J$215,$J$217)</f>
        <v>3.499999999999992</v>
      </c>
      <c r="R336" s="77">
        <f>MAX(Q336:Q336)</f>
        <v>3.499999999999992</v>
      </c>
      <c r="S336" s="69"/>
      <c r="T336" s="70"/>
      <c r="U336" s="75" t="s">
        <v>7</v>
      </c>
      <c r="V336" s="60">
        <f>MAX($D$203,$D$219,$D$227)</f>
        <v>0.10000000000000009</v>
      </c>
      <c r="W336" s="60">
        <f>MAX($J$203,$J$219,$J$227)</f>
        <v>0</v>
      </c>
      <c r="X336" s="57">
        <f>MAX(W336:W336)</f>
        <v>0</v>
      </c>
      <c r="Z336" s="2" t="s">
        <v>42</v>
      </c>
      <c r="AA336" s="34" t="s">
        <v>6</v>
      </c>
      <c r="AB336" s="39">
        <f>$D$275</f>
        <v>0</v>
      </c>
      <c r="AC336" s="39">
        <f>$J$275</f>
        <v>0</v>
      </c>
      <c r="AD336" s="35">
        <f>MIN($AC336:$AC336)</f>
        <v>0</v>
      </c>
      <c r="AF336"/>
      <c r="AG336"/>
      <c r="AH336"/>
      <c r="AI336"/>
      <c r="AJ336"/>
      <c r="AK336"/>
      <c r="AL336"/>
      <c r="AM336"/>
      <c r="AN336"/>
    </row>
    <row r="337" spans="2:46" s="1" customFormat="1" x14ac:dyDescent="0.35">
      <c r="B337" s="51" t="s">
        <v>41</v>
      </c>
      <c r="C337" s="58" t="s">
        <v>6</v>
      </c>
      <c r="D337" s="59">
        <f>MIN($D$233,$D$253,$D$255,$D$261,$D$263)</f>
        <v>-6.4</v>
      </c>
      <c r="E337" s="59">
        <f>MIN($J$233,$J$253,$J$255,$J$261,$J$263)</f>
        <v>-5.4999999999999991</v>
      </c>
      <c r="F337" s="68">
        <f>MIN(E337:E337)</f>
        <v>-5.4999999999999991</v>
      </c>
      <c r="G337" s="69"/>
      <c r="H337" s="70" t="s">
        <v>41</v>
      </c>
      <c r="I337" s="71" t="s">
        <v>6</v>
      </c>
      <c r="J337" s="60">
        <f>MIN($D$237,$D$239,$D$249,$D$257)</f>
        <v>-3.7999999999999923</v>
      </c>
      <c r="K337" s="60">
        <f>MIN($J$237,$J$239,$J$249,$J$257)</f>
        <v>0.40000000000000036</v>
      </c>
      <c r="L337" s="72">
        <f>MIN(K337:K337)</f>
        <v>0.40000000000000036</v>
      </c>
      <c r="M337" s="69"/>
      <c r="N337" s="70" t="s">
        <v>41</v>
      </c>
      <c r="O337" s="71" t="s">
        <v>6</v>
      </c>
      <c r="P337" s="42">
        <f>MIN($D$245,$D$249,$D$251)</f>
        <v>-2.7000000000000024</v>
      </c>
      <c r="Q337" s="42">
        <f>MIN($J$245,$J$249,$J$251)</f>
        <v>-1.0999999999999954</v>
      </c>
      <c r="R337" s="73">
        <f>MIN(Q337:Q337)</f>
        <v>-1.0999999999999954</v>
      </c>
      <c r="S337" s="69"/>
      <c r="T337" s="70" t="s">
        <v>41</v>
      </c>
      <c r="U337" s="71" t="s">
        <v>6</v>
      </c>
      <c r="V337" s="60">
        <f>MIN($D$235,$D$251,$D$259)</f>
        <v>0</v>
      </c>
      <c r="W337" s="60">
        <f>MIN($J$235,$J$251,$J$259)</f>
        <v>0</v>
      </c>
      <c r="X337" s="61">
        <f>MIN(W337:W337)</f>
        <v>0</v>
      </c>
      <c r="Z337" s="2" t="s">
        <v>43</v>
      </c>
      <c r="AA337" s="34" t="s">
        <v>6</v>
      </c>
      <c r="AB337" s="39">
        <f>$D$307</f>
        <v>0.10000000000000009</v>
      </c>
      <c r="AC337" s="39">
        <f>$J$307</f>
        <v>0</v>
      </c>
      <c r="AD337" s="35">
        <f>MIN($AC337:$AC337)</f>
        <v>0</v>
      </c>
      <c r="AF337"/>
      <c r="AG337"/>
      <c r="AH337"/>
      <c r="AI337"/>
      <c r="AJ337"/>
      <c r="AK337"/>
      <c r="AL337"/>
      <c r="AM337"/>
      <c r="AN337"/>
    </row>
    <row r="338" spans="2:46" s="1" customFormat="1" ht="15.75" customHeight="1" x14ac:dyDescent="0.35">
      <c r="B338" s="51"/>
      <c r="C338" s="52" t="s">
        <v>7</v>
      </c>
      <c r="D338" s="59">
        <f>MAX($D$233,$D$253,$D$255,$D$261,$D$263)</f>
        <v>1.0000000000000009</v>
      </c>
      <c r="E338" s="59">
        <f>MAX($J$233,$J$253,$J$255,$J$261,$J$263)</f>
        <v>-0.10000000000000009</v>
      </c>
      <c r="F338" s="74">
        <f>MAX(E338:E338)</f>
        <v>-0.10000000000000009</v>
      </c>
      <c r="G338" s="69"/>
      <c r="H338" s="70"/>
      <c r="I338" s="75" t="s">
        <v>7</v>
      </c>
      <c r="J338" s="60">
        <f>MAX($D$237,$D$239,$D$249,$D$257)</f>
        <v>10</v>
      </c>
      <c r="K338" s="60">
        <f>MAX($J$237,$J$239,$J$249,$J$257)</f>
        <v>12.5</v>
      </c>
      <c r="L338" s="76">
        <f>MAX(K338:K338)</f>
        <v>12.5</v>
      </c>
      <c r="M338" s="69"/>
      <c r="N338" s="70"/>
      <c r="O338" s="75" t="s">
        <v>7</v>
      </c>
      <c r="P338" s="42">
        <f>MAX($D$245,$D$249,$D$251)</f>
        <v>0.10000000000000009</v>
      </c>
      <c r="Q338" s="42">
        <f>MAX($J$245,$J$249,$J$251)</f>
        <v>2.6000000000000023</v>
      </c>
      <c r="R338" s="77">
        <f>MAX(Q338:Q338)</f>
        <v>2.6000000000000023</v>
      </c>
      <c r="S338" s="69"/>
      <c r="T338" s="70"/>
      <c r="U338" s="75" t="s">
        <v>7</v>
      </c>
      <c r="V338" s="60">
        <f>MAX($D$235,$D$251,$D$259)</f>
        <v>0</v>
      </c>
      <c r="W338" s="60">
        <f>MAX($J$235,$J$251,$J$259)</f>
        <v>0.10000000000000009</v>
      </c>
      <c r="X338" s="57">
        <f>MAX(W338:W338)</f>
        <v>0.10000000000000009</v>
      </c>
      <c r="Z338" s="36"/>
      <c r="AA338" s="41" t="s">
        <v>6</v>
      </c>
      <c r="AB338" s="38">
        <f>MIN(AB333:AB337)</f>
        <v>0</v>
      </c>
      <c r="AC338" s="38">
        <f>MIN(AC333:AC337)</f>
        <v>0</v>
      </c>
      <c r="AD338" s="38">
        <f>MIN(AD333:AD337)</f>
        <v>0</v>
      </c>
      <c r="AF338"/>
      <c r="AG338"/>
      <c r="AH338"/>
      <c r="AI338"/>
      <c r="AJ338"/>
      <c r="AK338"/>
      <c r="AL338"/>
      <c r="AM338"/>
      <c r="AN338"/>
    </row>
    <row r="339" spans="2:46" s="1" customFormat="1" x14ac:dyDescent="0.35">
      <c r="B339" s="51" t="s">
        <v>42</v>
      </c>
      <c r="C339" s="58" t="s">
        <v>6</v>
      </c>
      <c r="D339" s="59">
        <f>MIN($D$265,$D$285,$D$287,$D$293,$D$295)</f>
        <v>-6.8000000000000016</v>
      </c>
      <c r="E339" s="59">
        <f>MIN($J$265,$J$285,$J$287,$J$293,$J$295)</f>
        <v>-6.0999999999999988</v>
      </c>
      <c r="F339" s="68">
        <f>MIN(E339:E339)</f>
        <v>-6.0999999999999988</v>
      </c>
      <c r="G339" s="69"/>
      <c r="H339" s="70" t="s">
        <v>42</v>
      </c>
      <c r="I339" s="71" t="s">
        <v>6</v>
      </c>
      <c r="J339" s="60">
        <f>MIN($D$269,$D$271,$D$281,$D$289)</f>
        <v>-2.5000000000000022</v>
      </c>
      <c r="K339" s="60">
        <f>MIN($J$269,$J$271,$J$281,$J$289)</f>
        <v>0.20000000000000018</v>
      </c>
      <c r="L339" s="72">
        <f>MIN(K339:K339)</f>
        <v>0.20000000000000018</v>
      </c>
      <c r="M339" s="69"/>
      <c r="N339" s="70" t="s">
        <v>42</v>
      </c>
      <c r="O339" s="71" t="s">
        <v>6</v>
      </c>
      <c r="P339" s="42">
        <f>MIN($D$279,$D$283,$D$285)</f>
        <v>-1.5000000000000013</v>
      </c>
      <c r="Q339" s="42">
        <f>MIN($J$279,$J$283,$J$285)</f>
        <v>-4.299999999999998</v>
      </c>
      <c r="R339" s="73">
        <f>MIN(Q339:Q339)</f>
        <v>-4.299999999999998</v>
      </c>
      <c r="S339" s="69"/>
      <c r="T339" s="70" t="s">
        <v>42</v>
      </c>
      <c r="U339" s="71" t="s">
        <v>6</v>
      </c>
      <c r="V339" s="60">
        <f>MIN($D$267,$D$283,$D$291)</f>
        <v>0</v>
      </c>
      <c r="W339" s="60">
        <f>MIN($J$267,$J$283,$J$291)</f>
        <v>-0.10000000000000009</v>
      </c>
      <c r="X339" s="61">
        <f>MIN(W339:W339)</f>
        <v>-0.10000000000000009</v>
      </c>
      <c r="Z339" s="36"/>
      <c r="AA339" s="41" t="s">
        <v>7</v>
      </c>
      <c r="AB339" s="38">
        <f>MAX(AB333:AB337)</f>
        <v>0.10000000000000009</v>
      </c>
      <c r="AC339" s="38">
        <f>MAX(AC333:AC337)</f>
        <v>0.10000000000000009</v>
      </c>
      <c r="AD339" s="38">
        <f>MAX(AD333:AD337)</f>
        <v>0.10000000000000009</v>
      </c>
      <c r="AF339"/>
      <c r="AG339"/>
      <c r="AH339"/>
      <c r="AI339"/>
      <c r="AJ339"/>
      <c r="AK339"/>
      <c r="AL339"/>
      <c r="AM339"/>
      <c r="AN339"/>
    </row>
    <row r="340" spans="2:46" s="1" customFormat="1" ht="15.75" customHeight="1" x14ac:dyDescent="0.35">
      <c r="B340" s="51"/>
      <c r="C340" s="52" t="s">
        <v>7</v>
      </c>
      <c r="D340" s="59">
        <f>MAX($D$265,$D$285,$D$287,$D$293,$D$295)</f>
        <v>2.9000000000000026</v>
      </c>
      <c r="E340" s="59">
        <f>MAX($J$265,$J$285,$J$287,$J$293,$J$295)</f>
        <v>3.2000000000000028</v>
      </c>
      <c r="F340" s="74">
        <f>MAX(E340:E340)</f>
        <v>3.2000000000000028</v>
      </c>
      <c r="G340" s="69"/>
      <c r="H340" s="70"/>
      <c r="I340" s="75" t="s">
        <v>7</v>
      </c>
      <c r="J340" s="60">
        <f>MAX($D$269,$D$271,$D$281,$D$289)</f>
        <v>9.5</v>
      </c>
      <c r="K340" s="60">
        <f>MAX($J$269,$J$271,$J$281,$J$289)</f>
        <v>11.600000000000001</v>
      </c>
      <c r="L340" s="76">
        <f>MAX(K340:K340)</f>
        <v>11.600000000000001</v>
      </c>
      <c r="M340" s="69"/>
      <c r="N340" s="70"/>
      <c r="O340" s="75" t="s">
        <v>7</v>
      </c>
      <c r="P340" s="42">
        <f>MAX($D$279,$D$283,$D$285)</f>
        <v>0.30000000000000027</v>
      </c>
      <c r="Q340" s="42">
        <f>MAX($J$279,$J$283,$J$285)</f>
        <v>2.0999999999999992</v>
      </c>
      <c r="R340" s="77">
        <f>MAX(Q340:Q340)</f>
        <v>2.0999999999999992</v>
      </c>
      <c r="S340" s="69"/>
      <c r="T340" s="70"/>
      <c r="U340" s="75" t="s">
        <v>7</v>
      </c>
      <c r="V340" s="60">
        <f>MAX($D$267,$D$283,$D$291)</f>
        <v>0</v>
      </c>
      <c r="W340" s="60">
        <f>MAX($J$267,$J$283,$J$291)</f>
        <v>0</v>
      </c>
      <c r="X340" s="57">
        <f>MAX(W340:W340)</f>
        <v>0</v>
      </c>
      <c r="AF340"/>
      <c r="AG340"/>
      <c r="AH340"/>
      <c r="AI340"/>
      <c r="AJ340"/>
      <c r="AK340"/>
      <c r="AL340"/>
      <c r="AM340"/>
      <c r="AN340"/>
    </row>
    <row r="341" spans="2:46" s="1" customFormat="1" ht="15.75" customHeight="1" x14ac:dyDescent="0.35">
      <c r="B341" s="51" t="s">
        <v>43</v>
      </c>
      <c r="C341" s="58" t="s">
        <v>6</v>
      </c>
      <c r="D341" s="59">
        <f>MIN($D$317,$D$319,$D$325,$D$327)</f>
        <v>-7.0000000000000009</v>
      </c>
      <c r="E341" s="59">
        <f>MIN($J$317,$J$319,$J$325,$J$327)</f>
        <v>-7.5000000000000009</v>
      </c>
      <c r="F341" s="68">
        <f>MIN(E341:E341)</f>
        <v>-7.5000000000000009</v>
      </c>
      <c r="G341" s="69"/>
      <c r="H341" s="70" t="s">
        <v>43</v>
      </c>
      <c r="I341" s="71" t="s">
        <v>6</v>
      </c>
      <c r="J341" s="60">
        <f>MIN($D$301,$D$303,$D$313,$D$321)</f>
        <v>-0.40000000000000036</v>
      </c>
      <c r="K341" s="60">
        <f>MIN($J$301,$J$303,$J$313,$J$321)</f>
        <v>-4.8999999999999932</v>
      </c>
      <c r="L341" s="72">
        <f>MIN(K341:K341)</f>
        <v>-4.8999999999999932</v>
      </c>
      <c r="M341" s="69"/>
      <c r="N341" s="70" t="s">
        <v>43</v>
      </c>
      <c r="O341" s="71" t="s">
        <v>6</v>
      </c>
      <c r="P341" s="42">
        <f>MIN($D$313,$D$317,$D$319)</f>
        <v>-4.2000000000000011</v>
      </c>
      <c r="Q341" s="42">
        <f>MIN($J$313,$J$317,$J$319)</f>
        <v>-4.8000000000000043</v>
      </c>
      <c r="R341" s="73">
        <f>MIN(Q341:Q341)</f>
        <v>-4.8000000000000043</v>
      </c>
      <c r="S341" s="69"/>
      <c r="T341" s="70" t="s">
        <v>43</v>
      </c>
      <c r="U341" s="71" t="s">
        <v>6</v>
      </c>
      <c r="V341" s="60">
        <f>MIN($D$299,$D$315,$D$323)</f>
        <v>-0.10000000000000009</v>
      </c>
      <c r="W341" s="60">
        <f>MIN($J$299,$J$315,$J$323)</f>
        <v>-0.10000000000000009</v>
      </c>
      <c r="X341" s="61">
        <f>MIN(W341:W341)</f>
        <v>-0.10000000000000009</v>
      </c>
      <c r="AF341"/>
      <c r="AG341"/>
      <c r="AH341"/>
      <c r="AI341"/>
      <c r="AJ341"/>
      <c r="AK341"/>
      <c r="AL341"/>
      <c r="AM341"/>
      <c r="AN341"/>
    </row>
    <row r="342" spans="2:46" s="1" customFormat="1" ht="15.75" customHeight="1" x14ac:dyDescent="0.35">
      <c r="B342" s="51"/>
      <c r="C342" s="52" t="s">
        <v>7</v>
      </c>
      <c r="D342" s="59">
        <f>MAX($D$317,$D$319,$D$325,$D$327)</f>
        <v>3.2000000000000028</v>
      </c>
      <c r="E342" s="59">
        <f>MAX($J$317,$J$319,$J$325,$J$327)</f>
        <v>-2.9000000000000026</v>
      </c>
      <c r="F342" s="74">
        <f>MAX(E342:E342)</f>
        <v>-2.9000000000000026</v>
      </c>
      <c r="G342" s="69"/>
      <c r="H342" s="70"/>
      <c r="I342" s="75" t="s">
        <v>7</v>
      </c>
      <c r="J342" s="60">
        <f>MAX($D$301,$D$303,$D$313,$D$321)</f>
        <v>7.6999999999999984</v>
      </c>
      <c r="K342" s="60">
        <f>MAX($J$301,$J$303,$J$313,$J$321)</f>
        <v>6.9</v>
      </c>
      <c r="L342" s="76">
        <f>MAX(K342:K342)</f>
        <v>6.9</v>
      </c>
      <c r="M342" s="69"/>
      <c r="N342" s="70"/>
      <c r="O342" s="75" t="s">
        <v>7</v>
      </c>
      <c r="P342" s="42">
        <f>MAX($D$313,$D$317,$D$319)</f>
        <v>1.6000000000000014</v>
      </c>
      <c r="Q342" s="42">
        <f>MAX($J$313,$J$317,$J$319)</f>
        <v>0.10000000000000009</v>
      </c>
      <c r="R342" s="77">
        <f>MAX(Q342:Q342)</f>
        <v>0.10000000000000009</v>
      </c>
      <c r="S342" s="69"/>
      <c r="T342" s="70"/>
      <c r="U342" s="75" t="s">
        <v>7</v>
      </c>
      <c r="V342" s="60">
        <f>MAX($D$299,$D$315,$D$323)</f>
        <v>0</v>
      </c>
      <c r="W342" s="60">
        <f>MAX($J$299,$J$315,$J$323)</f>
        <v>0</v>
      </c>
      <c r="X342" s="57">
        <f>MAX(W342:W342)</f>
        <v>0</v>
      </c>
      <c r="AF342"/>
      <c r="AG342"/>
      <c r="AH342"/>
      <c r="AI342"/>
      <c r="AJ342"/>
      <c r="AK342"/>
      <c r="AL342"/>
      <c r="AM342"/>
      <c r="AN342"/>
      <c r="AT342" s="1" t="s">
        <v>48</v>
      </c>
    </row>
    <row r="343" spans="2:46" s="1" customFormat="1" x14ac:dyDescent="0.35">
      <c r="B343" s="62"/>
      <c r="C343" s="63" t="s">
        <v>44</v>
      </c>
      <c r="D343" s="78">
        <f>MIN(D333:D342)</f>
        <v>-7.0000000000000009</v>
      </c>
      <c r="E343" s="78">
        <f>MIN(E333:E342)</f>
        <v>-7.5000000000000009</v>
      </c>
      <c r="F343" s="79">
        <f>MIN(E343:E343)</f>
        <v>-7.5000000000000009</v>
      </c>
      <c r="G343" s="69"/>
      <c r="H343" s="80"/>
      <c r="I343" s="64" t="s">
        <v>44</v>
      </c>
      <c r="J343" s="64">
        <f>MIN(J333:J342)</f>
        <v>-4.8000000000000043</v>
      </c>
      <c r="K343" s="64">
        <f>MIN(K333:K342)</f>
        <v>-4.8999999999999932</v>
      </c>
      <c r="L343" s="81">
        <f>MIN(K343:K343)</f>
        <v>-4.8999999999999932</v>
      </c>
      <c r="M343" s="69"/>
      <c r="N343" s="82"/>
      <c r="O343" s="83" t="s">
        <v>44</v>
      </c>
      <c r="P343" s="83">
        <f>MIN(P333:P342)</f>
        <v>-4.2000000000000011</v>
      </c>
      <c r="Q343" s="83">
        <f>MIN(Q333:Q342)</f>
        <v>-4.8000000000000043</v>
      </c>
      <c r="R343" s="84">
        <f>MIN(Q343:Q343)</f>
        <v>-4.8000000000000043</v>
      </c>
      <c r="S343" s="69"/>
      <c r="T343" s="85"/>
      <c r="U343" s="86" t="s">
        <v>37</v>
      </c>
      <c r="V343" s="86">
        <f>MIN(V333:V342)</f>
        <v>-0.10000000000000009</v>
      </c>
      <c r="W343" s="86">
        <f>MIN(W333:W342)</f>
        <v>-0.10000000000000009</v>
      </c>
      <c r="X343" s="87">
        <f>MIN(W343:W343)</f>
        <v>-0.10000000000000009</v>
      </c>
      <c r="AF343"/>
      <c r="AG343"/>
      <c r="AH343"/>
      <c r="AI343"/>
      <c r="AJ343"/>
      <c r="AK343"/>
      <c r="AL343"/>
      <c r="AM343"/>
      <c r="AN343"/>
    </row>
    <row r="344" spans="2:46" s="1" customFormat="1" x14ac:dyDescent="0.35">
      <c r="B344" s="65"/>
      <c r="C344" s="66" t="s">
        <v>45</v>
      </c>
      <c r="D344" s="88">
        <f>MAX(D333:D342)</f>
        <v>3.2000000000000028</v>
      </c>
      <c r="E344" s="88">
        <f>MAX(E333:E342)</f>
        <v>3.2000000000000028</v>
      </c>
      <c r="F344" s="89">
        <f>MAX(E344:E344)</f>
        <v>3.2000000000000028</v>
      </c>
      <c r="G344" s="69"/>
      <c r="H344" s="90"/>
      <c r="I344" s="67" t="s">
        <v>45</v>
      </c>
      <c r="J344" s="67">
        <f>MAX(J333:J342)</f>
        <v>11.1</v>
      </c>
      <c r="K344" s="67">
        <f>MAX(K333:K342)</f>
        <v>14.400000000000002</v>
      </c>
      <c r="L344" s="81">
        <f>MIN(K344:K344)</f>
        <v>14.400000000000002</v>
      </c>
      <c r="M344" s="69"/>
      <c r="N344" s="91"/>
      <c r="O344" s="92" t="s">
        <v>45</v>
      </c>
      <c r="P344" s="92">
        <f>MAX(P333:P342)</f>
        <v>1.6000000000000014</v>
      </c>
      <c r="Q344" s="92">
        <f>MAX(Q333:Q342)</f>
        <v>3.499999999999992</v>
      </c>
      <c r="R344" s="84">
        <f>MIN(Q344:Q344)</f>
        <v>3.499999999999992</v>
      </c>
      <c r="S344" s="69"/>
      <c r="T344" s="93"/>
      <c r="U344" s="94"/>
      <c r="V344" s="94">
        <f>MAX(V333:V342)</f>
        <v>0.10000000000000009</v>
      </c>
      <c r="W344" s="94">
        <f>MAX(W333:W342)</f>
        <v>0.10000000000000009</v>
      </c>
      <c r="X344" s="87">
        <f>MIN(W344:W344)</f>
        <v>0.10000000000000009</v>
      </c>
      <c r="AF344"/>
      <c r="AG344"/>
      <c r="AH344"/>
      <c r="AI344"/>
      <c r="AJ344"/>
      <c r="AK344"/>
      <c r="AL344"/>
      <c r="AM344"/>
      <c r="AN344"/>
    </row>
    <row r="345" spans="2:46" s="1" customFormat="1" x14ac:dyDescent="0.35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F345"/>
      <c r="AG345"/>
      <c r="AH345"/>
      <c r="AI345"/>
      <c r="AJ345"/>
      <c r="AK345"/>
      <c r="AL345"/>
      <c r="AM345"/>
      <c r="AN345"/>
    </row>
    <row r="346" spans="2:46" s="1" customFormat="1" x14ac:dyDescent="0.35"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AF346"/>
      <c r="AG346"/>
      <c r="AH346"/>
      <c r="AI346"/>
      <c r="AJ346"/>
      <c r="AK346"/>
      <c r="AL346"/>
      <c r="AM346"/>
      <c r="AN346"/>
    </row>
    <row r="347" spans="2:46" s="1" customFormat="1" x14ac:dyDescent="0.35"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  <c r="AF347"/>
      <c r="AG347"/>
      <c r="AH347"/>
      <c r="AI347"/>
      <c r="AJ347"/>
      <c r="AK347"/>
      <c r="AL347"/>
      <c r="AM347"/>
      <c r="AN347"/>
    </row>
    <row r="348" spans="2:46" s="1" customFormat="1" ht="18" customHeight="1" x14ac:dyDescent="0.35">
      <c r="B348" s="51" t="s">
        <v>39</v>
      </c>
      <c r="C348" s="58" t="s">
        <v>6</v>
      </c>
      <c r="D348" s="97">
        <f>MIN($E$169,$E$189,$E$191,$E$197,$E$199)</f>
        <v>-0.30000000000000027</v>
      </c>
      <c r="E348" s="97">
        <f>MIN($K$169,$K$189,$K$191,$K$197,$K$199)</f>
        <v>-0.10000000000000009</v>
      </c>
      <c r="F348" s="68">
        <f>MIN(E348:E348)</f>
        <v>-0.10000000000000009</v>
      </c>
      <c r="G348" s="69"/>
      <c r="H348" s="70" t="s">
        <v>39</v>
      </c>
      <c r="I348" s="71" t="s">
        <v>6</v>
      </c>
      <c r="J348" s="42">
        <f>MIN($E$173,$E$175,$E$185,$E$193)</f>
        <v>0</v>
      </c>
      <c r="K348" s="42">
        <f>MIN($K$173,$K$175,$K$185,$K$193)</f>
        <v>0.20000000000000018</v>
      </c>
      <c r="L348" s="72">
        <f>MIN(K348:K348)</f>
        <v>0.20000000000000018</v>
      </c>
      <c r="M348" s="69"/>
      <c r="N348" s="70" t="s">
        <v>39</v>
      </c>
      <c r="O348" s="71" t="s">
        <v>6</v>
      </c>
      <c r="P348" s="42">
        <f>MIN($E$177,$E$181,$E$183)</f>
        <v>0</v>
      </c>
      <c r="Q348" s="42">
        <f>MIN($K$177,$K$181,$K$183)</f>
        <v>0.10000000000000009</v>
      </c>
      <c r="R348" s="73">
        <f>MIN(Q348:Q348)</f>
        <v>0.10000000000000009</v>
      </c>
      <c r="S348" s="69"/>
      <c r="T348" s="70" t="s">
        <v>39</v>
      </c>
      <c r="U348" s="71" t="s">
        <v>6</v>
      </c>
      <c r="V348" s="42">
        <f>MIN($E$171,$E$187,$E$195)</f>
        <v>-0.10000000000000009</v>
      </c>
      <c r="W348" s="42">
        <f>MIN($K$171,$K$187,$K$195)</f>
        <v>-0.10000000000000009</v>
      </c>
      <c r="X348" s="95">
        <f>MIN(W348:W348)</f>
        <v>-0.10000000000000009</v>
      </c>
      <c r="Z348" s="2" t="s">
        <v>38</v>
      </c>
      <c r="AA348" s="3"/>
      <c r="AC348" s="4"/>
      <c r="AD348" s="33"/>
      <c r="AF348"/>
      <c r="AG348"/>
      <c r="AH348"/>
      <c r="AI348"/>
      <c r="AJ348"/>
      <c r="AK348"/>
      <c r="AL348"/>
      <c r="AM348"/>
      <c r="AN348"/>
    </row>
    <row r="349" spans="2:46" s="1" customFormat="1" ht="15.75" customHeight="1" x14ac:dyDescent="0.35">
      <c r="B349" s="51"/>
      <c r="C349" s="52" t="s">
        <v>7</v>
      </c>
      <c r="D349" s="97">
        <f>MAX($E$169,$E$189,$E$191,$E$197,$E$199)</f>
        <v>0</v>
      </c>
      <c r="E349" s="97">
        <f>MAX($K$169,$K$189,$K$191,$K$197,$K$199)</f>
        <v>0</v>
      </c>
      <c r="F349" s="74">
        <f>MAX(E349:E349)</f>
        <v>0</v>
      </c>
      <c r="G349" s="69"/>
      <c r="H349" s="70"/>
      <c r="I349" s="75" t="s">
        <v>7</v>
      </c>
      <c r="J349" s="42">
        <f>MAX($E$173,$E$175,$E$185,$E$193)</f>
        <v>0.20000000000000018</v>
      </c>
      <c r="K349" s="42">
        <f>MAX($K$173,$K$175,$K$185,$K$193)</f>
        <v>0.50000000000000044</v>
      </c>
      <c r="L349" s="76">
        <f>MAX(K349:K349)</f>
        <v>0.50000000000000044</v>
      </c>
      <c r="M349" s="69"/>
      <c r="N349" s="70"/>
      <c r="O349" s="75" t="s">
        <v>7</v>
      </c>
      <c r="P349" s="42">
        <f>MAX($E$177,$E$181,$E$183)</f>
        <v>0.10000000000000009</v>
      </c>
      <c r="Q349" s="42">
        <f>MAX($K$177,$K$181,$K$183)</f>
        <v>0.20000000000000018</v>
      </c>
      <c r="R349" s="77">
        <f>MAX(Q349:Q349)</f>
        <v>0.20000000000000018</v>
      </c>
      <c r="S349" s="69"/>
      <c r="T349" s="70"/>
      <c r="U349" s="75" t="s">
        <v>7</v>
      </c>
      <c r="V349" s="42">
        <f>MAX($E$171,$E$187,$E$195)</f>
        <v>0.10000000000000009</v>
      </c>
      <c r="W349" s="42">
        <f>MAX($K$171,$K$187,$K$195)</f>
        <v>0.50000000000000044</v>
      </c>
      <c r="X349" s="96">
        <f>MAX(W349:W349)</f>
        <v>0.50000000000000044</v>
      </c>
      <c r="Z349" s="2" t="s">
        <v>39</v>
      </c>
      <c r="AA349" s="34" t="s">
        <v>6</v>
      </c>
      <c r="AB349" s="39">
        <f>$E$179</f>
        <v>-0.10000000000000009</v>
      </c>
      <c r="AC349" s="39">
        <f>$K$179</f>
        <v>0</v>
      </c>
      <c r="AD349" s="35">
        <f>MIN($AC349:$AC349)</f>
        <v>0</v>
      </c>
      <c r="AF349"/>
      <c r="AG349"/>
      <c r="AH349"/>
      <c r="AI349"/>
      <c r="AJ349"/>
      <c r="AK349"/>
      <c r="AL349"/>
      <c r="AM349"/>
      <c r="AN349"/>
    </row>
    <row r="350" spans="2:46" s="1" customFormat="1" ht="18" customHeight="1" x14ac:dyDescent="0.35">
      <c r="B350" s="51" t="s">
        <v>40</v>
      </c>
      <c r="C350" s="58" t="s">
        <v>6</v>
      </c>
      <c r="D350" s="97">
        <f>MIN($E$201,$E$221,$E$223,$E$229,$E$231)</f>
        <v>-0.10000000000000009</v>
      </c>
      <c r="E350" s="97">
        <f>MIN($K$201,$K$221,$K$223,$K$229,$K$231)</f>
        <v>-0.10000000000000009</v>
      </c>
      <c r="F350" s="68">
        <f>MIN(E350:E350)</f>
        <v>-0.10000000000000009</v>
      </c>
      <c r="G350" s="69"/>
      <c r="H350" s="70" t="s">
        <v>40</v>
      </c>
      <c r="I350" s="71" t="s">
        <v>6</v>
      </c>
      <c r="J350" s="42">
        <f>MIN($E$205,$E$207,$E$217,$E$225)</f>
        <v>-0.10000000000000009</v>
      </c>
      <c r="K350" s="42">
        <f>MIN($K$205,$K$207,$K$217,$K$225)</f>
        <v>0.19999999999999879</v>
      </c>
      <c r="L350" s="72">
        <f>MIN(K350:K350)</f>
        <v>0.19999999999999879</v>
      </c>
      <c r="M350" s="69"/>
      <c r="N350" s="70" t="s">
        <v>40</v>
      </c>
      <c r="O350" s="71" t="s">
        <v>6</v>
      </c>
      <c r="P350" s="42">
        <f>MIN($E$211,$E$215,$E$217)</f>
        <v>-0.10000000000000009</v>
      </c>
      <c r="Q350" s="42">
        <f>MIN($K$211,$K$215,$K$217)</f>
        <v>0</v>
      </c>
      <c r="R350" s="73">
        <f>MIN(Q350:Q350)</f>
        <v>0</v>
      </c>
      <c r="S350" s="69"/>
      <c r="T350" s="70" t="s">
        <v>40</v>
      </c>
      <c r="U350" s="71" t="s">
        <v>6</v>
      </c>
      <c r="V350" s="42">
        <f>MIN($E$203,$E$219,$E$227)</f>
        <v>-0.10000000000000009</v>
      </c>
      <c r="W350" s="42">
        <f>MIN($K$203,$K$219,$K$227)</f>
        <v>0</v>
      </c>
      <c r="X350" s="95">
        <f>MIN(W350:W350)</f>
        <v>0</v>
      </c>
      <c r="Z350" s="2" t="s">
        <v>40</v>
      </c>
      <c r="AA350" s="34" t="s">
        <v>6</v>
      </c>
      <c r="AB350" s="39">
        <f>$E$211</f>
        <v>0</v>
      </c>
      <c r="AC350" s="39">
        <f>$K$211</f>
        <v>0</v>
      </c>
      <c r="AD350" s="35">
        <f>MIN($AC350:$AC350)</f>
        <v>0</v>
      </c>
      <c r="AF350"/>
      <c r="AG350"/>
      <c r="AH350"/>
      <c r="AI350"/>
      <c r="AJ350"/>
      <c r="AK350"/>
      <c r="AL350"/>
      <c r="AM350"/>
      <c r="AN350"/>
    </row>
    <row r="351" spans="2:46" s="1" customFormat="1" ht="15" customHeight="1" x14ac:dyDescent="0.35">
      <c r="B351" s="51"/>
      <c r="C351" s="52" t="s">
        <v>7</v>
      </c>
      <c r="D351" s="97">
        <f>MAX($E$201,$E$221,$E$223,$E$229,$E$231)</f>
        <v>0.10000000000000009</v>
      </c>
      <c r="E351" s="97">
        <f>MAX($K$201,$K$221,$K$223,$K$229,$K$231)</f>
        <v>0</v>
      </c>
      <c r="F351" s="74">
        <f>MAX(E351:E351)</f>
        <v>0</v>
      </c>
      <c r="G351" s="69"/>
      <c r="H351" s="70"/>
      <c r="I351" s="75" t="s">
        <v>7</v>
      </c>
      <c r="J351" s="42">
        <f>MAX($E$205,$E$207,$E$217,$E$225)</f>
        <v>0.10000000000000009</v>
      </c>
      <c r="K351" s="42">
        <f>MAX($K$205,$K$207,$K$217,$K$225)</f>
        <v>0.30000000000000027</v>
      </c>
      <c r="L351" s="76">
        <f>MAX(K351:K351)</f>
        <v>0.30000000000000027</v>
      </c>
      <c r="M351" s="69"/>
      <c r="N351" s="70"/>
      <c r="O351" s="75" t="s">
        <v>7</v>
      </c>
      <c r="P351" s="42">
        <f>MAX($E$211,$E$215,$E$217)</f>
        <v>0</v>
      </c>
      <c r="Q351" s="42">
        <f>MAX($K$211,$K$215,$K$217)</f>
        <v>0.30000000000000027</v>
      </c>
      <c r="R351" s="77">
        <f>MAX(Q351:Q351)</f>
        <v>0.30000000000000027</v>
      </c>
      <c r="S351" s="69"/>
      <c r="T351" s="70"/>
      <c r="U351" s="75" t="s">
        <v>7</v>
      </c>
      <c r="V351" s="42">
        <f>MAX($E$203,$E$219,$E$227)</f>
        <v>0</v>
      </c>
      <c r="W351" s="42">
        <f>MAX($K$203,$K$219,$K$227)</f>
        <v>0.30000000000000027</v>
      </c>
      <c r="X351" s="96">
        <f>MAX(W351:W351)</f>
        <v>0.30000000000000027</v>
      </c>
      <c r="Z351" s="2" t="s">
        <v>41</v>
      </c>
      <c r="AA351" s="34" t="s">
        <v>6</v>
      </c>
      <c r="AB351" s="39">
        <f>$E$243</f>
        <v>0</v>
      </c>
      <c r="AC351" s="39">
        <f>$K$243</f>
        <v>0</v>
      </c>
      <c r="AD351" s="35">
        <f>MIN($AC351:$AC351)</f>
        <v>0</v>
      </c>
      <c r="AF351"/>
      <c r="AG351"/>
      <c r="AH351"/>
      <c r="AI351"/>
      <c r="AJ351"/>
      <c r="AK351"/>
      <c r="AL351"/>
      <c r="AM351"/>
      <c r="AN351"/>
    </row>
    <row r="352" spans="2:46" s="1" customFormat="1" ht="19.5" customHeight="1" x14ac:dyDescent="0.35">
      <c r="B352" s="51" t="s">
        <v>41</v>
      </c>
      <c r="C352" s="58" t="s">
        <v>6</v>
      </c>
      <c r="D352" s="97">
        <f>MIN($E$233,$E$253,$E$255,$E$261,$E$263)</f>
        <v>-0.10000000000000009</v>
      </c>
      <c r="E352" s="97">
        <f>MIN($K$233,$K$253,$K$255,$K$261,$K$263)</f>
        <v>-0.10000000000000009</v>
      </c>
      <c r="F352" s="68">
        <f>MIN(E352:E352)</f>
        <v>-0.10000000000000009</v>
      </c>
      <c r="G352" s="69"/>
      <c r="H352" s="70" t="s">
        <v>41</v>
      </c>
      <c r="I352" s="71" t="s">
        <v>6</v>
      </c>
      <c r="J352" s="42">
        <f>MIN($E$237,$E$239,$E$249,$E$257)</f>
        <v>0</v>
      </c>
      <c r="K352" s="42">
        <f>MIN($K$237,$K$239,$K$249,$K$257)</f>
        <v>0.10000000000000009</v>
      </c>
      <c r="L352" s="72">
        <f>MIN(K352:K352)</f>
        <v>0.10000000000000009</v>
      </c>
      <c r="M352" s="69"/>
      <c r="N352" s="70" t="s">
        <v>41</v>
      </c>
      <c r="O352" s="71" t="s">
        <v>6</v>
      </c>
      <c r="P352" s="42">
        <f>MIN($E$245,$E$249,$E$251)</f>
        <v>-0.10000000000000009</v>
      </c>
      <c r="Q352" s="42">
        <f>MIN($K$245,$K$249,$K$251)</f>
        <v>0.10000000000000009</v>
      </c>
      <c r="R352" s="73">
        <f>MIN(Q352:Q352)</f>
        <v>0.10000000000000009</v>
      </c>
      <c r="S352" s="69"/>
      <c r="T352" s="70" t="s">
        <v>41</v>
      </c>
      <c r="U352" s="71" t="s">
        <v>6</v>
      </c>
      <c r="V352" s="42">
        <f>MIN($E$235,$E$251,$E$259)</f>
        <v>-0.10000000000000009</v>
      </c>
      <c r="W352" s="42">
        <f>MIN($K$235,$K$251,$K$259)</f>
        <v>0.10000000000000009</v>
      </c>
      <c r="X352" s="95">
        <f>MIN(W352:W352)</f>
        <v>0.10000000000000009</v>
      </c>
      <c r="Z352" s="2" t="s">
        <v>42</v>
      </c>
      <c r="AA352" s="34" t="s">
        <v>6</v>
      </c>
      <c r="AB352" s="39">
        <f>$E$275</f>
        <v>0</v>
      </c>
      <c r="AC352" s="39">
        <f>$K$275</f>
        <v>0</v>
      </c>
      <c r="AD352" s="35">
        <f>MIN($AC352:$AC352)</f>
        <v>0</v>
      </c>
      <c r="AF352"/>
      <c r="AG352"/>
      <c r="AH352"/>
      <c r="AI352"/>
      <c r="AJ352"/>
      <c r="AK352"/>
      <c r="AL352"/>
      <c r="AM352"/>
      <c r="AN352"/>
    </row>
    <row r="353" spans="2:40" s="1" customFormat="1" ht="17.25" customHeight="1" x14ac:dyDescent="0.35">
      <c r="B353" s="51"/>
      <c r="C353" s="52" t="s">
        <v>7</v>
      </c>
      <c r="D353" s="97">
        <f>MAX($E$233,$E$253,$E$255,$E$261,$E$263)</f>
        <v>0.10000000000000009</v>
      </c>
      <c r="E353" s="97">
        <f>MAX($K$233,$K$253,$K$255,$K$261,$K$263)</f>
        <v>0</v>
      </c>
      <c r="F353" s="74">
        <f>MAX(E353:E353)</f>
        <v>0</v>
      </c>
      <c r="G353" s="69"/>
      <c r="H353" s="70"/>
      <c r="I353" s="75" t="s">
        <v>7</v>
      </c>
      <c r="J353" s="42">
        <f>MAX($E$237,$E$239,$E$249,$E$257)</f>
        <v>0.10000000000000009</v>
      </c>
      <c r="K353" s="42">
        <f>MAX($K$237,$K$239,$K$249,$K$257)</f>
        <v>0.30000000000000027</v>
      </c>
      <c r="L353" s="76">
        <f>MAX(K353:K353)</f>
        <v>0.30000000000000027</v>
      </c>
      <c r="M353" s="69"/>
      <c r="N353" s="70"/>
      <c r="O353" s="75" t="s">
        <v>7</v>
      </c>
      <c r="P353" s="42">
        <f>MAX($E$245,$E$249,$E$251)</f>
        <v>0.10000000000000009</v>
      </c>
      <c r="Q353" s="42">
        <f>MAX($K$245,$K$249,$K$251)</f>
        <v>0.10000000000000009</v>
      </c>
      <c r="R353" s="77">
        <f>MAX(Q353:Q353)</f>
        <v>0.10000000000000009</v>
      </c>
      <c r="S353" s="69"/>
      <c r="T353" s="70"/>
      <c r="U353" s="75" t="s">
        <v>7</v>
      </c>
      <c r="V353" s="42">
        <f>MAX($E$235,$E$251,$E$259)</f>
        <v>0</v>
      </c>
      <c r="W353" s="42">
        <f>MAX($K$235,$K$251,$K$259)</f>
        <v>0.20000000000000018</v>
      </c>
      <c r="X353" s="96">
        <f>MAX(W353:W353)</f>
        <v>0.20000000000000018</v>
      </c>
      <c r="Z353" s="2" t="s">
        <v>43</v>
      </c>
      <c r="AA353" s="34" t="s">
        <v>6</v>
      </c>
      <c r="AB353" s="39">
        <f>$E$307</f>
        <v>0.10000000000000009</v>
      </c>
      <c r="AC353" s="39">
        <f>$K$307</f>
        <v>0</v>
      </c>
      <c r="AD353" s="35">
        <f>MIN($AC353:$AC353)</f>
        <v>0</v>
      </c>
      <c r="AF353"/>
      <c r="AG353"/>
      <c r="AH353"/>
      <c r="AI353"/>
      <c r="AJ353"/>
      <c r="AK353"/>
      <c r="AL353"/>
      <c r="AM353"/>
      <c r="AN353"/>
    </row>
    <row r="354" spans="2:40" s="1" customFormat="1" ht="16.5" customHeight="1" x14ac:dyDescent="0.35">
      <c r="B354" s="51" t="s">
        <v>42</v>
      </c>
      <c r="C354" s="58" t="s">
        <v>6</v>
      </c>
      <c r="D354" s="97">
        <f>MIN($E$265,$E$285,$E$287,$E$293,$E$295)</f>
        <v>0</v>
      </c>
      <c r="E354" s="97">
        <f>MIN($K$265,$K$285,$K$287,$K$293,$K$295)</f>
        <v>-0.1999999999999974</v>
      </c>
      <c r="F354" s="68">
        <f>MIN(E354:E354)</f>
        <v>-0.1999999999999974</v>
      </c>
      <c r="G354" s="69"/>
      <c r="H354" s="70" t="s">
        <v>42</v>
      </c>
      <c r="I354" s="71" t="s">
        <v>6</v>
      </c>
      <c r="J354" s="42">
        <f>MIN($E$269,$E$271,$E$281,$E$289)</f>
        <v>-0.10000000000000009</v>
      </c>
      <c r="K354" s="42">
        <f>MIN($K$269,$K$271,$K$281,$K$289)</f>
        <v>0</v>
      </c>
      <c r="L354" s="72">
        <f>MIN(K354:K354)</f>
        <v>0</v>
      </c>
      <c r="M354" s="69"/>
      <c r="N354" s="70" t="s">
        <v>42</v>
      </c>
      <c r="O354" s="71" t="s">
        <v>6</v>
      </c>
      <c r="P354" s="42">
        <f>MIN($E$279,$E$283,$E$285)</f>
        <v>0</v>
      </c>
      <c r="Q354" s="42">
        <f>MIN($K$279,$K$283,$K$285)</f>
        <v>0</v>
      </c>
      <c r="R354" s="73">
        <f>MIN(Q354:Q354)</f>
        <v>0</v>
      </c>
      <c r="S354" s="69"/>
      <c r="T354" s="70" t="s">
        <v>42</v>
      </c>
      <c r="U354" s="71" t="s">
        <v>6</v>
      </c>
      <c r="V354" s="42">
        <f>MIN($E$267,$E$283,$E$291)</f>
        <v>-0.10000000000000009</v>
      </c>
      <c r="W354" s="42">
        <f>MIN($K$267,$K$283,$K$291)</f>
        <v>0</v>
      </c>
      <c r="X354" s="95">
        <f>MIN(W354:W354)</f>
        <v>0</v>
      </c>
      <c r="Z354" s="36"/>
      <c r="AA354" s="37" t="s">
        <v>6</v>
      </c>
      <c r="AB354" s="38">
        <f>MIN(AB349:AB353)</f>
        <v>-0.10000000000000009</v>
      </c>
      <c r="AC354" s="38">
        <f>MIN(AC349:AC353)</f>
        <v>0</v>
      </c>
      <c r="AD354" s="38">
        <f>MIN(AC354:AC354)</f>
        <v>0</v>
      </c>
      <c r="AF354"/>
      <c r="AG354"/>
      <c r="AH354"/>
      <c r="AI354"/>
      <c r="AJ354"/>
      <c r="AK354"/>
      <c r="AL354"/>
      <c r="AM354"/>
      <c r="AN354"/>
    </row>
    <row r="355" spans="2:40" s="1" customFormat="1" ht="18" customHeight="1" x14ac:dyDescent="0.35">
      <c r="B355" s="51"/>
      <c r="C355" s="52" t="s">
        <v>7</v>
      </c>
      <c r="D355" s="97">
        <f>MAX($E$265,$E$285,$E$287,$E$293,$E$295)</f>
        <v>0</v>
      </c>
      <c r="E355" s="97">
        <f>MAX($K$265,$K$285,$K$287,$K$293,$K$295)</f>
        <v>0</v>
      </c>
      <c r="F355" s="74">
        <f>MAX(E355:E355)</f>
        <v>0</v>
      </c>
      <c r="G355" s="69"/>
      <c r="H355" s="70"/>
      <c r="I355" s="75" t="s">
        <v>7</v>
      </c>
      <c r="J355" s="42">
        <f>MAX($E$269,$E$271,$E$281,$E$289)</f>
        <v>0.10000000000000009</v>
      </c>
      <c r="K355" s="42">
        <f>MAX($K$269,$K$271,$K$281,$K$289)</f>
        <v>0.30000000000000027</v>
      </c>
      <c r="L355" s="76">
        <f>MAX(K355:K355)</f>
        <v>0.30000000000000027</v>
      </c>
      <c r="M355" s="69"/>
      <c r="N355" s="70"/>
      <c r="O355" s="75" t="s">
        <v>7</v>
      </c>
      <c r="P355" s="42">
        <f>MAX($E$279,$E$283,$E$285)</f>
        <v>0.10000000000000009</v>
      </c>
      <c r="Q355" s="42">
        <f>MAX($K$279,$K$283,$K$285)</f>
        <v>0.10000000000000009</v>
      </c>
      <c r="R355" s="77">
        <f>MAX(Q355:Q355)</f>
        <v>0.10000000000000009</v>
      </c>
      <c r="S355" s="69"/>
      <c r="T355" s="70"/>
      <c r="U355" s="75" t="s">
        <v>7</v>
      </c>
      <c r="V355" s="42">
        <f>MAX($E$267,$E$283,$E$291)</f>
        <v>0.10000000000000009</v>
      </c>
      <c r="W355" s="42">
        <f>MAX($K$267,$K$283,$K$291)</f>
        <v>0.10000000000000009</v>
      </c>
      <c r="X355" s="96">
        <f>MAX(W355:W355)</f>
        <v>0.10000000000000009</v>
      </c>
      <c r="Z355" s="36"/>
      <c r="AA355" s="37" t="s">
        <v>7</v>
      </c>
      <c r="AB355" s="38">
        <f>MAX(AB349:AB353)</f>
        <v>0.10000000000000009</v>
      </c>
      <c r="AC355" s="38">
        <f>MAX(AC349:AC353)</f>
        <v>0</v>
      </c>
      <c r="AD355" s="38">
        <f>MAX(AC355:AC355)</f>
        <v>0</v>
      </c>
      <c r="AF355"/>
      <c r="AG355"/>
      <c r="AH355"/>
      <c r="AI355"/>
      <c r="AJ355"/>
      <c r="AK355"/>
      <c r="AL355"/>
      <c r="AM355"/>
      <c r="AN355"/>
    </row>
    <row r="356" spans="2:40" s="1" customFormat="1" ht="15.75" customHeight="1" x14ac:dyDescent="0.35">
      <c r="B356" s="51" t="s">
        <v>43</v>
      </c>
      <c r="C356" s="58" t="s">
        <v>6</v>
      </c>
      <c r="D356" s="97">
        <f>MIN($E$297,$E$317,$E$319,$E$325,$E$327)</f>
        <v>-0.10000000000000009</v>
      </c>
      <c r="E356" s="97">
        <f>MIN($K$297,$K$317,$K$319,$K$325,$K$327)</f>
        <v>-0.10000000000000009</v>
      </c>
      <c r="F356" s="68">
        <f>MIN(E356:E356)</f>
        <v>-0.10000000000000009</v>
      </c>
      <c r="G356" s="69"/>
      <c r="H356" s="70" t="s">
        <v>43</v>
      </c>
      <c r="I356" s="71" t="s">
        <v>6</v>
      </c>
      <c r="J356" s="42">
        <f>MIN($E$301,$E$303,$E$313,$E$321)</f>
        <v>0</v>
      </c>
      <c r="K356" s="42">
        <f>MIN($K$301,$K$303,$K$313,$K$321)</f>
        <v>0</v>
      </c>
      <c r="L356" s="72">
        <f>MIN(K356:K356)</f>
        <v>0</v>
      </c>
      <c r="M356" s="69"/>
      <c r="N356" s="70" t="s">
        <v>43</v>
      </c>
      <c r="O356" s="71" t="s">
        <v>6</v>
      </c>
      <c r="P356" s="42">
        <f>MIN($E$313,$E$317,$E$319)</f>
        <v>0</v>
      </c>
      <c r="Q356" s="42">
        <f>MIN($K$313,$K$317,$K$319)</f>
        <v>0</v>
      </c>
      <c r="R356" s="73">
        <f>MIN(Q356:Q356)</f>
        <v>0</v>
      </c>
      <c r="S356" s="69"/>
      <c r="T356" s="70" t="s">
        <v>43</v>
      </c>
      <c r="U356" s="71" t="s">
        <v>6</v>
      </c>
      <c r="V356" s="42">
        <f>MIN($E$299,$E$315,$E$323)</f>
        <v>-0.10000000000000009</v>
      </c>
      <c r="W356" s="42">
        <f>MIN($K$299,$K$315,$K$323)</f>
        <v>-0.20000000000000018</v>
      </c>
      <c r="X356" s="95">
        <f>MIN(W356:W356)</f>
        <v>-0.20000000000000018</v>
      </c>
      <c r="AF356"/>
      <c r="AG356"/>
      <c r="AH356"/>
      <c r="AI356"/>
      <c r="AJ356"/>
      <c r="AK356"/>
      <c r="AL356"/>
      <c r="AM356"/>
      <c r="AN356"/>
    </row>
    <row r="357" spans="2:40" s="1" customFormat="1" ht="16.5" customHeight="1" x14ac:dyDescent="0.35">
      <c r="B357" s="51"/>
      <c r="C357" s="52" t="s">
        <v>7</v>
      </c>
      <c r="D357" s="97">
        <f>MAX($E$297,$E$317,$E$319,$E$325,$E$327)</f>
        <v>0</v>
      </c>
      <c r="E357" s="97">
        <f>MAX($K$297,$K$317,$K$319,$K$325,$K$327)</f>
        <v>0.10000000000000009</v>
      </c>
      <c r="F357" s="74">
        <f>MAX(E357:E357)</f>
        <v>0.10000000000000009</v>
      </c>
      <c r="G357" s="69"/>
      <c r="H357" s="70"/>
      <c r="I357" s="75" t="s">
        <v>7</v>
      </c>
      <c r="J357" s="42">
        <f>MAX($E$301,$E$303,$E$313,$E$321)</f>
        <v>0</v>
      </c>
      <c r="K357" s="42">
        <f>MAX($K$301,$K$303,$K$313,$K$321)</f>
        <v>0.20000000000000018</v>
      </c>
      <c r="L357" s="76">
        <f>MAX(K357:K357)</f>
        <v>0.20000000000000018</v>
      </c>
      <c r="M357" s="69"/>
      <c r="N357" s="70"/>
      <c r="O357" s="75" t="s">
        <v>7</v>
      </c>
      <c r="P357" s="42">
        <f>MAX($E$313,$E$317,$E$319)</f>
        <v>0</v>
      </c>
      <c r="Q357" s="42">
        <f>MAX($K$313,$K$317,$K$319)</f>
        <v>0.10000000000000009</v>
      </c>
      <c r="R357" s="77">
        <f>MAX(Q357:Q357)</f>
        <v>0.10000000000000009</v>
      </c>
      <c r="S357" s="69"/>
      <c r="T357" s="70"/>
      <c r="U357" s="75" t="s">
        <v>7</v>
      </c>
      <c r="V357" s="42">
        <f>MAX($E$299,$E$315,$E$323)</f>
        <v>0</v>
      </c>
      <c r="W357" s="42">
        <f>MAX($K$299,$K$315,$K$323)</f>
        <v>0</v>
      </c>
      <c r="X357" s="96">
        <f>MAX(W357:W357)</f>
        <v>0</v>
      </c>
      <c r="AF357"/>
      <c r="AG357"/>
      <c r="AH357"/>
      <c r="AI357"/>
      <c r="AJ357"/>
      <c r="AK357"/>
      <c r="AL357"/>
      <c r="AM357"/>
      <c r="AN357"/>
    </row>
    <row r="358" spans="2:40" s="1" customFormat="1" x14ac:dyDescent="0.35">
      <c r="B358" s="62"/>
      <c r="C358" s="63" t="s">
        <v>44</v>
      </c>
      <c r="D358" s="78">
        <f t="shared" ref="D358" si="0">MIN(D348:D357)</f>
        <v>-0.30000000000000027</v>
      </c>
      <c r="E358" s="78">
        <f>MIN(E348:E357)</f>
        <v>-0.1999999999999974</v>
      </c>
      <c r="F358" s="79">
        <f>MIN(E358:E358)</f>
        <v>-0.1999999999999974</v>
      </c>
      <c r="G358" s="69"/>
      <c r="H358" s="80"/>
      <c r="I358" s="64" t="s">
        <v>44</v>
      </c>
      <c r="J358" s="64">
        <f>MIN(J348:J357)</f>
        <v>-0.10000000000000009</v>
      </c>
      <c r="K358" s="64">
        <f>MIN(K348:K357)</f>
        <v>0</v>
      </c>
      <c r="L358" s="81">
        <f>MIN(K358:K358)</f>
        <v>0</v>
      </c>
      <c r="M358" s="69"/>
      <c r="N358" s="82"/>
      <c r="O358" s="83" t="s">
        <v>44</v>
      </c>
      <c r="P358" s="83">
        <f t="shared" ref="P358" si="1">MIN(P348:P357)</f>
        <v>-0.10000000000000009</v>
      </c>
      <c r="Q358" s="83">
        <f>MIN(Q348:Q357)</f>
        <v>0</v>
      </c>
      <c r="R358" s="84">
        <f>MIN(Q358:Q358)</f>
        <v>0</v>
      </c>
      <c r="S358" s="69"/>
      <c r="T358" s="85"/>
      <c r="U358" s="86" t="s">
        <v>37</v>
      </c>
      <c r="V358" s="86">
        <f t="shared" ref="V358" si="2">MIN(V348:V357)</f>
        <v>-0.10000000000000009</v>
      </c>
      <c r="W358" s="86">
        <f>MIN(W348:W357)</f>
        <v>-0.20000000000000018</v>
      </c>
      <c r="X358" s="87">
        <f>MIN(W358:W358)</f>
        <v>-0.20000000000000018</v>
      </c>
      <c r="AF358"/>
      <c r="AG358"/>
      <c r="AH358"/>
      <c r="AI358"/>
      <c r="AJ358"/>
      <c r="AK358"/>
      <c r="AL358"/>
      <c r="AM358"/>
      <c r="AN358"/>
    </row>
    <row r="359" spans="2:40" s="1" customFormat="1" x14ac:dyDescent="0.35">
      <c r="B359" s="65"/>
      <c r="C359" s="66" t="s">
        <v>45</v>
      </c>
      <c r="D359" s="88">
        <f t="shared" ref="D359" si="3">MAX(D348:D357)</f>
        <v>0.10000000000000009</v>
      </c>
      <c r="E359" s="88">
        <f>MAX(E348:E357)</f>
        <v>0.10000000000000009</v>
      </c>
      <c r="F359" s="89">
        <f>MAX(E359:E359)</f>
        <v>0.10000000000000009</v>
      </c>
      <c r="G359" s="69"/>
      <c r="H359" s="90"/>
      <c r="I359" s="67" t="s">
        <v>45</v>
      </c>
      <c r="J359" s="67">
        <f>MAX(J348:J357)</f>
        <v>0.20000000000000018</v>
      </c>
      <c r="K359" s="67">
        <f>MAX(K348:K357)</f>
        <v>0.50000000000000044</v>
      </c>
      <c r="L359" s="81">
        <f>MIN(K359:K359)</f>
        <v>0.50000000000000044</v>
      </c>
      <c r="M359" s="69"/>
      <c r="N359" s="91"/>
      <c r="O359" s="92" t="s">
        <v>45</v>
      </c>
      <c r="P359" s="92">
        <f t="shared" ref="P359" si="4">MAX(P348:P357)</f>
        <v>0.10000000000000009</v>
      </c>
      <c r="Q359" s="92">
        <f>MAX(Q348:Q357)</f>
        <v>0.30000000000000027</v>
      </c>
      <c r="R359" s="84">
        <f>MIN(Q359:Q359)</f>
        <v>0.30000000000000027</v>
      </c>
      <c r="S359" s="69"/>
      <c r="T359" s="93"/>
      <c r="U359" s="94"/>
      <c r="V359" s="94">
        <f t="shared" ref="V359" si="5">MAX(V348:V357)</f>
        <v>0.10000000000000009</v>
      </c>
      <c r="W359" s="94">
        <f>MAX(W348:W357)</f>
        <v>0.50000000000000044</v>
      </c>
      <c r="X359" s="87">
        <f>MIN(W359:W359)</f>
        <v>0.50000000000000044</v>
      </c>
      <c r="AF359"/>
      <c r="AG359"/>
      <c r="AH359"/>
      <c r="AI359"/>
      <c r="AJ359"/>
      <c r="AK359"/>
      <c r="AL359"/>
      <c r="AM359"/>
      <c r="AN359"/>
    </row>
    <row r="360" spans="2:40" s="1" customFormat="1" x14ac:dyDescent="0.35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AF360"/>
      <c r="AG360"/>
      <c r="AH360"/>
      <c r="AI360"/>
      <c r="AJ360"/>
      <c r="AK360"/>
      <c r="AL360"/>
      <c r="AM360"/>
      <c r="AN360"/>
    </row>
    <row r="361" spans="2:40" s="1" customFormat="1" x14ac:dyDescent="0.35"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AF361"/>
      <c r="AG361"/>
      <c r="AH361"/>
      <c r="AI361"/>
      <c r="AJ361"/>
      <c r="AK361"/>
      <c r="AL361"/>
      <c r="AM361"/>
      <c r="AN361"/>
    </row>
    <row r="362" spans="2:40" s="1" customFormat="1" x14ac:dyDescent="0.35"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  <c r="AF362"/>
      <c r="AG362"/>
      <c r="AH362"/>
      <c r="AI362"/>
      <c r="AJ362"/>
      <c r="AK362"/>
      <c r="AL362"/>
      <c r="AM362"/>
      <c r="AN362"/>
    </row>
    <row r="363" spans="2:40" s="1" customFormat="1" ht="15.75" customHeight="1" x14ac:dyDescent="0.35">
      <c r="B363" s="51" t="s">
        <v>39</v>
      </c>
      <c r="C363" s="58" t="s">
        <v>6</v>
      </c>
      <c r="D363" s="42">
        <f>MIN($F$169,$F$189,$F$191,$F$197,$F$199)</f>
        <v>-0.30000000000000027</v>
      </c>
      <c r="E363" s="42">
        <f>MIN($L$169,$L$189,$L$191,$L$197,$L$199)</f>
        <v>-0.9000000000000008</v>
      </c>
      <c r="F363" s="68">
        <f>MIN(E363:E363)</f>
        <v>-0.9000000000000008</v>
      </c>
      <c r="G363" s="69"/>
      <c r="H363" s="70" t="s">
        <v>39</v>
      </c>
      <c r="I363" s="71" t="s">
        <v>6</v>
      </c>
      <c r="J363" s="42">
        <f>MIN($F$173,$F$175,$F$185,$F$193)</f>
        <v>0</v>
      </c>
      <c r="K363" s="42">
        <f>MIN($L$173,$L$175,$L$185,$L$193)</f>
        <v>1.1999999999999997</v>
      </c>
      <c r="L363" s="72">
        <f>MIN(K363:K363)</f>
        <v>1.1999999999999997</v>
      </c>
      <c r="M363" s="69"/>
      <c r="N363" s="70" t="s">
        <v>39</v>
      </c>
      <c r="O363" s="71" t="s">
        <v>6</v>
      </c>
      <c r="P363" s="42">
        <f>MIN($F$177,$F$181,$F$183)</f>
        <v>0</v>
      </c>
      <c r="Q363" s="42">
        <f>MIN($L$177,$L$181,$L$183)</f>
        <v>0.60000000000000053</v>
      </c>
      <c r="R363" s="73">
        <f>MIN(Q363:Q363)</f>
        <v>0.60000000000000053</v>
      </c>
      <c r="S363" s="69"/>
      <c r="T363" s="70" t="s">
        <v>39</v>
      </c>
      <c r="U363" s="71" t="s">
        <v>6</v>
      </c>
      <c r="V363" s="42">
        <f>MIN($F$171,$F$187,$F$195)</f>
        <v>-0.10000000000000009</v>
      </c>
      <c r="W363" s="42">
        <f>MIN($L$171,$L$187,$L$195)</f>
        <v>-0.20000000000000018</v>
      </c>
      <c r="X363" s="95">
        <f>MIN(W363:W363)</f>
        <v>-0.20000000000000018</v>
      </c>
      <c r="Z363" s="2" t="s">
        <v>38</v>
      </c>
      <c r="AA363" s="3"/>
      <c r="AB363" s="4"/>
      <c r="AC363" s="4"/>
      <c r="AD363" s="33"/>
      <c r="AF363"/>
      <c r="AG363"/>
      <c r="AH363"/>
      <c r="AI363"/>
      <c r="AJ363"/>
      <c r="AK363"/>
      <c r="AL363"/>
      <c r="AM363"/>
      <c r="AN363"/>
    </row>
    <row r="364" spans="2:40" s="1" customFormat="1" ht="18" customHeight="1" x14ac:dyDescent="0.35">
      <c r="B364" s="51"/>
      <c r="C364" s="52" t="s">
        <v>7</v>
      </c>
      <c r="D364" s="42">
        <f>MAX($F$169,$F$189,$F$191,$F$197,$F$199)</f>
        <v>0</v>
      </c>
      <c r="E364" s="42">
        <f>MAX($L$169,$L$189,$L$191,$L$197,$L$199)</f>
        <v>2.1000000000000005</v>
      </c>
      <c r="F364" s="74">
        <f>MAX(E364:E364)</f>
        <v>2.1000000000000005</v>
      </c>
      <c r="G364" s="69"/>
      <c r="H364" s="70"/>
      <c r="I364" s="75" t="s">
        <v>7</v>
      </c>
      <c r="J364" s="42">
        <f>MAX($F$173,$F$175,$F$185,$F$193)</f>
        <v>0.20000000000000018</v>
      </c>
      <c r="K364" s="42">
        <f>MAX($L$173,$L$175,$L$185,$L$193)</f>
        <v>2.1000000000000019</v>
      </c>
      <c r="L364" s="76">
        <f>MAX(K364:K364)</f>
        <v>2.1000000000000019</v>
      </c>
      <c r="M364" s="69"/>
      <c r="N364" s="70"/>
      <c r="O364" s="75" t="s">
        <v>7</v>
      </c>
      <c r="P364" s="42">
        <f>MAX($F$177,$F$181,$F$183)</f>
        <v>0.10000000000000009</v>
      </c>
      <c r="Q364" s="42">
        <f>MAX($L$177,$L$181,$L$183)</f>
        <v>2.2000000000000006</v>
      </c>
      <c r="R364" s="77">
        <f>MAX(Q364:Q364)</f>
        <v>2.2000000000000006</v>
      </c>
      <c r="S364" s="69"/>
      <c r="T364" s="70"/>
      <c r="U364" s="75" t="s">
        <v>7</v>
      </c>
      <c r="V364" s="42">
        <f>MAX($F$171,$F$187,$F$195)</f>
        <v>0.10000000000000009</v>
      </c>
      <c r="W364" s="42">
        <f>MAX($L$171,$L$187,$L$195)</f>
        <v>-0.20000000000000018</v>
      </c>
      <c r="X364" s="96">
        <f>MAX(W364:W364)</f>
        <v>-0.20000000000000018</v>
      </c>
      <c r="Z364" s="2" t="s">
        <v>39</v>
      </c>
      <c r="AA364" s="34" t="s">
        <v>6</v>
      </c>
      <c r="AB364" s="39">
        <f>$F$179</f>
        <v>-0.10000000000000009</v>
      </c>
      <c r="AC364" s="39">
        <f>$L$179</f>
        <v>-0.10000000000000009</v>
      </c>
      <c r="AD364" s="35">
        <f>MIN($AC364:$AC364)</f>
        <v>-0.10000000000000009</v>
      </c>
      <c r="AF364"/>
      <c r="AG364"/>
      <c r="AH364"/>
      <c r="AI364"/>
      <c r="AJ364"/>
      <c r="AK364"/>
      <c r="AL364"/>
      <c r="AM364"/>
      <c r="AN364"/>
    </row>
    <row r="365" spans="2:40" s="1" customFormat="1" ht="15.75" customHeight="1" x14ac:dyDescent="0.35">
      <c r="B365" s="51" t="s">
        <v>40</v>
      </c>
      <c r="C365" s="58" t="s">
        <v>6</v>
      </c>
      <c r="D365" s="42">
        <f>MIN($F$201,$F$221,$F$223,$F$229,$F$231)</f>
        <v>-0.10000000000000009</v>
      </c>
      <c r="E365" s="42">
        <f>MIN($L$201,$L$221,$L$223,$L$229,$L$231)</f>
        <v>-2.1000000000000019</v>
      </c>
      <c r="F365" s="68">
        <f>MIN(E365:E365)</f>
        <v>-2.1000000000000019</v>
      </c>
      <c r="G365" s="69"/>
      <c r="H365" s="70" t="s">
        <v>40</v>
      </c>
      <c r="I365" s="71" t="s">
        <v>6</v>
      </c>
      <c r="J365" s="42">
        <f>MIN($F$205,$F$207,$F$217,$F$225)</f>
        <v>-0.10000000000000009</v>
      </c>
      <c r="K365" s="42">
        <f>MIN($L$205,$L$207,$L$217,$L$225)</f>
        <v>1.0000000000000009</v>
      </c>
      <c r="L365" s="72">
        <f>MIN(K365:K365)</f>
        <v>1.0000000000000009</v>
      </c>
      <c r="M365" s="69"/>
      <c r="N365" s="70" t="s">
        <v>40</v>
      </c>
      <c r="O365" s="71" t="s">
        <v>6</v>
      </c>
      <c r="P365" s="42">
        <f>MIN($F$211,$F$215,$F$217)</f>
        <v>-0.10000000000000009</v>
      </c>
      <c r="Q365" s="42">
        <f>MIN($L$211,$L$215,$L$217)</f>
        <v>0</v>
      </c>
      <c r="R365" s="73">
        <f>MIN(Q365:Q365)</f>
        <v>0</v>
      </c>
      <c r="S365" s="69"/>
      <c r="T365" s="70" t="s">
        <v>40</v>
      </c>
      <c r="U365" s="71" t="s">
        <v>6</v>
      </c>
      <c r="V365" s="42">
        <f>MIN($F$203,$F$219,$F$227)</f>
        <v>-0.10000000000000009</v>
      </c>
      <c r="W365" s="42">
        <f>MIN($L$203,$L$219,$L$227)</f>
        <v>-0.20000000000000018</v>
      </c>
      <c r="X365" s="95">
        <f>MIN(W365:W365)</f>
        <v>-0.20000000000000018</v>
      </c>
      <c r="Z365" s="2" t="s">
        <v>40</v>
      </c>
      <c r="AA365" s="34" t="s">
        <v>6</v>
      </c>
      <c r="AB365" s="39">
        <f>$F$211</f>
        <v>0</v>
      </c>
      <c r="AC365" s="39">
        <f>$L$211</f>
        <v>0</v>
      </c>
      <c r="AD365" s="35">
        <f>MIN($AC365:$AC365)</f>
        <v>0</v>
      </c>
      <c r="AF365"/>
      <c r="AG365"/>
      <c r="AH365"/>
      <c r="AI365"/>
      <c r="AJ365"/>
      <c r="AK365"/>
      <c r="AL365"/>
      <c r="AM365"/>
      <c r="AN365"/>
    </row>
    <row r="366" spans="2:40" s="1" customFormat="1" ht="16.5" customHeight="1" x14ac:dyDescent="0.35">
      <c r="B366" s="51"/>
      <c r="C366" s="52" t="s">
        <v>7</v>
      </c>
      <c r="D366" s="42">
        <f>MAX($F$201,$F$221,$F$223,$F$229,$F$231)</f>
        <v>0.10000000000000009</v>
      </c>
      <c r="E366" s="42">
        <f>MAX($L$201,$L$221,$L$223,$L$229,$L$231)</f>
        <v>1.8000000000000016</v>
      </c>
      <c r="F366" s="74">
        <f>MAX(E366:E366)</f>
        <v>1.8000000000000016</v>
      </c>
      <c r="G366" s="69"/>
      <c r="H366" s="70"/>
      <c r="I366" s="75" t="s">
        <v>7</v>
      </c>
      <c r="J366" s="42">
        <f>MAX($F$205,$F$207,$F$217,$F$225)</f>
        <v>0.10000000000000009</v>
      </c>
      <c r="K366" s="42">
        <f>MAX($L$205,$L$207,$L$217,$L$225)</f>
        <v>4.0000000000000036</v>
      </c>
      <c r="L366" s="76">
        <f>MAX(K366:K366)</f>
        <v>4.0000000000000036</v>
      </c>
      <c r="M366" s="69"/>
      <c r="N366" s="70"/>
      <c r="O366" s="75" t="s">
        <v>7</v>
      </c>
      <c r="P366" s="42">
        <f>MAX($F$211,$F$215,$F$217)</f>
        <v>0</v>
      </c>
      <c r="Q366" s="42">
        <f>MAX($L$211,$L$215,$L$217)</f>
        <v>4.0000000000000036</v>
      </c>
      <c r="R366" s="77">
        <f>MAX(Q366:Q366)</f>
        <v>4.0000000000000036</v>
      </c>
      <c r="S366" s="69"/>
      <c r="T366" s="70"/>
      <c r="U366" s="75" t="s">
        <v>7</v>
      </c>
      <c r="V366" s="42">
        <f>MAX($F$203,$F$219,$F$227)</f>
        <v>0</v>
      </c>
      <c r="W366" s="42">
        <f>MAX($L$203,$L$219,$L$227)</f>
        <v>-0.10000000000000009</v>
      </c>
      <c r="X366" s="96">
        <f>MAX(W366:W366)</f>
        <v>-0.10000000000000009</v>
      </c>
      <c r="Z366" s="2" t="s">
        <v>41</v>
      </c>
      <c r="AA366" s="34" t="s">
        <v>6</v>
      </c>
      <c r="AB366" s="39">
        <f>$F$243</f>
        <v>0</v>
      </c>
      <c r="AC366" s="39">
        <f>$L$243</f>
        <v>0</v>
      </c>
      <c r="AD366" s="35">
        <f>MIN($AC366:$AC366)</f>
        <v>0</v>
      </c>
      <c r="AF366"/>
      <c r="AG366"/>
      <c r="AH366"/>
      <c r="AI366"/>
      <c r="AJ366"/>
      <c r="AK366"/>
      <c r="AL366"/>
      <c r="AM366"/>
      <c r="AN366"/>
    </row>
    <row r="367" spans="2:40" s="1" customFormat="1" ht="16.5" customHeight="1" x14ac:dyDescent="0.35">
      <c r="B367" s="51" t="s">
        <v>41</v>
      </c>
      <c r="C367" s="58" t="s">
        <v>6</v>
      </c>
      <c r="D367" s="42">
        <f>MIN($F$233,$F$253,$F$255,$F$261,$F$263)</f>
        <v>-0.10000000000000009</v>
      </c>
      <c r="E367" s="42">
        <f>MIN($L$233,$L$253,$L$255,$L$261,$L$263)</f>
        <v>-3.7000000000000033</v>
      </c>
      <c r="F367" s="68">
        <f>MIN(E367:E367)</f>
        <v>-3.7000000000000033</v>
      </c>
      <c r="G367" s="69"/>
      <c r="H367" s="70" t="s">
        <v>41</v>
      </c>
      <c r="I367" s="71" t="s">
        <v>6</v>
      </c>
      <c r="J367" s="42">
        <f>MIN($F$237,$F$239,$F$249,$F$257)</f>
        <v>0</v>
      </c>
      <c r="K367" s="42">
        <f>MIN($L$237,$L$239,$L$249,$L$257)</f>
        <v>0.80000000000000071</v>
      </c>
      <c r="L367" s="72">
        <f>MIN(K367:K367)</f>
        <v>0.80000000000000071</v>
      </c>
      <c r="M367" s="69"/>
      <c r="N367" s="70" t="s">
        <v>41</v>
      </c>
      <c r="O367" s="71" t="s">
        <v>6</v>
      </c>
      <c r="P367" s="42">
        <f>MIN($F$245,$F$249,$F$251)</f>
        <v>-0.10000000000000009</v>
      </c>
      <c r="Q367" s="42">
        <f>MIN($L$245,$L$249,$L$251)</f>
        <v>-1.100000000000001</v>
      </c>
      <c r="R367" s="73">
        <f>MIN(Q367:Q367)</f>
        <v>-1.100000000000001</v>
      </c>
      <c r="S367" s="69"/>
      <c r="T367" s="70" t="s">
        <v>41</v>
      </c>
      <c r="U367" s="71" t="s">
        <v>6</v>
      </c>
      <c r="V367" s="42">
        <f>MIN($F$235,$F$251,$F$259)</f>
        <v>-0.10000000000000009</v>
      </c>
      <c r="W367" s="42">
        <f>MIN($L$235,$L$251,$L$259)</f>
        <v>-0.10000000000000009</v>
      </c>
      <c r="X367" s="95">
        <f>MIN(W367:W367)</f>
        <v>-0.10000000000000009</v>
      </c>
      <c r="Z367" s="2" t="s">
        <v>42</v>
      </c>
      <c r="AA367" s="34" t="s">
        <v>6</v>
      </c>
      <c r="AB367" s="39">
        <f>$F$275</f>
        <v>0</v>
      </c>
      <c r="AC367" s="39">
        <f>$L$275</f>
        <v>-0.10000000000000009</v>
      </c>
      <c r="AD367" s="35">
        <f>MIN($AC367:$AC367)</f>
        <v>-0.10000000000000009</v>
      </c>
      <c r="AF367"/>
      <c r="AG367"/>
      <c r="AH367"/>
      <c r="AI367"/>
      <c r="AJ367"/>
      <c r="AK367"/>
      <c r="AL367"/>
      <c r="AM367"/>
      <c r="AN367"/>
    </row>
    <row r="368" spans="2:40" s="1" customFormat="1" ht="16.5" customHeight="1" x14ac:dyDescent="0.35">
      <c r="B368" s="51"/>
      <c r="C368" s="52" t="s">
        <v>7</v>
      </c>
      <c r="D368" s="42">
        <f>MAX($F$233,$F$253,$F$255,$F$261,$F$263)</f>
        <v>0.10000000000000009</v>
      </c>
      <c r="E368" s="42">
        <f>MAX($L$233,$L$253,$L$255,$L$261,$L$263)</f>
        <v>4.2999999999999927</v>
      </c>
      <c r="F368" s="74">
        <f>MAX(E368:E368)</f>
        <v>4.2999999999999927</v>
      </c>
      <c r="G368" s="69"/>
      <c r="H368" s="70"/>
      <c r="I368" s="75" t="s">
        <v>7</v>
      </c>
      <c r="J368" s="42">
        <f>MAX($F$237,$F$239,$F$249,$F$257)</f>
        <v>0.10000000000000009</v>
      </c>
      <c r="K368" s="42">
        <f>MAX($L$237,$L$239,$L$249,$L$257)</f>
        <v>4.1000000000000032</v>
      </c>
      <c r="L368" s="76">
        <f>MAX(K368:K368)</f>
        <v>4.1000000000000032</v>
      </c>
      <c r="M368" s="69"/>
      <c r="N368" s="70"/>
      <c r="O368" s="75" t="s">
        <v>7</v>
      </c>
      <c r="P368" s="42">
        <f>MAX($F$245,$F$249,$F$251)</f>
        <v>0.10000000000000009</v>
      </c>
      <c r="Q368" s="42">
        <f>MAX($L$245,$L$249,$L$251)</f>
        <v>4.1000000000000032</v>
      </c>
      <c r="R368" s="77">
        <f>MAX(Q368:Q368)</f>
        <v>4.1000000000000032</v>
      </c>
      <c r="S368" s="69"/>
      <c r="T368" s="70"/>
      <c r="U368" s="75" t="s">
        <v>7</v>
      </c>
      <c r="V368" s="42">
        <f>MAX($F$235,$F$251,$F$259)</f>
        <v>0</v>
      </c>
      <c r="W368" s="42">
        <f>MAX($L$235,$L$251,$L$259)</f>
        <v>0.10000000000000009</v>
      </c>
      <c r="X368" s="96">
        <f>MAX(W368:W368)</f>
        <v>0.10000000000000009</v>
      </c>
      <c r="Z368" s="2" t="s">
        <v>43</v>
      </c>
      <c r="AA368" s="34" t="s">
        <v>6</v>
      </c>
      <c r="AB368" s="39">
        <f>$F$307</f>
        <v>0.10000000000000009</v>
      </c>
      <c r="AC368" s="39">
        <f>$L$307</f>
        <v>0</v>
      </c>
      <c r="AD368" s="35">
        <f>MIN($AC368:$AC368)</f>
        <v>0</v>
      </c>
      <c r="AF368"/>
      <c r="AG368"/>
      <c r="AH368"/>
      <c r="AI368"/>
      <c r="AJ368"/>
      <c r="AK368"/>
      <c r="AL368"/>
      <c r="AM368"/>
      <c r="AN368"/>
    </row>
    <row r="369" spans="2:41" s="1" customFormat="1" ht="15.75" customHeight="1" x14ac:dyDescent="0.35">
      <c r="B369" s="51" t="s">
        <v>42</v>
      </c>
      <c r="C369" s="58" t="s">
        <v>6</v>
      </c>
      <c r="D369" s="42">
        <f>MIN($F$265,$F$285,$F$287,$F$293,$F$295)</f>
        <v>0</v>
      </c>
      <c r="E369" s="42">
        <f>MIN($L$265,$L$285,$L$287,$L$293,$L$295)</f>
        <v>-5.0000000000000044</v>
      </c>
      <c r="F369" s="68">
        <f>MIN(E369:E369)</f>
        <v>-5.0000000000000044</v>
      </c>
      <c r="G369" s="69"/>
      <c r="H369" s="70" t="s">
        <v>42</v>
      </c>
      <c r="I369" s="71" t="s">
        <v>6</v>
      </c>
      <c r="J369" s="42">
        <f>MIN($F$269,$F$271,$F$281,$F$289)</f>
        <v>-0.10000000000000009</v>
      </c>
      <c r="K369" s="42">
        <f>MIN($L$269,$L$271,$L$281,$L$289)</f>
        <v>0.30000000000000027</v>
      </c>
      <c r="L369" s="72">
        <f>MIN(K369:K369)</f>
        <v>0.30000000000000027</v>
      </c>
      <c r="M369" s="69"/>
      <c r="N369" s="70" t="s">
        <v>42</v>
      </c>
      <c r="O369" s="71" t="s">
        <v>6</v>
      </c>
      <c r="P369" s="42">
        <f>MIN($F$279,$F$283,$F$285)</f>
        <v>0</v>
      </c>
      <c r="Q369" s="42">
        <f>MIN($L$279,$L$283,$L$285)</f>
        <v>-4.0000000000000036</v>
      </c>
      <c r="R369" s="73">
        <f>MIN(Q369:Q369)</f>
        <v>-4.0000000000000036</v>
      </c>
      <c r="S369" s="69"/>
      <c r="T369" s="70" t="s">
        <v>42</v>
      </c>
      <c r="U369" s="71" t="s">
        <v>6</v>
      </c>
      <c r="V369" s="42">
        <f>MIN($F$267,$F$283,$F$291)</f>
        <v>-0.10000000000000009</v>
      </c>
      <c r="W369" s="42">
        <f>MIN($L$267,$L$283,$L$291)</f>
        <v>-0.20000000000000018</v>
      </c>
      <c r="X369" s="95">
        <f>MIN(W369:W369)</f>
        <v>-0.20000000000000018</v>
      </c>
      <c r="Z369" s="36"/>
      <c r="AA369" s="37" t="s">
        <v>6</v>
      </c>
      <c r="AB369" s="38">
        <f>MIN(AB364:AB368)</f>
        <v>-0.10000000000000009</v>
      </c>
      <c r="AC369" s="38">
        <f>MIN(AC364:AC368)</f>
        <v>-0.10000000000000009</v>
      </c>
      <c r="AD369" s="38">
        <f>MIN(AC369:AC369)</f>
        <v>-0.10000000000000009</v>
      </c>
      <c r="AF369"/>
      <c r="AG369"/>
      <c r="AH369"/>
      <c r="AI369"/>
      <c r="AJ369"/>
      <c r="AK369"/>
      <c r="AL369"/>
      <c r="AM369"/>
      <c r="AN369"/>
    </row>
    <row r="370" spans="2:41" s="1" customFormat="1" ht="14.25" customHeight="1" x14ac:dyDescent="0.35">
      <c r="B370" s="51"/>
      <c r="C370" s="52" t="s">
        <v>7</v>
      </c>
      <c r="D370" s="42">
        <f>MAX($F$265,$F$285,$F$287,$F$293,$F$295)</f>
        <v>0</v>
      </c>
      <c r="E370" s="42">
        <f>MAX($L$265,$L$285,$L$287,$L$293,$L$295)</f>
        <v>6.2999999999999945</v>
      </c>
      <c r="F370" s="74">
        <f>MAX(E370:E370)</f>
        <v>6.2999999999999945</v>
      </c>
      <c r="G370" s="69"/>
      <c r="H370" s="70"/>
      <c r="I370" s="75" t="s">
        <v>7</v>
      </c>
      <c r="J370" s="42">
        <f>MAX($F$269,$F$271,$F$281,$F$289)</f>
        <v>0.10000000000000009</v>
      </c>
      <c r="K370" s="42">
        <f>MAX($L$269,$L$271,$L$281,$L$289)</f>
        <v>3.1999999999999917</v>
      </c>
      <c r="L370" s="76">
        <f>MAX(K370:K370)</f>
        <v>3.1999999999999917</v>
      </c>
      <c r="M370" s="69"/>
      <c r="N370" s="70"/>
      <c r="O370" s="75" t="s">
        <v>7</v>
      </c>
      <c r="P370" s="42">
        <f>MAX($F$279,$F$283,$F$285)</f>
        <v>0.10000000000000009</v>
      </c>
      <c r="Q370" s="42">
        <f>MAX($L$279,$L$283,$L$285)</f>
        <v>1.6999999999999988</v>
      </c>
      <c r="R370" s="77">
        <f>MAX(Q370:Q370)</f>
        <v>1.6999999999999988</v>
      </c>
      <c r="S370" s="69"/>
      <c r="T370" s="70"/>
      <c r="U370" s="75" t="s">
        <v>7</v>
      </c>
      <c r="V370" s="42">
        <f>MAX($F$267,$F$283,$F$291)</f>
        <v>0.10000000000000009</v>
      </c>
      <c r="W370" s="42">
        <f>MAX($L$267,$L$283,$L$291)</f>
        <v>0</v>
      </c>
      <c r="X370" s="96">
        <f>MAX(W370:W370)</f>
        <v>0</v>
      </c>
      <c r="Z370" s="36"/>
      <c r="AA370" s="37" t="s">
        <v>7</v>
      </c>
      <c r="AB370" s="38">
        <f>MAX(AB364:AB368)</f>
        <v>0.10000000000000009</v>
      </c>
      <c r="AC370" s="38">
        <f>MAX(AC364:AC368)</f>
        <v>0</v>
      </c>
      <c r="AD370" s="38">
        <f>MAX(AC370:AC370)</f>
        <v>0</v>
      </c>
      <c r="AF370"/>
      <c r="AG370"/>
      <c r="AH370"/>
      <c r="AI370"/>
      <c r="AJ370"/>
      <c r="AK370"/>
      <c r="AL370"/>
      <c r="AM370"/>
      <c r="AN370"/>
    </row>
    <row r="371" spans="2:41" s="1" customFormat="1" ht="15" customHeight="1" x14ac:dyDescent="0.35">
      <c r="B371" s="51" t="s">
        <v>43</v>
      </c>
      <c r="C371" s="58" t="s">
        <v>6</v>
      </c>
      <c r="D371" s="42">
        <f>MIN($F$297,$F$317,$F$319,$F$325,$F$327)</f>
        <v>-0.10000000000000009</v>
      </c>
      <c r="E371" s="42">
        <f>MIN($L$297,$L$317,$L$319,$L$325,$L$327)</f>
        <v>-6.0999999999999943</v>
      </c>
      <c r="F371" s="68">
        <f>MIN(E371:E371)</f>
        <v>-6.0999999999999943</v>
      </c>
      <c r="G371" s="69"/>
      <c r="H371" s="70" t="s">
        <v>43</v>
      </c>
      <c r="I371" s="71" t="s">
        <v>6</v>
      </c>
      <c r="J371" s="42">
        <f>MIN($F$301,$F$303,$F$313,$F$321)</f>
        <v>0</v>
      </c>
      <c r="K371" s="42">
        <f>MIN($L$301,$L$303,$L$313,$L$321)</f>
        <v>-3.0000000000000027</v>
      </c>
      <c r="L371" s="72">
        <f>MIN(K371:K371)</f>
        <v>-3.0000000000000027</v>
      </c>
      <c r="M371" s="69"/>
      <c r="N371" s="70" t="s">
        <v>43</v>
      </c>
      <c r="O371" s="71" t="s">
        <v>6</v>
      </c>
      <c r="P371" s="42">
        <f>MIN($F$313,$F$317,$F$319)</f>
        <v>0</v>
      </c>
      <c r="Q371" s="42">
        <f>MIN($L$313,$L$317,$L$319)</f>
        <v>-6.0999999999999943</v>
      </c>
      <c r="R371" s="73">
        <f>MIN(Q371:Q371)</f>
        <v>-6.0999999999999943</v>
      </c>
      <c r="S371" s="69"/>
      <c r="T371" s="70" t="s">
        <v>43</v>
      </c>
      <c r="U371" s="71" t="s">
        <v>6</v>
      </c>
      <c r="V371" s="42">
        <f>MIN($F$299,$F$315,$F$323)</f>
        <v>-0.10000000000000009</v>
      </c>
      <c r="W371" s="42">
        <f>MIN($L$299,$L$315,$L$323)</f>
        <v>-0.10000000000000009</v>
      </c>
      <c r="X371" s="95">
        <f>MIN(W371:W371)</f>
        <v>-0.10000000000000009</v>
      </c>
      <c r="AH371"/>
      <c r="AI371"/>
      <c r="AJ371"/>
      <c r="AK371"/>
      <c r="AL371"/>
      <c r="AM371"/>
      <c r="AN371"/>
    </row>
    <row r="372" spans="2:41" s="1" customFormat="1" ht="15.75" customHeight="1" x14ac:dyDescent="0.35">
      <c r="B372" s="51"/>
      <c r="C372" s="52" t="s">
        <v>7</v>
      </c>
      <c r="D372" s="42">
        <f>MAX($F$297,$F$317,$F$319,$F$325,$F$327)</f>
        <v>0</v>
      </c>
      <c r="E372" s="42">
        <f>MAX($L$297,$L$317,$L$319,$L$325,$L$327)</f>
        <v>4.4999999999999929</v>
      </c>
      <c r="F372" s="74">
        <f>MAX(E372:E372)</f>
        <v>4.4999999999999929</v>
      </c>
      <c r="G372" s="69"/>
      <c r="H372" s="70"/>
      <c r="I372" s="75" t="s">
        <v>7</v>
      </c>
      <c r="J372" s="42">
        <f>MAX($F$301,$F$303,$F$313,$F$321)</f>
        <v>0</v>
      </c>
      <c r="K372" s="42">
        <f>MAX($L$301,$L$303,$L$313,$L$321)</f>
        <v>1.6999999999999988</v>
      </c>
      <c r="L372" s="76">
        <f>MAX(K372:K372)</f>
        <v>1.6999999999999988</v>
      </c>
      <c r="M372" s="69"/>
      <c r="N372" s="70"/>
      <c r="O372" s="75" t="s">
        <v>7</v>
      </c>
      <c r="P372" s="42">
        <f>MAX($F$313,$F$317,$F$319)</f>
        <v>0</v>
      </c>
      <c r="Q372" s="42">
        <f>MAX($L$313,$L$317,$L$319)</f>
        <v>0.20000000000000018</v>
      </c>
      <c r="R372" s="77">
        <f>MAX(Q372:Q372)</f>
        <v>0.20000000000000018</v>
      </c>
      <c r="S372" s="69"/>
      <c r="T372" s="70"/>
      <c r="U372" s="75" t="s">
        <v>7</v>
      </c>
      <c r="V372" s="42">
        <f>MAX($F$299,$F$315,$F$323)</f>
        <v>0</v>
      </c>
      <c r="W372" s="42">
        <f>MAX($L$299,$L$315,$L$323)</f>
        <v>0</v>
      </c>
      <c r="X372" s="96">
        <f>MAX(W372:W372)</f>
        <v>0</v>
      </c>
      <c r="AH372"/>
      <c r="AI372"/>
      <c r="AJ372"/>
      <c r="AK372"/>
      <c r="AL372"/>
      <c r="AM372"/>
      <c r="AN372"/>
    </row>
    <row r="373" spans="2:41" s="1" customFormat="1" x14ac:dyDescent="0.35">
      <c r="B373" s="62"/>
      <c r="C373" s="63" t="s">
        <v>44</v>
      </c>
      <c r="D373" s="78">
        <f>MIN(D363:D372)</f>
        <v>-0.30000000000000027</v>
      </c>
      <c r="E373" s="78">
        <f>MIN(E363:E372)</f>
        <v>-6.0999999999999943</v>
      </c>
      <c r="F373" s="79">
        <f>MIN(E373:E373)</f>
        <v>-6.0999999999999943</v>
      </c>
      <c r="G373" s="69"/>
      <c r="H373" s="80"/>
      <c r="I373" s="64" t="s">
        <v>44</v>
      </c>
      <c r="J373" s="64">
        <f>MIN(J363:J372)</f>
        <v>-0.10000000000000009</v>
      </c>
      <c r="K373" s="64">
        <f>MIN(K363:K372)</f>
        <v>-3.0000000000000027</v>
      </c>
      <c r="L373" s="81">
        <f>MIN(K373:K373)</f>
        <v>-3.0000000000000027</v>
      </c>
      <c r="M373" s="69"/>
      <c r="N373" s="82"/>
      <c r="O373" s="83" t="s">
        <v>44</v>
      </c>
      <c r="P373" s="83">
        <f>MIN(P363:P372)</f>
        <v>-0.10000000000000009</v>
      </c>
      <c r="Q373" s="83">
        <f>MIN(Q363:Q372)</f>
        <v>-6.0999999999999943</v>
      </c>
      <c r="R373" s="84">
        <f>MIN(Q373:Q373)</f>
        <v>-6.0999999999999943</v>
      </c>
      <c r="S373" s="69"/>
      <c r="T373" s="85"/>
      <c r="U373" s="86" t="s">
        <v>37</v>
      </c>
      <c r="V373" s="86">
        <f>MIN(V363:V372)</f>
        <v>-0.10000000000000009</v>
      </c>
      <c r="W373" s="86">
        <f>MIN(W363:W372)</f>
        <v>-0.20000000000000018</v>
      </c>
      <c r="X373" s="87">
        <f>MIN(W373:W373)</f>
        <v>-0.20000000000000018</v>
      </c>
      <c r="AH373"/>
      <c r="AI373"/>
      <c r="AJ373"/>
      <c r="AK373"/>
      <c r="AL373"/>
      <c r="AM373"/>
      <c r="AN373"/>
    </row>
    <row r="374" spans="2:41" s="1" customFormat="1" x14ac:dyDescent="0.35">
      <c r="B374" s="65"/>
      <c r="C374" s="66" t="s">
        <v>45</v>
      </c>
      <c r="D374" s="88">
        <f>MAX(D363:D372)</f>
        <v>0.10000000000000009</v>
      </c>
      <c r="E374" s="88">
        <f>MAX(E363:E372)</f>
        <v>6.2999999999999945</v>
      </c>
      <c r="F374" s="89">
        <f>MAX(E374:E374)</f>
        <v>6.2999999999999945</v>
      </c>
      <c r="G374" s="69"/>
      <c r="H374" s="90"/>
      <c r="I374" s="67" t="s">
        <v>45</v>
      </c>
      <c r="J374" s="67">
        <f>MAX(J363:J372)</f>
        <v>0.20000000000000018</v>
      </c>
      <c r="K374" s="67">
        <f>MAX(K363:K372)</f>
        <v>4.1000000000000032</v>
      </c>
      <c r="L374" s="81">
        <f>MIN(K374:K374)</f>
        <v>4.1000000000000032</v>
      </c>
      <c r="M374" s="69"/>
      <c r="N374" s="91"/>
      <c r="O374" s="92" t="s">
        <v>45</v>
      </c>
      <c r="P374" s="92">
        <f>MAX(P363:P372)</f>
        <v>0.10000000000000009</v>
      </c>
      <c r="Q374" s="92">
        <f>MAX(Q363:Q372)</f>
        <v>4.1000000000000032</v>
      </c>
      <c r="R374" s="84">
        <f>MIN(Q374:Q374)</f>
        <v>4.1000000000000032</v>
      </c>
      <c r="S374" s="69"/>
      <c r="T374" s="93"/>
      <c r="U374" s="94"/>
      <c r="V374" s="94">
        <f>MAX(V363:V372)</f>
        <v>0.10000000000000009</v>
      </c>
      <c r="W374" s="94">
        <f>MAX(W363:W372)</f>
        <v>0.10000000000000009</v>
      </c>
      <c r="X374" s="87">
        <f>MIN(W374:W374)</f>
        <v>0.10000000000000009</v>
      </c>
      <c r="AH374"/>
      <c r="AI374"/>
      <c r="AJ374"/>
      <c r="AK374"/>
      <c r="AL374"/>
      <c r="AM374"/>
      <c r="AN374"/>
    </row>
    <row r="375" spans="2:41" s="1" customFormat="1" x14ac:dyDescent="0.35"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</row>
    <row r="376" spans="2:41" s="1" customFormat="1" x14ac:dyDescent="0.35"/>
    <row r="377" spans="2:41" s="1" customFormat="1" x14ac:dyDescent="0.35"/>
    <row r="378" spans="2:41" s="1" customFormat="1" x14ac:dyDescent="0.35"/>
    <row r="379" spans="2:41" s="1" customFormat="1" x14ac:dyDescent="0.35"/>
    <row r="380" spans="2:41" s="1" customFormat="1" x14ac:dyDescent="0.35"/>
    <row r="381" spans="2:41" s="1" customFormat="1" x14ac:dyDescent="0.35"/>
    <row r="382" spans="2:41" s="1" customFormat="1" x14ac:dyDescent="0.35"/>
    <row r="383" spans="2:41" s="1" customFormat="1" x14ac:dyDescent="0.35"/>
    <row r="384" spans="2:41" s="1" customFormat="1" x14ac:dyDescent="0.35"/>
    <row r="385" s="1" customFormat="1" x14ac:dyDescent="0.35"/>
    <row r="386" s="1" customFormat="1" x14ac:dyDescent="0.35"/>
    <row r="387" s="1" customFormat="1" x14ac:dyDescent="0.35"/>
    <row r="388" s="1" customFormat="1" x14ac:dyDescent="0.35"/>
    <row r="389" s="1" customFormat="1" x14ac:dyDescent="0.35"/>
    <row r="390" s="1" customFormat="1" x14ac:dyDescent="0.35"/>
    <row r="391" s="1" customFormat="1" x14ac:dyDescent="0.35"/>
    <row r="392" s="1" customFormat="1" x14ac:dyDescent="0.35"/>
    <row r="393" s="1" customFormat="1" x14ac:dyDescent="0.35"/>
    <row r="394" s="1" customFormat="1" x14ac:dyDescent="0.35"/>
    <row r="395" s="1" customFormat="1" x14ac:dyDescent="0.35"/>
    <row r="396" s="1" customFormat="1" x14ac:dyDescent="0.35"/>
    <row r="397" s="1" customFormat="1" x14ac:dyDescent="0.35"/>
    <row r="398" s="1" customFormat="1" x14ac:dyDescent="0.35"/>
    <row r="399" s="1" customFormat="1" x14ac:dyDescent="0.35"/>
    <row r="40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="1" customFormat="1" x14ac:dyDescent="0.35"/>
    <row r="418" s="1" customFormat="1" x14ac:dyDescent="0.35"/>
    <row r="419" s="1" customFormat="1" x14ac:dyDescent="0.35"/>
    <row r="420" s="1" customFormat="1" x14ac:dyDescent="0.35"/>
    <row r="421" s="1" customFormat="1" x14ac:dyDescent="0.35"/>
    <row r="422" s="1" customFormat="1" x14ac:dyDescent="0.35"/>
    <row r="423" s="1" customFormat="1" x14ac:dyDescent="0.35"/>
    <row r="424" s="1" customFormat="1" x14ac:dyDescent="0.35"/>
    <row r="425" s="1" customFormat="1" x14ac:dyDescent="0.35"/>
    <row r="426" s="1" customFormat="1" x14ac:dyDescent="0.35"/>
    <row r="427" s="1" customFormat="1" x14ac:dyDescent="0.35"/>
    <row r="428" s="1" customFormat="1" x14ac:dyDescent="0.35"/>
    <row r="429" s="1" customFormat="1" x14ac:dyDescent="0.35"/>
    <row r="430" s="1" customFormat="1" x14ac:dyDescent="0.35"/>
    <row r="431" s="1" customFormat="1" x14ac:dyDescent="0.35"/>
    <row r="432" s="1" customFormat="1" x14ac:dyDescent="0.35"/>
    <row r="433" s="1" customFormat="1" x14ac:dyDescent="0.35"/>
    <row r="434" s="1" customFormat="1" x14ac:dyDescent="0.35"/>
    <row r="435" s="1" customFormat="1" x14ac:dyDescent="0.35"/>
    <row r="436" s="1" customFormat="1" x14ac:dyDescent="0.35"/>
    <row r="437" s="1" customFormat="1" x14ac:dyDescent="0.35"/>
    <row r="438" s="1" customFormat="1" x14ac:dyDescent="0.35"/>
    <row r="439" s="1" customFormat="1" x14ac:dyDescent="0.35"/>
    <row r="440" s="1" customFormat="1" x14ac:dyDescent="0.35"/>
    <row r="441" s="1" customFormat="1" x14ac:dyDescent="0.35"/>
    <row r="442" s="1" customFormat="1" x14ac:dyDescent="0.35"/>
    <row r="443" s="1" customFormat="1" x14ac:dyDescent="0.35"/>
    <row r="444" s="1" customFormat="1" x14ac:dyDescent="0.35"/>
    <row r="445" s="1" customFormat="1" x14ac:dyDescent="0.35"/>
    <row r="446" s="1" customFormat="1" x14ac:dyDescent="0.35"/>
    <row r="447" s="1" customFormat="1" x14ac:dyDescent="0.35"/>
    <row r="448" s="1" customFormat="1" x14ac:dyDescent="0.35"/>
    <row r="449" s="1" customFormat="1" x14ac:dyDescent="0.35"/>
    <row r="450" s="1" customFormat="1" x14ac:dyDescent="0.35"/>
    <row r="451" s="1" customFormat="1" x14ac:dyDescent="0.35"/>
    <row r="452" s="1" customFormat="1" x14ac:dyDescent="0.35"/>
    <row r="453" s="1" customFormat="1" x14ac:dyDescent="0.35"/>
    <row r="454" s="1" customFormat="1" x14ac:dyDescent="0.35"/>
    <row r="455" s="1" customFormat="1" x14ac:dyDescent="0.35"/>
    <row r="456" s="1" customFormat="1" x14ac:dyDescent="0.35"/>
    <row r="457" s="1" customFormat="1" x14ac:dyDescent="0.35"/>
    <row r="458" s="1" customFormat="1" x14ac:dyDescent="0.35"/>
    <row r="459" s="1" customFormat="1" x14ac:dyDescent="0.35"/>
    <row r="460" s="1" customFormat="1" x14ac:dyDescent="0.35"/>
    <row r="461" s="1" customFormat="1" x14ac:dyDescent="0.35"/>
    <row r="462" s="1" customFormat="1" x14ac:dyDescent="0.35"/>
    <row r="463" s="1" customFormat="1" x14ac:dyDescent="0.35"/>
    <row r="464" s="1" customFormat="1" x14ac:dyDescent="0.35"/>
    <row r="465" s="1" customFormat="1" x14ac:dyDescent="0.35"/>
    <row r="466" s="1" customFormat="1" x14ac:dyDescent="0.35"/>
    <row r="467" s="1" customFormat="1" x14ac:dyDescent="0.35"/>
    <row r="468" s="1" customFormat="1" x14ac:dyDescent="0.35"/>
    <row r="469" s="1" customFormat="1" x14ac:dyDescent="0.35"/>
    <row r="470" s="1" customFormat="1" x14ac:dyDescent="0.35"/>
    <row r="471" s="1" customFormat="1" x14ac:dyDescent="0.35"/>
    <row r="472" s="1" customFormat="1" x14ac:dyDescent="0.35"/>
    <row r="473" s="1" customFormat="1" x14ac:dyDescent="0.35"/>
    <row r="474" s="1" customFormat="1" x14ac:dyDescent="0.35"/>
    <row r="475" s="1" customFormat="1" x14ac:dyDescent="0.35"/>
    <row r="476" s="1" customFormat="1" x14ac:dyDescent="0.35"/>
    <row r="477" s="1" customFormat="1" x14ac:dyDescent="0.35"/>
    <row r="478" s="1" customFormat="1" x14ac:dyDescent="0.35"/>
    <row r="479" s="1" customFormat="1" x14ac:dyDescent="0.35"/>
    <row r="480" s="1" customFormat="1" x14ac:dyDescent="0.35"/>
    <row r="481" s="1" customFormat="1" x14ac:dyDescent="0.35"/>
    <row r="482" s="1" customFormat="1" x14ac:dyDescent="0.35"/>
    <row r="483" s="1" customFormat="1" x14ac:dyDescent="0.35"/>
    <row r="484" s="1" customFormat="1" x14ac:dyDescent="0.35"/>
    <row r="485" s="1" customFormat="1" x14ac:dyDescent="0.35"/>
    <row r="486" s="1" customFormat="1" x14ac:dyDescent="0.35"/>
    <row r="487" s="1" customFormat="1" x14ac:dyDescent="0.35"/>
    <row r="488" s="1" customFormat="1" x14ac:dyDescent="0.35"/>
    <row r="489" s="1" customFormat="1" x14ac:dyDescent="0.35"/>
    <row r="490" s="1" customFormat="1" x14ac:dyDescent="0.35"/>
    <row r="491" s="1" customFormat="1" x14ac:dyDescent="0.35"/>
    <row r="492" s="1" customFormat="1" x14ac:dyDescent="0.35"/>
    <row r="493" s="1" customFormat="1" x14ac:dyDescent="0.35"/>
    <row r="494" s="1" customFormat="1" x14ac:dyDescent="0.35"/>
    <row r="495" s="1" customFormat="1" x14ac:dyDescent="0.35"/>
    <row r="496" s="1" customFormat="1" x14ac:dyDescent="0.35"/>
    <row r="497" spans="47:54" s="1" customFormat="1" x14ac:dyDescent="0.35"/>
    <row r="498" spans="47:54" s="1" customFormat="1" x14ac:dyDescent="0.35"/>
    <row r="499" spans="47:54" s="1" customFormat="1" x14ac:dyDescent="0.35"/>
    <row r="500" spans="47:54" s="1" customFormat="1" x14ac:dyDescent="0.35"/>
    <row r="501" spans="47:54" s="1" customFormat="1" x14ac:dyDescent="0.35"/>
    <row r="502" spans="47:54" s="1" customFormat="1" x14ac:dyDescent="0.35"/>
    <row r="503" spans="47:54" s="1" customFormat="1" x14ac:dyDescent="0.35"/>
    <row r="504" spans="47:54" s="1" customFormat="1" x14ac:dyDescent="0.35"/>
    <row r="505" spans="47:54" s="1" customFormat="1" x14ac:dyDescent="0.35"/>
    <row r="506" spans="47:54" s="1" customFormat="1" x14ac:dyDescent="0.35"/>
    <row r="507" spans="47:54" s="1" customFormat="1" x14ac:dyDescent="0.35"/>
    <row r="508" spans="47:54" s="1" customFormat="1" x14ac:dyDescent="0.35"/>
    <row r="509" spans="47:54" s="1" customFormat="1" x14ac:dyDescent="0.35"/>
    <row r="510" spans="47:54" s="1" customFormat="1" x14ac:dyDescent="0.35"/>
    <row r="511" spans="47:54" s="1" customFormat="1" x14ac:dyDescent="0.35"/>
    <row r="512" spans="47:54" s="1" customFormat="1" x14ac:dyDescent="0.35">
      <c r="AU512"/>
      <c r="AV512"/>
      <c r="AW512"/>
      <c r="AX512"/>
      <c r="AY512"/>
      <c r="AZ512"/>
      <c r="BA512"/>
      <c r="BB512"/>
    </row>
  </sheetData>
  <mergeCells count="57">
    <mergeCell ref="N1:O1"/>
    <mergeCell ref="Q1:R1"/>
    <mergeCell ref="Z329:AD329"/>
    <mergeCell ref="D2:F2"/>
    <mergeCell ref="B329:F329"/>
    <mergeCell ref="H329:L329"/>
    <mergeCell ref="N329:R329"/>
    <mergeCell ref="T329:X329"/>
    <mergeCell ref="Y1:AN1"/>
    <mergeCell ref="Y2:AN2"/>
    <mergeCell ref="Y3:Z3"/>
    <mergeCell ref="AC3:AN3"/>
    <mergeCell ref="Y4:Z4"/>
    <mergeCell ref="AC4:AF4"/>
    <mergeCell ref="AG4:AJ4"/>
    <mergeCell ref="AK4:AN4"/>
    <mergeCell ref="Z5:AA5"/>
    <mergeCell ref="Y6:Z6"/>
    <mergeCell ref="Y7:Z7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Y29:Z29"/>
    <mergeCell ref="Y30:Z30"/>
    <mergeCell ref="Y31:Z31"/>
    <mergeCell ref="Y32:Z32"/>
    <mergeCell ref="Y33:Z33"/>
    <mergeCell ref="Y34:Z34"/>
    <mergeCell ref="Y35:Z35"/>
    <mergeCell ref="Y36:Z36"/>
    <mergeCell ref="Y37:Z37"/>
    <mergeCell ref="Y38:Z38"/>
    <mergeCell ref="Y39:Z39"/>
    <mergeCell ref="Y45:Z45"/>
    <mergeCell ref="Y40:Z40"/>
    <mergeCell ref="Y41:Z41"/>
    <mergeCell ref="Y42:Z42"/>
    <mergeCell ref="Y43:Z43"/>
    <mergeCell ref="Y44:Z44"/>
  </mergeCells>
  <conditionalFormatting sqref="AA335">
    <cfRule type="duplicateValues" dxfId="398" priority="24"/>
  </conditionalFormatting>
  <conditionalFormatting sqref="AA337">
    <cfRule type="duplicateValues" dxfId="397" priority="25"/>
  </conditionalFormatting>
  <conditionalFormatting sqref="AA351">
    <cfRule type="duplicateValues" dxfId="396" priority="21"/>
  </conditionalFormatting>
  <conditionalFormatting sqref="AA352">
    <cfRule type="duplicateValues" dxfId="395" priority="22"/>
  </conditionalFormatting>
  <conditionalFormatting sqref="AA353">
    <cfRule type="duplicateValues" dxfId="394" priority="23"/>
  </conditionalFormatting>
  <conditionalFormatting sqref="AA366">
    <cfRule type="duplicateValues" dxfId="393" priority="18"/>
  </conditionalFormatting>
  <conditionalFormatting sqref="AA367">
    <cfRule type="duplicateValues" dxfId="392" priority="19"/>
  </conditionalFormatting>
  <conditionalFormatting sqref="AA368">
    <cfRule type="duplicateValues" dxfId="391" priority="20"/>
  </conditionalFormatting>
  <conditionalFormatting sqref="U341:U342">
    <cfRule type="duplicateValues" dxfId="390" priority="17"/>
  </conditionalFormatting>
  <conditionalFormatting sqref="U352:U353">
    <cfRule type="duplicateValues" dxfId="389" priority="16"/>
  </conditionalFormatting>
  <conditionalFormatting sqref="U354:U355">
    <cfRule type="duplicateValues" dxfId="388" priority="15"/>
  </conditionalFormatting>
  <conditionalFormatting sqref="U356:U357">
    <cfRule type="duplicateValues" dxfId="387" priority="14"/>
  </conditionalFormatting>
  <conditionalFormatting sqref="O352:O353">
    <cfRule type="duplicateValues" dxfId="386" priority="13"/>
  </conditionalFormatting>
  <conditionalFormatting sqref="O354:O355">
    <cfRule type="duplicateValues" dxfId="385" priority="12"/>
  </conditionalFormatting>
  <conditionalFormatting sqref="O356:O357">
    <cfRule type="duplicateValues" dxfId="384" priority="11"/>
  </conditionalFormatting>
  <conditionalFormatting sqref="U339">
    <cfRule type="duplicateValues" dxfId="383" priority="26"/>
  </conditionalFormatting>
  <conditionalFormatting sqref="U337">
    <cfRule type="duplicateValues" dxfId="382" priority="27"/>
  </conditionalFormatting>
  <conditionalFormatting sqref="U340">
    <cfRule type="duplicateValues" dxfId="381" priority="10"/>
  </conditionalFormatting>
  <conditionalFormatting sqref="U338">
    <cfRule type="duplicateValues" dxfId="380" priority="9"/>
  </conditionalFormatting>
  <conditionalFormatting sqref="U336">
    <cfRule type="duplicateValues" dxfId="379" priority="8"/>
  </conditionalFormatting>
  <conditionalFormatting sqref="U334">
    <cfRule type="duplicateValues" dxfId="378" priority="7"/>
  </conditionalFormatting>
  <conditionalFormatting sqref="U367:U368">
    <cfRule type="duplicateValues" dxfId="377" priority="6"/>
  </conditionalFormatting>
  <conditionalFormatting sqref="U369:U370">
    <cfRule type="duplicateValues" dxfId="376" priority="5"/>
  </conditionalFormatting>
  <conditionalFormatting sqref="U371:U372">
    <cfRule type="duplicateValues" dxfId="375" priority="4"/>
  </conditionalFormatting>
  <conditionalFormatting sqref="O367:O368">
    <cfRule type="duplicateValues" dxfId="374" priority="3"/>
  </conditionalFormatting>
  <conditionalFormatting sqref="O369:O370">
    <cfRule type="duplicateValues" dxfId="373" priority="2"/>
  </conditionalFormatting>
  <conditionalFormatting sqref="O371:O372">
    <cfRule type="duplicateValues" dxfId="37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563"/>
  <sheetViews>
    <sheetView workbookViewId="0">
      <selection activeCell="A3" sqref="A3:L3"/>
    </sheetView>
  </sheetViews>
  <sheetFormatPr baseColWidth="10" defaultRowHeight="14.5" x14ac:dyDescent="0.35"/>
  <cols>
    <col min="1" max="1" width="7.08984375" style="1" customWidth="1"/>
    <col min="2" max="2" width="8.08984375" style="1" bestFit="1" customWidth="1"/>
    <col min="3" max="3" width="9" style="1" bestFit="1" customWidth="1"/>
    <col min="4" max="4" width="10.90625" style="1" bestFit="1" customWidth="1"/>
    <col min="5" max="5" width="7.54296875" style="1" customWidth="1"/>
    <col min="6" max="6" width="7.7265625" style="1" bestFit="1" customWidth="1"/>
    <col min="7" max="7" width="7.36328125" style="1" bestFit="1" customWidth="1"/>
    <col min="8" max="8" width="7.08984375" style="1" bestFit="1" customWidth="1"/>
    <col min="9" max="9" width="6.6328125" style="1" bestFit="1" customWidth="1"/>
    <col min="10" max="10" width="10.90625" style="1" bestFit="1" customWidth="1"/>
    <col min="11" max="11" width="7.36328125" style="1" bestFit="1" customWidth="1"/>
    <col min="12" max="12" width="7.7265625" style="1" bestFit="1" customWidth="1"/>
    <col min="13" max="13" width="8.08984375" style="1" bestFit="1" customWidth="1"/>
    <col min="14" max="14" width="9" style="1" bestFit="1" customWidth="1"/>
    <col min="15" max="15" width="8.54296875" style="1" bestFit="1" customWidth="1"/>
    <col min="16" max="16" width="11.453125" style="1" bestFit="1" customWidth="1"/>
    <col min="17" max="17" width="7.08984375" style="1" bestFit="1" customWidth="1"/>
    <col min="18" max="18" width="6.6328125" style="1" bestFit="1" customWidth="1"/>
    <col min="19" max="19" width="6" style="1" customWidth="1"/>
    <col min="20" max="20" width="8.36328125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4" width="8.36328125" style="1" bestFit="1" customWidth="1"/>
    <col min="25" max="25" width="6.6328125" style="1" bestFit="1" customWidth="1"/>
    <col min="26" max="26" width="7.08984375" style="1" bestFit="1" customWidth="1"/>
    <col min="27" max="27" width="6.6328125" style="1" bestFit="1" customWidth="1"/>
    <col min="28" max="28" width="6" style="1" customWidth="1"/>
    <col min="29" max="29" width="7.90625" style="1" customWidth="1"/>
    <col min="30" max="30" width="8.453125" style="1" bestFit="1" customWidth="1"/>
    <col min="31" max="31" width="7.36328125" style="1" customWidth="1"/>
    <col min="32" max="32" width="7.453125" style="1" customWidth="1"/>
    <col min="33" max="33" width="7.6328125" style="1" customWidth="1"/>
    <col min="34" max="34" width="8.08984375" style="1" customWidth="1"/>
    <col min="35" max="35" width="8.6328125" style="1" customWidth="1"/>
    <col min="36" max="36" width="7.90625" style="1" customWidth="1"/>
    <col min="37" max="37" width="6" style="1" customWidth="1"/>
    <col min="38" max="38" width="6.36328125" style="1" bestFit="1" customWidth="1"/>
    <col min="39" max="39" width="8.453125" style="1" bestFit="1" customWidth="1"/>
    <col min="40" max="40" width="7.36328125" style="1" bestFit="1" customWidth="1"/>
    <col min="41" max="41" width="7" style="1" bestFit="1" customWidth="1"/>
    <col min="42" max="43" width="6.6328125" style="1" bestFit="1" customWidth="1"/>
    <col min="44" max="44" width="7.08984375" style="1" bestFit="1" customWidth="1"/>
    <col min="45" max="45" width="6.6328125" style="1" bestFit="1" customWidth="1"/>
    <col min="46" max="46" width="8.08984375" style="1" bestFit="1" customWidth="1"/>
    <col min="47" max="47" width="5.08984375" style="1" bestFit="1" customWidth="1"/>
    <col min="48" max="48" width="8.453125" style="1" bestFit="1" customWidth="1"/>
    <col min="49" max="49" width="8.6328125" style="1" customWidth="1"/>
    <col min="50" max="50" width="7.08984375" style="1" customWidth="1"/>
    <col min="51" max="51" width="7" style="1" customWidth="1"/>
    <col min="52" max="52" width="8.08984375" style="1" customWidth="1"/>
    <col min="53" max="53" width="6.90625" style="1" customWidth="1"/>
    <col min="54" max="54" width="8.08984375" style="1" customWidth="1"/>
    <col min="55" max="55" width="6" style="1" customWidth="1"/>
    <col min="56" max="56" width="5.08984375" style="1" bestFit="1" customWidth="1"/>
    <col min="57" max="57" width="8.453125" style="1" bestFit="1" customWidth="1"/>
    <col min="58" max="58" width="7.6328125" style="1" bestFit="1" customWidth="1"/>
    <col min="59" max="59" width="7" style="1" bestFit="1" customWidth="1"/>
    <col min="60" max="61" width="6.6328125" style="1" bestFit="1" customWidth="1"/>
    <col min="62" max="62" width="7.08984375" style="1" bestFit="1" customWidth="1"/>
    <col min="63" max="63" width="6.6328125" style="1" bestFit="1" customWidth="1"/>
    <col min="64" max="71" width="11.453125" style="1"/>
  </cols>
  <sheetData>
    <row r="1" spans="1:96" ht="15.5" x14ac:dyDescent="0.35">
      <c r="A1" s="5"/>
      <c r="B1" s="5"/>
      <c r="C1" s="6"/>
      <c r="D1" s="164"/>
      <c r="E1" s="165"/>
      <c r="F1" s="166"/>
      <c r="G1" s="141"/>
      <c r="H1" s="5"/>
      <c r="I1" s="6"/>
      <c r="J1" s="138"/>
      <c r="K1" s="139"/>
      <c r="L1" s="140"/>
      <c r="N1" s="173" t="s">
        <v>58</v>
      </c>
      <c r="O1" s="173"/>
      <c r="Q1" s="173" t="s">
        <v>59</v>
      </c>
      <c r="R1" s="173"/>
      <c r="S1"/>
      <c r="T1"/>
      <c r="U1"/>
      <c r="V1"/>
      <c r="W1"/>
      <c r="Y1" s="174" t="s">
        <v>63</v>
      </c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</row>
    <row r="2" spans="1:96" ht="15.75" customHeight="1" x14ac:dyDescent="0.35">
      <c r="A2" s="5"/>
      <c r="B2" s="22" t="s">
        <v>54</v>
      </c>
      <c r="C2" s="23"/>
      <c r="D2" s="24" t="s">
        <v>49</v>
      </c>
      <c r="E2" s="24"/>
      <c r="F2" s="24"/>
      <c r="G2" s="141"/>
      <c r="H2" s="22" t="s">
        <v>0</v>
      </c>
      <c r="I2" s="23"/>
      <c r="J2" s="24" t="s">
        <v>49</v>
      </c>
      <c r="K2" s="24"/>
      <c r="L2" s="24"/>
      <c r="N2" s="1" t="s">
        <v>60</v>
      </c>
      <c r="O2" s="1" t="s">
        <v>61</v>
      </c>
      <c r="Q2" s="1" t="s">
        <v>60</v>
      </c>
      <c r="R2" s="1" t="s">
        <v>61</v>
      </c>
      <c r="U2" s="135">
        <f>MIN($N$7:$O$7,$N$15:$O$15,$N$23:$O$23,$N$31:$O$31,$N$39:$O$39,$N$47:$O$47,$N$55:$O$55,$N$63:$O$63,$N$71:$O$71,$N$79:$O$79,$N$87:$O$87,$N$95:$O$95,$N$103:$O$103,$N$111:$O$111,$N$119:$O$119,$N$127:$O$127,$N$135:$O$135,$N$143:$O$143,$N$151:$O$151,$N$159:$O$159)</f>
        <v>-1.6999999999999987E-2</v>
      </c>
      <c r="W2" s="135">
        <f>MIN($Q$7:$R$7,$Q$15:$R$15,$Q$23:$R$23,$Q$31:$R$31,$Q$39:$R$39,$Q$47:$R$47,$Q$55:$R$55,$Q$63:$R$63,$Q$71:$R$71,$Q$79:$R$79,$Q$87:$R$87,$Q$95:$R$95,$Q$103:$R$103,$Q$111:$R$111,$Q$119:$R$119,$Q$127:$R$127,$Q$135:$R$135,$Q$143:$R$143,$Q$151:$R$151,$Q$159:$R$159)</f>
        <v>-1.0000000000000009E-3</v>
      </c>
      <c r="Y2" s="175" t="s">
        <v>64</v>
      </c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96" s="21" customFormat="1" ht="15.75" customHeight="1" thickBot="1" x14ac:dyDescent="0.4">
      <c r="A3" s="5"/>
      <c r="B3" s="22" t="s">
        <v>5</v>
      </c>
      <c r="C3" s="23" t="s">
        <v>8</v>
      </c>
      <c r="D3" s="24" t="s">
        <v>75</v>
      </c>
      <c r="E3" s="24" t="s">
        <v>76</v>
      </c>
      <c r="F3" s="24" t="s">
        <v>77</v>
      </c>
      <c r="G3" s="141"/>
      <c r="H3" s="22" t="s">
        <v>5</v>
      </c>
      <c r="I3" s="23" t="s">
        <v>8</v>
      </c>
      <c r="J3" s="24" t="s">
        <v>75</v>
      </c>
      <c r="K3" s="24" t="s">
        <v>76</v>
      </c>
      <c r="L3" s="24" t="s">
        <v>77</v>
      </c>
      <c r="M3" s="1"/>
      <c r="N3" s="1"/>
      <c r="O3" s="135"/>
      <c r="P3" s="1"/>
      <c r="Q3" s="1"/>
      <c r="R3" s="1"/>
      <c r="S3" s="1"/>
      <c r="T3" s="1"/>
      <c r="U3" s="135">
        <f>MAX($N$7:$O$7,$N$15:$O$15,$N$23:$O$23,$N$31:$O$31,$N$39:$O$39,$N$47:$O$47,$N$55:$O$55,$N$63:$O$63,$N$71:$O$71,$N$79:$O$79,$N$87:$O$87,$N$95:$O$95,$N$103:$O$103,$N$111:$O$111,$N$119:$O$119,$N$127:$O$127,$N$135:$O$135,$N$143:$O$143,$N$151:$O$151,$N$159:$O$159)</f>
        <v>4.0000000000000036E-3</v>
      </c>
      <c r="V3" s="1"/>
      <c r="W3" s="135">
        <f>MAX($Q$7:$R$7,$Q$15:$R$15,$Q$23:$R$23,$Q$31:$R$31,$Q$39:$R$39,$Q$47:$R$47,$Q$55:$R$55,$Q$63:$R$63,$Q$71:$R$71,$Q$79:$R$79,$Q$87:$R$87,$Q$95:$R$95,$Q$103:$R$103,$Q$111:$R$111,$Q$119:$R$119,$Q$127:$R$127,$Q$135:$R$135,$Q$143:$R$143,$Q$151:$R$151,$Q$159:$R$159)</f>
        <v>6.0000000000000053E-3</v>
      </c>
      <c r="X3" s="1"/>
      <c r="Y3" s="170"/>
      <c r="Z3" s="170"/>
      <c r="AA3" s="153"/>
      <c r="AB3" s="154"/>
      <c r="AC3" s="171" t="s">
        <v>65</v>
      </c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</row>
    <row r="4" spans="1:96" ht="16" thickBot="1" x14ac:dyDescent="0.4">
      <c r="A4" s="16" t="s">
        <v>29</v>
      </c>
      <c r="B4" s="11"/>
      <c r="C4" s="11"/>
      <c r="D4" s="143">
        <v>0.26500000000000001</v>
      </c>
      <c r="E4" s="143">
        <v>0.41899999999999998</v>
      </c>
      <c r="F4" s="143">
        <v>0.41899999999999998</v>
      </c>
      <c r="G4" s="141"/>
      <c r="H4" s="11"/>
      <c r="I4" s="11"/>
      <c r="J4" s="143">
        <f>Normal!J5</f>
        <v>0.192</v>
      </c>
      <c r="K4" s="143">
        <f>Normal!K5</f>
        <v>0.46300000000000002</v>
      </c>
      <c r="L4" s="143">
        <f>Normal!L5</f>
        <v>0.28199999999999997</v>
      </c>
      <c r="O4" s="135"/>
      <c r="Y4" s="170"/>
      <c r="Z4" s="170"/>
      <c r="AA4" s="153"/>
      <c r="AB4" s="154"/>
      <c r="AC4" s="176" t="s">
        <v>1</v>
      </c>
      <c r="AD4" s="176"/>
      <c r="AE4" s="176"/>
      <c r="AF4" s="176"/>
      <c r="AG4" s="176" t="s">
        <v>66</v>
      </c>
      <c r="AH4" s="176"/>
      <c r="AI4" s="176"/>
      <c r="AJ4" s="176"/>
      <c r="AK4" s="176" t="s">
        <v>67</v>
      </c>
      <c r="AL4" s="176"/>
      <c r="AM4" s="176"/>
      <c r="AN4" s="176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</row>
    <row r="5" spans="1:96" s="10" customFormat="1" ht="18.5" thickBot="1" x14ac:dyDescent="0.4">
      <c r="A5" s="8"/>
      <c r="B5" s="8">
        <v>2.1</v>
      </c>
      <c r="C5" s="9" t="s">
        <v>9</v>
      </c>
      <c r="D5" s="125">
        <v>0.29799999999999999</v>
      </c>
      <c r="E5" s="125">
        <v>0.44500000000000001</v>
      </c>
      <c r="F5" s="125">
        <v>0.44500000000000001</v>
      </c>
      <c r="G5" s="141"/>
      <c r="H5" s="8">
        <v>2.1</v>
      </c>
      <c r="I5" s="9" t="s">
        <v>9</v>
      </c>
      <c r="J5" s="125">
        <v>0.21</v>
      </c>
      <c r="K5" s="125">
        <v>0.502</v>
      </c>
      <c r="L5" s="125">
        <v>0.3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55" t="s">
        <v>68</v>
      </c>
      <c r="Z5" s="171" t="s">
        <v>69</v>
      </c>
      <c r="AA5" s="171"/>
      <c r="AB5" s="156" t="s">
        <v>70</v>
      </c>
      <c r="AC5" s="155" t="s">
        <v>71</v>
      </c>
      <c r="AD5" s="157">
        <v>1</v>
      </c>
      <c r="AE5" s="157">
        <v>2</v>
      </c>
      <c r="AF5" s="157">
        <v>4</v>
      </c>
      <c r="AG5" s="155" t="s">
        <v>71</v>
      </c>
      <c r="AH5" s="155">
        <v>1</v>
      </c>
      <c r="AI5" s="155">
        <v>2</v>
      </c>
      <c r="AJ5" s="155">
        <v>4</v>
      </c>
      <c r="AK5" s="155" t="s">
        <v>71</v>
      </c>
      <c r="AL5" s="155">
        <v>1</v>
      </c>
      <c r="AM5" s="155">
        <v>2</v>
      </c>
      <c r="AN5" s="155">
        <v>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</row>
    <row r="6" spans="1:96" ht="16" thickBot="1" x14ac:dyDescent="0.4">
      <c r="A6" s="16" t="s">
        <v>29</v>
      </c>
      <c r="B6" s="40"/>
      <c r="C6" s="40"/>
      <c r="D6" s="144">
        <v>0.23899999999999999</v>
      </c>
      <c r="E6" s="144">
        <v>0.23200000000000001</v>
      </c>
      <c r="F6" s="144">
        <v>0.23200000000000001</v>
      </c>
      <c r="G6" s="141"/>
      <c r="H6" s="40"/>
      <c r="I6" s="40"/>
      <c r="J6" s="144">
        <f>Normal!J7</f>
        <v>0.214</v>
      </c>
      <c r="K6" s="144">
        <f>Normal!K7</f>
        <v>0.20899999999999999</v>
      </c>
      <c r="L6" s="144">
        <f>Normal!L7</f>
        <v>0.20899999999999999</v>
      </c>
      <c r="Y6" s="172">
        <v>20</v>
      </c>
      <c r="Z6" s="172"/>
      <c r="AA6" s="153" t="s">
        <v>71</v>
      </c>
      <c r="AB6" s="158" t="s">
        <v>72</v>
      </c>
      <c r="AC6" s="160">
        <f>$J4</f>
        <v>0.192</v>
      </c>
      <c r="AD6" s="160">
        <f>$J6</f>
        <v>0.214</v>
      </c>
      <c r="AE6" s="160">
        <f>$J8</f>
        <v>0.22</v>
      </c>
      <c r="AF6" s="160">
        <f>$J10</f>
        <v>0.23200000000000001</v>
      </c>
      <c r="AG6" s="160">
        <f>$K4</f>
        <v>0.46300000000000002</v>
      </c>
      <c r="AH6" s="160">
        <f>$K6</f>
        <v>0.20899999999999999</v>
      </c>
      <c r="AI6" s="160">
        <f>$K8</f>
        <v>9.5000000000000001E-2</v>
      </c>
      <c r="AJ6" s="160">
        <f>$K10</f>
        <v>6.2E-2</v>
      </c>
      <c r="AK6" s="160">
        <f>$L4</f>
        <v>0.28199999999999997</v>
      </c>
      <c r="AL6" s="160">
        <f>$L6</f>
        <v>0.20899999999999999</v>
      </c>
      <c r="AM6" s="160">
        <f>$L8</f>
        <v>0.124</v>
      </c>
      <c r="AN6" s="160">
        <f>$L10</f>
        <v>8.5999999999999993E-2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</row>
    <row r="7" spans="1:96" s="15" customFormat="1" ht="16" thickBot="1" x14ac:dyDescent="0.4">
      <c r="A7" s="8"/>
      <c r="B7" s="8">
        <v>2.2000000000000002</v>
      </c>
      <c r="C7" s="9" t="s">
        <v>9</v>
      </c>
      <c r="D7" s="125">
        <v>0.25800000000000001</v>
      </c>
      <c r="E7" s="125">
        <v>0.25700000000000001</v>
      </c>
      <c r="F7" s="125">
        <v>0.25700000000000001</v>
      </c>
      <c r="G7" s="141"/>
      <c r="H7" s="8">
        <v>2.2000000000000002</v>
      </c>
      <c r="I7" s="9" t="s">
        <v>9</v>
      </c>
      <c r="J7" s="125">
        <v>0.224</v>
      </c>
      <c r="K7" s="125">
        <v>0.24099999999999999</v>
      </c>
      <c r="L7" s="125">
        <v>0.222</v>
      </c>
      <c r="M7" s="1"/>
      <c r="N7" s="135">
        <f>D7-E7</f>
        <v>1.0000000000000009E-3</v>
      </c>
      <c r="O7" s="135">
        <f>J7-K7</f>
        <v>-1.6999999999999987E-2</v>
      </c>
      <c r="P7" s="1"/>
      <c r="Q7" s="1">
        <f>D7-F7</f>
        <v>1.0000000000000009E-3</v>
      </c>
      <c r="R7" s="1">
        <f>J7-L7</f>
        <v>2.0000000000000018E-3</v>
      </c>
      <c r="S7" s="1"/>
      <c r="T7" s="1"/>
      <c r="U7" s="1"/>
      <c r="V7" s="1"/>
      <c r="W7" s="1"/>
      <c r="X7" s="1"/>
      <c r="Y7" s="170"/>
      <c r="Z7" s="170"/>
      <c r="AA7" s="153"/>
      <c r="AB7" s="159" t="s">
        <v>73</v>
      </c>
      <c r="AC7" s="161">
        <f>$J5</f>
        <v>0.21</v>
      </c>
      <c r="AD7" s="161">
        <f>$J7</f>
        <v>0.224</v>
      </c>
      <c r="AE7" s="161">
        <f>$J9</f>
        <v>0.22700000000000001</v>
      </c>
      <c r="AF7" s="161">
        <f>$J11</f>
        <v>0.23599999999999999</v>
      </c>
      <c r="AG7" s="161">
        <f>$K5</f>
        <v>0.502</v>
      </c>
      <c r="AH7" s="161">
        <f>$K7</f>
        <v>0.24099999999999999</v>
      </c>
      <c r="AI7" s="161">
        <f>$K9</f>
        <v>0.10299999999999999</v>
      </c>
      <c r="AJ7" s="161">
        <f>$K11</f>
        <v>5.8999999999999997E-2</v>
      </c>
      <c r="AK7" s="161">
        <f>$L5</f>
        <v>0.3</v>
      </c>
      <c r="AL7" s="161">
        <f>$L7</f>
        <v>0.222</v>
      </c>
      <c r="AM7" s="161">
        <f>$L9</f>
        <v>0.13300000000000001</v>
      </c>
      <c r="AN7" s="161">
        <f>$L11</f>
        <v>8.4000000000000005E-2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</row>
    <row r="8" spans="1:96" ht="16" thickBot="1" x14ac:dyDescent="0.4">
      <c r="A8" s="16" t="s">
        <v>29</v>
      </c>
      <c r="B8" s="13"/>
      <c r="C8" s="14"/>
      <c r="D8" s="145">
        <v>0.20599999999999999</v>
      </c>
      <c r="E8" s="145">
        <v>0.107</v>
      </c>
      <c r="F8" s="145">
        <v>0.107</v>
      </c>
      <c r="G8" s="141"/>
      <c r="H8" s="13"/>
      <c r="I8" s="14"/>
      <c r="J8" s="145">
        <f>Normal!J9</f>
        <v>0.22</v>
      </c>
      <c r="K8" s="145">
        <f>Normal!K9</f>
        <v>9.5000000000000001E-2</v>
      </c>
      <c r="L8" s="145">
        <f>Normal!L9</f>
        <v>0.124</v>
      </c>
      <c r="N8" s="135"/>
      <c r="O8" s="135"/>
      <c r="Y8" s="170">
        <v>20</v>
      </c>
      <c r="Z8" s="170"/>
      <c r="AA8" s="153">
        <v>1</v>
      </c>
      <c r="AB8" s="158" t="s">
        <v>72</v>
      </c>
      <c r="AC8" s="160">
        <f>$J12</f>
        <v>0.45200000000000001</v>
      </c>
      <c r="AD8" s="160">
        <f>$J14</f>
        <v>0.33800000000000002</v>
      </c>
      <c r="AE8" s="160">
        <f>$J16</f>
        <v>0.19600000000000001</v>
      </c>
      <c r="AF8" s="160">
        <f>$J18</f>
        <v>0.124</v>
      </c>
      <c r="AG8" s="160">
        <f>$K12</f>
        <v>0.59299999999999997</v>
      </c>
      <c r="AH8" s="160">
        <f>$K14</f>
        <v>0.32900000000000001</v>
      </c>
      <c r="AI8" s="160">
        <f>$K16</f>
        <v>0.13600000000000001</v>
      </c>
      <c r="AJ8" s="160">
        <f>$K18</f>
        <v>7.2999999999999995E-2</v>
      </c>
      <c r="AK8" s="160">
        <f>$L12</f>
        <v>0.443</v>
      </c>
      <c r="AL8" s="160">
        <f>$L14</f>
        <v>0.33600000000000002</v>
      </c>
      <c r="AM8" s="160">
        <f>$L16</f>
        <v>0.188</v>
      </c>
      <c r="AN8" s="160">
        <f>$L18</f>
        <v>0.111</v>
      </c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</row>
    <row r="9" spans="1:96" s="12" customFormat="1" ht="16" thickBot="1" x14ac:dyDescent="0.4">
      <c r="A9" s="8"/>
      <c r="B9" s="8">
        <v>2.4</v>
      </c>
      <c r="C9" s="9" t="s">
        <v>9</v>
      </c>
      <c r="D9" s="125">
        <v>0.216</v>
      </c>
      <c r="E9" s="125">
        <v>0.11799999999999999</v>
      </c>
      <c r="F9" s="125">
        <v>0.11799999999999999</v>
      </c>
      <c r="G9" s="141"/>
      <c r="H9" s="8">
        <v>2.4</v>
      </c>
      <c r="I9" s="9" t="s">
        <v>9</v>
      </c>
      <c r="J9" s="125">
        <v>0.22700000000000001</v>
      </c>
      <c r="K9" s="125">
        <v>0.10299999999999999</v>
      </c>
      <c r="L9" s="125">
        <v>0.13300000000000001</v>
      </c>
      <c r="M9" s="1"/>
      <c r="N9" s="135"/>
      <c r="O9" s="135"/>
      <c r="P9" s="1"/>
      <c r="Q9" s="1"/>
      <c r="R9" s="1"/>
      <c r="S9" s="1"/>
      <c r="T9" s="1"/>
      <c r="U9" s="1"/>
      <c r="V9" s="1"/>
      <c r="W9" s="1"/>
      <c r="X9" s="1"/>
      <c r="Y9" s="170"/>
      <c r="Z9" s="170"/>
      <c r="AA9" s="153"/>
      <c r="AB9" s="159" t="s">
        <v>73</v>
      </c>
      <c r="AC9" s="161">
        <f>$J13</f>
        <v>0.47299999999999998</v>
      </c>
      <c r="AD9" s="161">
        <f>$J15</f>
        <v>0.35199999999999998</v>
      </c>
      <c r="AE9" s="161">
        <f>$J17</f>
        <v>0.20799999999999999</v>
      </c>
      <c r="AF9" s="161">
        <f>$J19</f>
        <v>0.127</v>
      </c>
      <c r="AG9" s="161">
        <f>$K13</f>
        <v>0.625</v>
      </c>
      <c r="AH9" s="161">
        <f>$K15</f>
        <v>0.35599999999999998</v>
      </c>
      <c r="AI9" s="161">
        <f>$K17</f>
        <v>0.14599999999999999</v>
      </c>
      <c r="AJ9" s="161">
        <f>$K19</f>
        <v>7.1999999999999995E-2</v>
      </c>
      <c r="AK9" s="161">
        <f>$L13</f>
        <v>0.46200000000000002</v>
      </c>
      <c r="AL9" s="161">
        <f>$L15</f>
        <v>0.34899999999999998</v>
      </c>
      <c r="AM9" s="161">
        <f>$L17</f>
        <v>0.2</v>
      </c>
      <c r="AN9" s="161">
        <f>$L19</f>
        <v>0.114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</row>
    <row r="10" spans="1:96" ht="16" thickBot="1" x14ac:dyDescent="0.4">
      <c r="A10" s="16" t="s">
        <v>29</v>
      </c>
      <c r="B10" s="13"/>
      <c r="C10" s="14"/>
      <c r="D10" s="145">
        <v>0.192</v>
      </c>
      <c r="E10" s="145">
        <v>6.5000000000000002E-2</v>
      </c>
      <c r="F10" s="145">
        <v>6.5000000000000002E-2</v>
      </c>
      <c r="G10" s="141"/>
      <c r="H10" s="13"/>
      <c r="I10" s="14"/>
      <c r="J10" s="145">
        <f>Normal!J11</f>
        <v>0.23200000000000001</v>
      </c>
      <c r="K10" s="145">
        <f>Normal!K11</f>
        <v>6.2E-2</v>
      </c>
      <c r="L10" s="145">
        <f>Normal!L11</f>
        <v>8.5999999999999993E-2</v>
      </c>
      <c r="N10" s="135"/>
      <c r="O10" s="135"/>
      <c r="Y10" s="170">
        <v>20</v>
      </c>
      <c r="Z10" s="170"/>
      <c r="AA10" s="153" t="s">
        <v>74</v>
      </c>
      <c r="AB10" s="158" t="s">
        <v>72</v>
      </c>
      <c r="AC10" s="160">
        <f>$J20</f>
        <v>0.627</v>
      </c>
      <c r="AD10" s="160">
        <f>$J22</f>
        <v>0.42399999999999999</v>
      </c>
      <c r="AE10" s="160">
        <f>$J24</f>
        <v>0.18099999999999999</v>
      </c>
      <c r="AF10" s="160">
        <f>$J26</f>
        <v>7.5999999999999998E-2</v>
      </c>
      <c r="AG10" s="160">
        <f>$K20</f>
        <v>0.64700000000000002</v>
      </c>
      <c r="AH10" s="160">
        <f>$K22</f>
        <v>0.41299999999999998</v>
      </c>
      <c r="AI10" s="160">
        <f>$K24</f>
        <v>0.17599999999999999</v>
      </c>
      <c r="AJ10" s="160">
        <f>$K26</f>
        <v>8.3000000000000004E-2</v>
      </c>
      <c r="AK10" s="160">
        <f>$L20</f>
        <v>0.53200000000000003</v>
      </c>
      <c r="AL10" s="160">
        <f>$L22</f>
        <v>0.42099999999999999</v>
      </c>
      <c r="AM10" s="160">
        <f>$L24</f>
        <v>0.245</v>
      </c>
      <c r="AN10" s="160">
        <f>$L26</f>
        <v>0.13200000000000001</v>
      </c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</row>
    <row r="11" spans="1:96" s="12" customFormat="1" ht="16" thickBot="1" x14ac:dyDescent="0.4">
      <c r="A11" s="8"/>
      <c r="B11" s="8">
        <v>2.8</v>
      </c>
      <c r="C11" s="9" t="s">
        <v>9</v>
      </c>
      <c r="D11" s="125">
        <v>0.19600000000000001</v>
      </c>
      <c r="E11" s="125">
        <v>6.4000000000000001E-2</v>
      </c>
      <c r="F11" s="125">
        <v>6.4000000000000001E-2</v>
      </c>
      <c r="G11" s="141"/>
      <c r="H11" s="8">
        <v>2.8</v>
      </c>
      <c r="I11" s="9" t="s">
        <v>9</v>
      </c>
      <c r="J11" s="125">
        <v>0.23599999999999999</v>
      </c>
      <c r="K11" s="125">
        <v>5.8999999999999997E-2</v>
      </c>
      <c r="L11" s="125">
        <v>8.4000000000000005E-2</v>
      </c>
      <c r="M11" s="1"/>
      <c r="N11" s="135"/>
      <c r="O11" s="135"/>
      <c r="P11" s="1"/>
      <c r="Q11" s="1"/>
      <c r="R11" s="1"/>
      <c r="S11" s="1"/>
      <c r="T11" s="1"/>
      <c r="U11" s="1"/>
      <c r="V11" s="1"/>
      <c r="W11" s="1"/>
      <c r="X11" s="1"/>
      <c r="Y11" s="170"/>
      <c r="Z11" s="170"/>
      <c r="AA11" s="153"/>
      <c r="AB11" s="159" t="s">
        <v>73</v>
      </c>
      <c r="AC11" s="161">
        <f>$J21</f>
        <v>0.64200000000000002</v>
      </c>
      <c r="AD11" s="161">
        <f>$J23</f>
        <v>0.439</v>
      </c>
      <c r="AE11" s="161">
        <f>$J25</f>
        <v>0.193</v>
      </c>
      <c r="AF11" s="161">
        <f>$J27</f>
        <v>0.08</v>
      </c>
      <c r="AG11" s="161">
        <f>$K21</f>
        <v>0.68</v>
      </c>
      <c r="AH11" s="161">
        <f>$K23</f>
        <v>0.439</v>
      </c>
      <c r="AI11" s="161">
        <f>$K25</f>
        <v>0.187</v>
      </c>
      <c r="AJ11" s="161">
        <f>$K27</f>
        <v>8.4000000000000005E-2</v>
      </c>
      <c r="AK11" s="161">
        <f>$L21</f>
        <v>0.55000000000000004</v>
      </c>
      <c r="AL11" s="161">
        <f>$L23</f>
        <v>0.434</v>
      </c>
      <c r="AM11" s="161">
        <f>$L25</f>
        <v>0.255</v>
      </c>
      <c r="AN11" s="161">
        <f>$L27</f>
        <v>0.13700000000000001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</row>
    <row r="12" spans="1:96" ht="16" thickBot="1" x14ac:dyDescent="0.4">
      <c r="A12" s="16" t="s">
        <v>29</v>
      </c>
      <c r="B12" s="16"/>
      <c r="C12" s="17"/>
      <c r="D12" s="146">
        <v>0.498</v>
      </c>
      <c r="E12" s="146">
        <v>0.48899999999999999</v>
      </c>
      <c r="F12" s="146">
        <v>0.48899999999999999</v>
      </c>
      <c r="G12" s="141"/>
      <c r="H12" s="16"/>
      <c r="I12" s="17"/>
      <c r="J12" s="146">
        <f>Normal!J13</f>
        <v>0.45200000000000001</v>
      </c>
      <c r="K12" s="146">
        <f>Normal!K13</f>
        <v>0.59299999999999997</v>
      </c>
      <c r="L12" s="146">
        <f>Normal!L13</f>
        <v>0.443</v>
      </c>
      <c r="N12" s="135"/>
      <c r="O12" s="135"/>
      <c r="Y12" s="170">
        <v>20</v>
      </c>
      <c r="Z12" s="170"/>
      <c r="AA12" s="153">
        <v>2</v>
      </c>
      <c r="AB12" s="158" t="s">
        <v>72</v>
      </c>
      <c r="AC12" s="160">
        <f>$J28</f>
        <v>0.73199999999999998</v>
      </c>
      <c r="AD12" s="160">
        <f>$J30</f>
        <v>0.48699999999999999</v>
      </c>
      <c r="AE12" s="160">
        <f>$J32</f>
        <v>0.16900000000000001</v>
      </c>
      <c r="AF12" s="160">
        <f>$J34</f>
        <v>0.05</v>
      </c>
      <c r="AG12" s="160">
        <f>$K28</f>
        <v>0.67700000000000005</v>
      </c>
      <c r="AH12" s="160">
        <f>$K30</f>
        <v>0.47199999999999998</v>
      </c>
      <c r="AI12" s="160">
        <f>$K32</f>
        <v>0.21299999999999999</v>
      </c>
      <c r="AJ12" s="160">
        <f>$K34</f>
        <v>9.2999999999999999E-2</v>
      </c>
      <c r="AK12" s="160">
        <f>$L28</f>
        <v>0.58599999999999997</v>
      </c>
      <c r="AL12" s="160">
        <f>$L30</f>
        <v>0.48099999999999998</v>
      </c>
      <c r="AM12" s="160">
        <f>$L32</f>
        <v>0.29199999999999998</v>
      </c>
      <c r="AN12" s="160">
        <f>$L34</f>
        <v>0.151</v>
      </c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</row>
    <row r="13" spans="1:96" s="15" customFormat="1" ht="16" thickBot="1" x14ac:dyDescent="0.4">
      <c r="A13" s="8"/>
      <c r="B13" s="8">
        <v>2.1</v>
      </c>
      <c r="C13" s="9" t="s">
        <v>10</v>
      </c>
      <c r="D13" s="125">
        <v>0.52400000000000002</v>
      </c>
      <c r="E13" s="125">
        <v>0.51500000000000001</v>
      </c>
      <c r="F13" s="125">
        <v>0.51500000000000001</v>
      </c>
      <c r="G13" s="141"/>
      <c r="H13" s="8">
        <v>2.1</v>
      </c>
      <c r="I13" s="9" t="s">
        <v>10</v>
      </c>
      <c r="J13" s="125">
        <v>0.47299999999999998</v>
      </c>
      <c r="K13" s="125">
        <v>0.625</v>
      </c>
      <c r="L13" s="125">
        <v>0.46200000000000002</v>
      </c>
      <c r="M13" s="1"/>
      <c r="N13" s="135"/>
      <c r="O13" s="135"/>
      <c r="P13" s="1"/>
      <c r="Q13" s="1"/>
      <c r="R13" s="1"/>
      <c r="S13" s="1"/>
      <c r="T13" s="1"/>
      <c r="U13" s="1"/>
      <c r="V13" s="1"/>
      <c r="W13" s="1"/>
      <c r="X13" s="1"/>
      <c r="Y13" s="170"/>
      <c r="Z13" s="170"/>
      <c r="AA13" s="153"/>
      <c r="AB13" s="159" t="s">
        <v>73</v>
      </c>
      <c r="AC13" s="161">
        <f>$J29</f>
        <v>0.74099999999999999</v>
      </c>
      <c r="AD13" s="161">
        <f>$J31</f>
        <v>0.499</v>
      </c>
      <c r="AE13" s="161">
        <f>$J33</f>
        <v>0.18</v>
      </c>
      <c r="AF13" s="161">
        <f>$J35</f>
        <v>5.2999999999999999E-2</v>
      </c>
      <c r="AG13" s="161">
        <f>$K29</f>
        <v>0.71</v>
      </c>
      <c r="AH13" s="161">
        <f>$K31</f>
        <v>0.498</v>
      </c>
      <c r="AI13" s="161">
        <f>$K33</f>
        <v>0.224</v>
      </c>
      <c r="AJ13" s="161">
        <f>$K35</f>
        <v>9.6000000000000002E-2</v>
      </c>
      <c r="AK13" s="161">
        <f>$L29</f>
        <v>0.60199999999999998</v>
      </c>
      <c r="AL13" s="161">
        <f>$L31</f>
        <v>0.49299999999999999</v>
      </c>
      <c r="AM13" s="161">
        <f>$L33</f>
        <v>0.30099999999999999</v>
      </c>
      <c r="AN13" s="161">
        <f>$L35</f>
        <v>0.157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</row>
    <row r="14" spans="1:96" ht="16" thickBot="1" x14ac:dyDescent="0.4">
      <c r="A14" s="16" t="s">
        <v>29</v>
      </c>
      <c r="B14" s="29"/>
      <c r="C14" s="29"/>
      <c r="D14" s="147">
        <v>0.33800000000000002</v>
      </c>
      <c r="E14" s="147">
        <v>0.33700000000000002</v>
      </c>
      <c r="F14" s="147">
        <v>0.33700000000000002</v>
      </c>
      <c r="G14" s="141"/>
      <c r="H14" s="29"/>
      <c r="I14" s="29"/>
      <c r="J14" s="147">
        <f>Normal!J15</f>
        <v>0.33800000000000002</v>
      </c>
      <c r="K14" s="147">
        <f>Normal!K15</f>
        <v>0.32900000000000001</v>
      </c>
      <c r="L14" s="147">
        <f>Normal!L15</f>
        <v>0.33600000000000002</v>
      </c>
      <c r="N14" s="135"/>
      <c r="O14" s="135"/>
      <c r="Y14" s="170">
        <v>30</v>
      </c>
      <c r="Z14" s="170"/>
      <c r="AA14" s="153" t="s">
        <v>71</v>
      </c>
      <c r="AB14" s="158" t="s">
        <v>72</v>
      </c>
      <c r="AC14" s="160">
        <f>$J36</f>
        <v>0.32</v>
      </c>
      <c r="AD14" s="160">
        <f>$J38</f>
        <v>0.31</v>
      </c>
      <c r="AE14" s="160">
        <f>$J40</f>
        <v>0.26700000000000002</v>
      </c>
      <c r="AF14" s="160">
        <f>$J42</f>
        <v>0.24199999999999999</v>
      </c>
      <c r="AG14" s="160">
        <f>$K36</f>
        <v>0.65700000000000003</v>
      </c>
      <c r="AH14" s="160">
        <f>$K38</f>
        <v>0.30299999999999999</v>
      </c>
      <c r="AI14" s="160">
        <f>$K40</f>
        <v>0.11799999999999999</v>
      </c>
      <c r="AJ14" s="160">
        <f>$K42</f>
        <v>6.8000000000000005E-2</v>
      </c>
      <c r="AK14" s="160">
        <f>$L36</f>
        <v>0.44</v>
      </c>
      <c r="AL14" s="160">
        <f>$L38</f>
        <v>0.30499999999999999</v>
      </c>
      <c r="AM14" s="160">
        <f>$L40</f>
        <v>0.16200000000000001</v>
      </c>
      <c r="AN14" s="160">
        <f>$L42</f>
        <v>9.9000000000000005E-2</v>
      </c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96" s="15" customFormat="1" ht="16" thickBot="1" x14ac:dyDescent="0.4">
      <c r="A15" s="8"/>
      <c r="B15" s="8">
        <v>2.2000000000000002</v>
      </c>
      <c r="C15" s="9" t="s">
        <v>10</v>
      </c>
      <c r="D15" s="125">
        <v>0.35799999999999998</v>
      </c>
      <c r="E15" s="125">
        <v>0.35599999999999998</v>
      </c>
      <c r="F15" s="125">
        <v>0.35599999999999998</v>
      </c>
      <c r="G15" s="141"/>
      <c r="H15" s="8">
        <v>2.2000000000000002</v>
      </c>
      <c r="I15" s="9" t="s">
        <v>10</v>
      </c>
      <c r="J15" s="125">
        <v>0.35199999999999998</v>
      </c>
      <c r="K15" s="125">
        <v>0.35599999999999998</v>
      </c>
      <c r="L15" s="125">
        <v>0.34899999999999998</v>
      </c>
      <c r="M15" s="1"/>
      <c r="N15" s="135">
        <f>D15-E15</f>
        <v>2.0000000000000018E-3</v>
      </c>
      <c r="O15" s="135">
        <f>J15-K15</f>
        <v>-4.0000000000000036E-3</v>
      </c>
      <c r="P15" s="1"/>
      <c r="Q15" s="1">
        <f>D15-F15</f>
        <v>2.0000000000000018E-3</v>
      </c>
      <c r="R15" s="1">
        <f>J15-L15</f>
        <v>3.0000000000000027E-3</v>
      </c>
      <c r="S15" s="1"/>
      <c r="T15" s="1"/>
      <c r="U15" s="1"/>
      <c r="V15" s="1"/>
      <c r="W15" s="1"/>
      <c r="X15" s="1"/>
      <c r="Y15" s="170"/>
      <c r="Z15" s="170"/>
      <c r="AA15" s="153"/>
      <c r="AB15" s="159" t="s">
        <v>73</v>
      </c>
      <c r="AC15" s="161">
        <f>$J37</f>
        <v>0.33900000000000002</v>
      </c>
      <c r="AD15" s="161">
        <f>$J39</f>
        <v>0.32100000000000001</v>
      </c>
      <c r="AE15" s="161">
        <f>$J41</f>
        <v>0.27700000000000002</v>
      </c>
      <c r="AF15" s="161">
        <f>$J43</f>
        <v>0.249</v>
      </c>
      <c r="AG15" s="161">
        <f>$K37</f>
        <v>0.67800000000000005</v>
      </c>
      <c r="AH15" s="161">
        <f>$K39</f>
        <v>0.33700000000000002</v>
      </c>
      <c r="AI15" s="161">
        <f>$K41</f>
        <v>0.13100000000000001</v>
      </c>
      <c r="AJ15" s="161">
        <f>$K43</f>
        <v>6.7000000000000004E-2</v>
      </c>
      <c r="AK15" s="161">
        <f>$L37</f>
        <v>0.45500000000000002</v>
      </c>
      <c r="AL15" s="161">
        <f>$L39</f>
        <v>0.32100000000000001</v>
      </c>
      <c r="AM15" s="161">
        <f>$L41</f>
        <v>0.17499999999999999</v>
      </c>
      <c r="AN15" s="161">
        <f>$L43</f>
        <v>0.10199999999999999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</row>
    <row r="16" spans="1:96" ht="16" thickBot="1" x14ac:dyDescent="0.4">
      <c r="A16" s="16" t="s">
        <v>29</v>
      </c>
      <c r="B16" s="16"/>
      <c r="C16" s="16"/>
      <c r="D16" s="146">
        <v>0.16800000000000001</v>
      </c>
      <c r="E16" s="146">
        <v>0.16200000000000001</v>
      </c>
      <c r="F16" s="146">
        <v>0.16200000000000001</v>
      </c>
      <c r="G16" s="141"/>
      <c r="H16" s="16"/>
      <c r="I16" s="16"/>
      <c r="J16" s="146">
        <f>Normal!J17</f>
        <v>0.19600000000000001</v>
      </c>
      <c r="K16" s="146">
        <f>Normal!K17</f>
        <v>0.13600000000000001</v>
      </c>
      <c r="L16" s="146">
        <f>Normal!L17</f>
        <v>0.188</v>
      </c>
      <c r="N16" s="135"/>
      <c r="O16" s="135"/>
      <c r="Y16" s="170">
        <v>30</v>
      </c>
      <c r="Z16" s="170"/>
      <c r="AA16" s="153">
        <v>1</v>
      </c>
      <c r="AB16" s="158" t="s">
        <v>72</v>
      </c>
      <c r="AC16" s="160">
        <f>$J44</f>
        <v>0.65900000000000003</v>
      </c>
      <c r="AD16" s="160">
        <f>$J46</f>
        <v>0.49</v>
      </c>
      <c r="AE16" s="160">
        <f>$J48</f>
        <v>0.26700000000000002</v>
      </c>
      <c r="AF16" s="160">
        <f>$J50</f>
        <v>0.14299999999999999</v>
      </c>
      <c r="AG16" s="160">
        <f>$K44</f>
        <v>0.79300000000000004</v>
      </c>
      <c r="AH16" s="160">
        <f>$K46</f>
        <v>0.48199999999999998</v>
      </c>
      <c r="AI16" s="160">
        <f>$K48</f>
        <v>0.187</v>
      </c>
      <c r="AJ16" s="160">
        <f>$K50</f>
        <v>8.5000000000000006E-2</v>
      </c>
      <c r="AK16" s="160">
        <f>$L44</f>
        <v>0.65400000000000003</v>
      </c>
      <c r="AL16" s="160">
        <f>$L46</f>
        <v>0.48899999999999999</v>
      </c>
      <c r="AM16" s="160">
        <f>$L48</f>
        <v>0.26100000000000001</v>
      </c>
      <c r="AN16" s="160">
        <f>$L50</f>
        <v>0.13300000000000001</v>
      </c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1:96" s="15" customFormat="1" ht="16" thickBot="1" x14ac:dyDescent="0.4">
      <c r="A17" s="8"/>
      <c r="B17" s="8">
        <v>2.4</v>
      </c>
      <c r="C17" s="9" t="s">
        <v>10</v>
      </c>
      <c r="D17" s="125">
        <v>0.18</v>
      </c>
      <c r="E17" s="125">
        <v>0.17499999999999999</v>
      </c>
      <c r="F17" s="125">
        <v>0.17499999999999999</v>
      </c>
      <c r="G17" s="141"/>
      <c r="H17" s="8">
        <v>2.4</v>
      </c>
      <c r="I17" s="9" t="s">
        <v>10</v>
      </c>
      <c r="J17" s="125">
        <v>0.20799999999999999</v>
      </c>
      <c r="K17" s="125">
        <v>0.14599999999999999</v>
      </c>
      <c r="L17" s="125">
        <v>0.2</v>
      </c>
      <c r="M17" s="1"/>
      <c r="N17" s="135"/>
      <c r="O17" s="135"/>
      <c r="P17" s="1"/>
      <c r="Q17" s="1"/>
      <c r="R17" s="1"/>
      <c r="S17" s="1"/>
      <c r="T17" s="1"/>
      <c r="U17" s="1"/>
      <c r="V17" s="1"/>
      <c r="W17" s="1"/>
      <c r="X17" s="1"/>
      <c r="Y17" s="170"/>
      <c r="Z17" s="170"/>
      <c r="AA17" s="153"/>
      <c r="AB17" s="159" t="s">
        <v>73</v>
      </c>
      <c r="AC17" s="161">
        <f>$J45</f>
        <v>0.66800000000000004</v>
      </c>
      <c r="AD17" s="161">
        <f>$J47</f>
        <v>0.5</v>
      </c>
      <c r="AE17" s="161">
        <f>$J49</f>
        <v>0.27900000000000003</v>
      </c>
      <c r="AF17" s="161">
        <f>$J51</f>
        <v>0.14899999999999999</v>
      </c>
      <c r="AG17" s="161">
        <f>$K45</f>
        <v>0.80600000000000005</v>
      </c>
      <c r="AH17" s="161">
        <f>$K47</f>
        <v>0.503</v>
      </c>
      <c r="AI17" s="161">
        <f>$K49</f>
        <v>0.2</v>
      </c>
      <c r="AJ17" s="161">
        <f>$K51</f>
        <v>8.5999999999999993E-2</v>
      </c>
      <c r="AK17" s="161">
        <f>$L45</f>
        <v>0.66200000000000003</v>
      </c>
      <c r="AL17" s="161">
        <f>$L47</f>
        <v>0.498</v>
      </c>
      <c r="AM17" s="161">
        <f>$L49</f>
        <v>0.27300000000000002</v>
      </c>
      <c r="AN17" s="161">
        <f>$L51</f>
        <v>0.13900000000000001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</row>
    <row r="18" spans="1:96" ht="16" thickBot="1" x14ac:dyDescent="0.4">
      <c r="A18" s="16" t="s">
        <v>29</v>
      </c>
      <c r="B18" s="16"/>
      <c r="C18" s="16"/>
      <c r="D18" s="146">
        <v>8.8999999999999996E-2</v>
      </c>
      <c r="E18" s="146">
        <v>8.2000000000000003E-2</v>
      </c>
      <c r="F18" s="146">
        <v>8.2000000000000003E-2</v>
      </c>
      <c r="G18" s="141"/>
      <c r="H18" s="16"/>
      <c r="I18" s="16"/>
      <c r="J18" s="146">
        <f>Normal!J19</f>
        <v>0.124</v>
      </c>
      <c r="K18" s="146">
        <f>Normal!K19</f>
        <v>7.2999999999999995E-2</v>
      </c>
      <c r="L18" s="146">
        <f>Normal!L19</f>
        <v>0.111</v>
      </c>
      <c r="N18" s="135"/>
      <c r="O18" s="135"/>
      <c r="Y18" s="170">
        <v>30</v>
      </c>
      <c r="Z18" s="170"/>
      <c r="AA18" s="153" t="s">
        <v>74</v>
      </c>
      <c r="AB18" s="158" t="s">
        <v>72</v>
      </c>
      <c r="AC18" s="160">
        <f>$J52</f>
        <v>0.81699999999999995</v>
      </c>
      <c r="AD18" s="160">
        <f>$J54</f>
        <v>0.60199999999999998</v>
      </c>
      <c r="AE18" s="160">
        <f>$J56</f>
        <v>0.26300000000000001</v>
      </c>
      <c r="AF18" s="160">
        <f>$J58</f>
        <v>9.8000000000000004E-2</v>
      </c>
      <c r="AG18" s="160">
        <f>$K52</f>
        <v>0.84099999999999997</v>
      </c>
      <c r="AH18" s="160">
        <f>$K54</f>
        <v>0.59399999999999997</v>
      </c>
      <c r="AI18" s="160">
        <f>$K56</f>
        <v>0.251</v>
      </c>
      <c r="AJ18" s="160">
        <f>$K58</f>
        <v>0.10199999999999999</v>
      </c>
      <c r="AK18" s="160">
        <f>$L52</f>
        <v>0.748</v>
      </c>
      <c r="AL18" s="160">
        <f>$L54</f>
        <v>0.6</v>
      </c>
      <c r="AM18" s="160">
        <f>$L56</f>
        <v>0.34100000000000003</v>
      </c>
      <c r="AN18" s="160">
        <f>$L58</f>
        <v>0.16500000000000001</v>
      </c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</row>
    <row r="19" spans="1:96" s="15" customFormat="1" ht="16" thickBot="1" x14ac:dyDescent="0.4">
      <c r="A19" s="8"/>
      <c r="B19" s="8">
        <v>2.8</v>
      </c>
      <c r="C19" s="9" t="s">
        <v>10</v>
      </c>
      <c r="D19" s="125">
        <v>9.1999999999999998E-2</v>
      </c>
      <c r="E19" s="125">
        <v>8.4000000000000005E-2</v>
      </c>
      <c r="F19" s="125">
        <v>8.4000000000000005E-2</v>
      </c>
      <c r="G19" s="141"/>
      <c r="H19" s="8">
        <v>2.8</v>
      </c>
      <c r="I19" s="9" t="s">
        <v>10</v>
      </c>
      <c r="J19" s="125">
        <v>0.127</v>
      </c>
      <c r="K19" s="125">
        <v>7.1999999999999995E-2</v>
      </c>
      <c r="L19" s="125">
        <v>0.114</v>
      </c>
      <c r="M19" s="1"/>
      <c r="N19" s="135"/>
      <c r="O19" s="135"/>
      <c r="P19" s="1"/>
      <c r="Q19" s="1"/>
      <c r="R19" s="1"/>
      <c r="S19" s="1"/>
      <c r="T19" s="1"/>
      <c r="U19" s="1"/>
      <c r="V19" s="1"/>
      <c r="W19" s="1"/>
      <c r="X19" s="1"/>
      <c r="Y19" s="170"/>
      <c r="Z19" s="170"/>
      <c r="AA19" s="153"/>
      <c r="AB19" s="159" t="s">
        <v>73</v>
      </c>
      <c r="AC19" s="161">
        <f>$J53</f>
        <v>0.81699999999999995</v>
      </c>
      <c r="AD19" s="161">
        <f>$J55</f>
        <v>0.61</v>
      </c>
      <c r="AE19" s="161">
        <f>$J57</f>
        <v>0.27500000000000002</v>
      </c>
      <c r="AF19" s="161">
        <f>$J59</f>
        <v>0.10199999999999999</v>
      </c>
      <c r="AG19" s="161">
        <f>$K53</f>
        <v>0.85099999999999998</v>
      </c>
      <c r="AH19" s="161">
        <f>$K55</f>
        <v>0.61099999999999999</v>
      </c>
      <c r="AI19" s="161">
        <f>$K57</f>
        <v>0.26200000000000001</v>
      </c>
      <c r="AJ19" s="161">
        <f>$K59</f>
        <v>0.104</v>
      </c>
      <c r="AK19" s="161">
        <f>$L53</f>
        <v>0.751</v>
      </c>
      <c r="AL19" s="161">
        <f>$L55</f>
        <v>0.60699999999999998</v>
      </c>
      <c r="AM19" s="161">
        <f>$L57</f>
        <v>0.35099999999999998</v>
      </c>
      <c r="AN19" s="161">
        <f>$L59</f>
        <v>0.17100000000000001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</row>
    <row r="20" spans="1:96" ht="16" thickBot="1" x14ac:dyDescent="0.4">
      <c r="A20" s="16" t="s">
        <v>29</v>
      </c>
      <c r="B20" s="13"/>
      <c r="C20" s="13"/>
      <c r="D20" s="145">
        <v>0.61799999999999999</v>
      </c>
      <c r="E20" s="145">
        <v>0.51300000000000001</v>
      </c>
      <c r="F20" s="145">
        <v>0.51300000000000001</v>
      </c>
      <c r="G20" s="141"/>
      <c r="H20" s="13"/>
      <c r="I20" s="13"/>
      <c r="J20" s="145">
        <f>Normal!J21</f>
        <v>0.627</v>
      </c>
      <c r="K20" s="145">
        <f>Normal!K21</f>
        <v>0.64700000000000002</v>
      </c>
      <c r="L20" s="145">
        <f>Normal!L21</f>
        <v>0.53200000000000003</v>
      </c>
      <c r="N20" s="135"/>
      <c r="O20" s="135"/>
      <c r="Y20" s="170">
        <v>30</v>
      </c>
      <c r="Z20" s="170"/>
      <c r="AA20" s="153">
        <v>2</v>
      </c>
      <c r="AB20" s="158" t="s">
        <v>72</v>
      </c>
      <c r="AC20" s="160">
        <f>$J60</f>
        <v>0.88900000000000001</v>
      </c>
      <c r="AD20" s="160">
        <f>$J62</f>
        <v>0.67500000000000004</v>
      </c>
      <c r="AE20" s="160">
        <f>$J64</f>
        <v>0.26</v>
      </c>
      <c r="AF20" s="160">
        <f>$J66</f>
        <v>7.0000000000000007E-2</v>
      </c>
      <c r="AG20" s="160">
        <f>$K60</f>
        <v>0.86399999999999999</v>
      </c>
      <c r="AH20" s="160">
        <f>$K62</f>
        <v>0.66600000000000004</v>
      </c>
      <c r="AI20" s="160">
        <f>$K64</f>
        <v>0.309</v>
      </c>
      <c r="AJ20" s="160">
        <f>$K66</f>
        <v>0.11899999999999999</v>
      </c>
      <c r="AK20" s="160">
        <f>$L60</f>
        <v>0.79700000000000004</v>
      </c>
      <c r="AL20" s="160">
        <f>$L62</f>
        <v>0.67100000000000004</v>
      </c>
      <c r="AM20" s="160">
        <f>$L64</f>
        <v>0.41</v>
      </c>
      <c r="AN20" s="160">
        <f>$L66</f>
        <v>0.19400000000000001</v>
      </c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</row>
    <row r="21" spans="1:96" s="12" customFormat="1" ht="16" thickBot="1" x14ac:dyDescent="0.4">
      <c r="A21" s="8"/>
      <c r="B21" s="8">
        <v>2.1</v>
      </c>
      <c r="C21" s="9" t="s">
        <v>11</v>
      </c>
      <c r="D21" s="125">
        <v>0.63500000000000001</v>
      </c>
      <c r="E21" s="125">
        <v>0.54</v>
      </c>
      <c r="F21" s="125">
        <v>0.54</v>
      </c>
      <c r="G21" s="141"/>
      <c r="H21" s="8">
        <v>2.1</v>
      </c>
      <c r="I21" s="9" t="s">
        <v>11</v>
      </c>
      <c r="J21" s="125">
        <v>0.64200000000000002</v>
      </c>
      <c r="K21" s="125">
        <v>0.68</v>
      </c>
      <c r="L21" s="125">
        <v>0.55000000000000004</v>
      </c>
      <c r="M21" s="1"/>
      <c r="N21" s="135"/>
      <c r="O21" s="135"/>
      <c r="P21" s="1"/>
      <c r="Q21" s="1"/>
      <c r="R21" s="1"/>
      <c r="S21" s="1"/>
      <c r="T21" s="1"/>
      <c r="U21" s="1"/>
      <c r="V21" s="1"/>
      <c r="W21" s="1"/>
      <c r="X21" s="1"/>
      <c r="Y21" s="170"/>
      <c r="Z21" s="170"/>
      <c r="AA21" s="153"/>
      <c r="AB21" s="159" t="s">
        <v>73</v>
      </c>
      <c r="AC21" s="161">
        <f>$J61</f>
        <v>0.88800000000000001</v>
      </c>
      <c r="AD21" s="161">
        <f>$J63</f>
        <v>0.68</v>
      </c>
      <c r="AE21" s="161">
        <f>$J65</f>
        <v>0.27100000000000002</v>
      </c>
      <c r="AF21" s="161">
        <f>$J67</f>
        <v>7.2999999999999995E-2</v>
      </c>
      <c r="AG21" s="161">
        <f>$K61</f>
        <v>0.873</v>
      </c>
      <c r="AH21" s="161">
        <f>$K63</f>
        <v>0.68100000000000005</v>
      </c>
      <c r="AI21" s="161">
        <f>$K65</f>
        <v>0.32100000000000001</v>
      </c>
      <c r="AJ21" s="161">
        <f>$K67</f>
        <v>0.122</v>
      </c>
      <c r="AK21" s="161">
        <f>$L61</f>
        <v>0.79800000000000004</v>
      </c>
      <c r="AL21" s="161">
        <f>$L63</f>
        <v>0.67600000000000005</v>
      </c>
      <c r="AM21" s="161">
        <f>$L65</f>
        <v>0.41599999999999998</v>
      </c>
      <c r="AN21" s="161">
        <f>$L67</f>
        <v>0.19900000000000001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</row>
    <row r="22" spans="1:96" ht="16" thickBot="1" x14ac:dyDescent="0.4">
      <c r="A22" s="16" t="s">
        <v>29</v>
      </c>
      <c r="B22" s="40"/>
      <c r="C22" s="40"/>
      <c r="D22" s="144">
        <v>0.39700000000000002</v>
      </c>
      <c r="E22" s="144">
        <v>0.39400000000000002</v>
      </c>
      <c r="F22" s="144">
        <v>0.39400000000000002</v>
      </c>
      <c r="G22" s="141"/>
      <c r="H22" s="40"/>
      <c r="I22" s="40"/>
      <c r="J22" s="144">
        <f>Normal!J23</f>
        <v>0.42399999999999999</v>
      </c>
      <c r="K22" s="144">
        <f>Normal!K23</f>
        <v>0.41299999999999998</v>
      </c>
      <c r="L22" s="144">
        <f>Normal!L23</f>
        <v>0.42099999999999999</v>
      </c>
      <c r="N22" s="135"/>
      <c r="O22" s="135"/>
      <c r="Y22" s="170">
        <v>40</v>
      </c>
      <c r="Z22" s="170"/>
      <c r="AA22" s="153" t="s">
        <v>71</v>
      </c>
      <c r="AB22" s="158" t="s">
        <v>72</v>
      </c>
      <c r="AC22" s="160">
        <f>$J68</f>
        <v>0.46300000000000002</v>
      </c>
      <c r="AD22" s="160">
        <f>$J70</f>
        <v>0.40400000000000003</v>
      </c>
      <c r="AE22" s="160">
        <f>$J72</f>
        <v>0.315</v>
      </c>
      <c r="AF22" s="160">
        <f>$J74</f>
        <v>0.25600000000000001</v>
      </c>
      <c r="AG22" s="160">
        <f>$K68</f>
        <v>0.79600000000000004</v>
      </c>
      <c r="AH22" s="160">
        <f>$K70</f>
        <v>0.39500000000000002</v>
      </c>
      <c r="AI22" s="160">
        <f>$K72</f>
        <v>0.14499999999999999</v>
      </c>
      <c r="AJ22" s="160">
        <f>$K74</f>
        <v>7.3999999999999996E-2</v>
      </c>
      <c r="AK22" s="160">
        <f>$L68</f>
        <v>0.59099999999999997</v>
      </c>
      <c r="AL22" s="160">
        <f>$L70</f>
        <v>0.4</v>
      </c>
      <c r="AM22" s="160">
        <f>$L72</f>
        <v>0.20200000000000001</v>
      </c>
      <c r="AN22" s="160">
        <f>$L74</f>
        <v>0.112</v>
      </c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</row>
    <row r="23" spans="1:96" s="15" customFormat="1" ht="16" thickBot="1" x14ac:dyDescent="0.4">
      <c r="A23" s="8"/>
      <c r="B23" s="8">
        <v>2.2000000000000002</v>
      </c>
      <c r="C23" s="9" t="s">
        <v>11</v>
      </c>
      <c r="D23" s="125">
        <v>0.41399999999999998</v>
      </c>
      <c r="E23" s="125">
        <v>0.41299999999999998</v>
      </c>
      <c r="F23" s="125">
        <v>0.41299999999999998</v>
      </c>
      <c r="G23" s="141"/>
      <c r="H23" s="8">
        <v>2.2000000000000002</v>
      </c>
      <c r="I23" s="9" t="s">
        <v>11</v>
      </c>
      <c r="J23" s="125">
        <v>0.439</v>
      </c>
      <c r="K23" s="125">
        <v>0.439</v>
      </c>
      <c r="L23" s="125">
        <v>0.434</v>
      </c>
      <c r="M23" s="1"/>
      <c r="N23" s="135">
        <f>D23-E23</f>
        <v>1.0000000000000009E-3</v>
      </c>
      <c r="O23" s="135">
        <f>J23-K23</f>
        <v>0</v>
      </c>
      <c r="P23" s="1"/>
      <c r="Q23" s="1">
        <f>D23-F23</f>
        <v>1.0000000000000009E-3</v>
      </c>
      <c r="R23" s="1">
        <f>J23-L23</f>
        <v>5.0000000000000044E-3</v>
      </c>
      <c r="S23" s="1"/>
      <c r="T23" s="1"/>
      <c r="U23" s="1"/>
      <c r="V23" s="1"/>
      <c r="W23" s="1"/>
      <c r="X23" s="1"/>
      <c r="Y23" s="170"/>
      <c r="Z23" s="170"/>
      <c r="AA23" s="153"/>
      <c r="AB23" s="159" t="s">
        <v>73</v>
      </c>
      <c r="AC23" s="161">
        <f>$J69</f>
        <v>0.47599999999999998</v>
      </c>
      <c r="AD23" s="161">
        <f>$J71</f>
        <v>0.41399999999999998</v>
      </c>
      <c r="AE23" s="161">
        <f>$J73</f>
        <v>0.32300000000000001</v>
      </c>
      <c r="AF23" s="161">
        <f>$J75</f>
        <v>0.26300000000000001</v>
      </c>
      <c r="AG23" s="161">
        <f>$K69</f>
        <v>0.80400000000000005</v>
      </c>
      <c r="AH23" s="161">
        <f>$K71</f>
        <v>0.42599999999999999</v>
      </c>
      <c r="AI23" s="161">
        <f>$K73</f>
        <v>0.158</v>
      </c>
      <c r="AJ23" s="161">
        <f>$K75</f>
        <v>7.4999999999999997E-2</v>
      </c>
      <c r="AK23" s="161">
        <f>$L69</f>
        <v>0.6</v>
      </c>
      <c r="AL23" s="161">
        <f>$L71</f>
        <v>0.41499999999999998</v>
      </c>
      <c r="AM23" s="161">
        <f>$L73</f>
        <v>0.215</v>
      </c>
      <c r="AN23" s="161">
        <f>$L75</f>
        <v>0.11600000000000001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</row>
    <row r="24" spans="1:96" ht="16" thickBot="1" x14ac:dyDescent="0.4">
      <c r="A24" s="16" t="s">
        <v>29</v>
      </c>
      <c r="B24" s="11"/>
      <c r="C24" s="11"/>
      <c r="D24" s="143">
        <v>0.14599999999999999</v>
      </c>
      <c r="E24" s="143">
        <v>0.20699999999999999</v>
      </c>
      <c r="F24" s="143">
        <v>0.20699999999999999</v>
      </c>
      <c r="G24" s="141"/>
      <c r="H24" s="11"/>
      <c r="I24" s="11"/>
      <c r="J24" s="143">
        <f>Normal!J25</f>
        <v>0.18099999999999999</v>
      </c>
      <c r="K24" s="143">
        <f>Normal!K25</f>
        <v>0.17599999999999999</v>
      </c>
      <c r="L24" s="143">
        <f>Normal!L25</f>
        <v>0.245</v>
      </c>
      <c r="N24" s="135"/>
      <c r="O24" s="135"/>
      <c r="Y24" s="170">
        <v>40</v>
      </c>
      <c r="Z24" s="170"/>
      <c r="AA24" s="153">
        <v>1</v>
      </c>
      <c r="AB24" s="158" t="s">
        <v>72</v>
      </c>
      <c r="AC24" s="160">
        <f>$J76</f>
        <v>0.80800000000000005</v>
      </c>
      <c r="AD24" s="160">
        <f>$J78</f>
        <v>0.621</v>
      </c>
      <c r="AE24" s="160">
        <f>$J80</f>
        <v>0.33400000000000002</v>
      </c>
      <c r="AF24" s="160">
        <f>$J82</f>
        <v>0.16400000000000001</v>
      </c>
      <c r="AG24" s="160">
        <f>$K76</f>
        <v>0.90400000000000003</v>
      </c>
      <c r="AH24" s="160">
        <f>$K78</f>
        <v>0.61499999999999999</v>
      </c>
      <c r="AI24" s="160">
        <f>$K80</f>
        <v>0.23899999999999999</v>
      </c>
      <c r="AJ24" s="160">
        <f>$K82</f>
        <v>9.7000000000000003E-2</v>
      </c>
      <c r="AK24" s="160">
        <f>$L76</f>
        <v>0.80500000000000005</v>
      </c>
      <c r="AL24" s="160">
        <f>$L78</f>
        <v>0.621</v>
      </c>
      <c r="AM24" s="160">
        <f>$L80</f>
        <v>0.33</v>
      </c>
      <c r="AN24" s="160">
        <f>$L82</f>
        <v>0.156</v>
      </c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</row>
    <row r="25" spans="1:96" s="10" customFormat="1" ht="16" thickBot="1" x14ac:dyDescent="0.4">
      <c r="A25" s="8"/>
      <c r="B25" s="8">
        <v>2.4</v>
      </c>
      <c r="C25" s="9" t="s">
        <v>11</v>
      </c>
      <c r="D25" s="125">
        <v>0.158</v>
      </c>
      <c r="E25" s="125">
        <v>0.219</v>
      </c>
      <c r="F25" s="125">
        <v>0.219</v>
      </c>
      <c r="G25" s="141"/>
      <c r="H25" s="8">
        <v>2.4</v>
      </c>
      <c r="I25" s="9" t="s">
        <v>11</v>
      </c>
      <c r="J25" s="125">
        <v>0.193</v>
      </c>
      <c r="K25" s="125">
        <v>0.187</v>
      </c>
      <c r="L25" s="125">
        <v>0.255</v>
      </c>
      <c r="M25" s="1"/>
      <c r="N25" s="135"/>
      <c r="O25" s="135"/>
      <c r="P25" s="1"/>
      <c r="Q25" s="1"/>
      <c r="R25" s="1"/>
      <c r="S25" s="1"/>
      <c r="T25" s="1"/>
      <c r="U25" s="1"/>
      <c r="V25" s="1"/>
      <c r="W25" s="1"/>
      <c r="X25" s="1"/>
      <c r="Y25" s="170"/>
      <c r="Z25" s="170"/>
      <c r="AA25" s="153"/>
      <c r="AB25" s="159" t="s">
        <v>73</v>
      </c>
      <c r="AC25" s="161">
        <f>$J77</f>
        <v>0.80700000000000005</v>
      </c>
      <c r="AD25" s="161">
        <f>$J79</f>
        <v>0.627</v>
      </c>
      <c r="AE25" s="161">
        <f>$J81</f>
        <v>0.34499999999999997</v>
      </c>
      <c r="AF25" s="161">
        <f>$J83</f>
        <v>0.17</v>
      </c>
      <c r="AG25" s="161">
        <f>$K77</f>
        <v>0.90700000000000003</v>
      </c>
      <c r="AH25" s="161">
        <f>$K79</f>
        <v>0.628</v>
      </c>
      <c r="AI25" s="161">
        <f>$K81</f>
        <v>0.252</v>
      </c>
      <c r="AJ25" s="161">
        <f>$K83</f>
        <v>9.9000000000000005E-2</v>
      </c>
      <c r="AK25" s="161">
        <f>$L77</f>
        <v>0.80400000000000005</v>
      </c>
      <c r="AL25" s="161">
        <f>$L79</f>
        <v>0.626</v>
      </c>
      <c r="AM25" s="161">
        <f>$L81</f>
        <v>0.34100000000000003</v>
      </c>
      <c r="AN25" s="161">
        <f>$L83</f>
        <v>0.16200000000000001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</row>
    <row r="26" spans="1:96" ht="16" thickBot="1" x14ac:dyDescent="0.4">
      <c r="A26" s="16" t="s">
        <v>29</v>
      </c>
      <c r="B26" s="11"/>
      <c r="C26" s="11"/>
      <c r="D26" s="143">
        <v>0.05</v>
      </c>
      <c r="E26" s="143">
        <v>9.7000000000000003E-2</v>
      </c>
      <c r="F26" s="143">
        <v>9.7000000000000003E-2</v>
      </c>
      <c r="G26" s="141"/>
      <c r="H26" s="11"/>
      <c r="I26" s="11"/>
      <c r="J26" s="143">
        <f>Normal!J27</f>
        <v>7.5999999999999998E-2</v>
      </c>
      <c r="K26" s="143">
        <f>Normal!K27</f>
        <v>8.3000000000000004E-2</v>
      </c>
      <c r="L26" s="143">
        <f>Normal!L27</f>
        <v>0.13200000000000001</v>
      </c>
      <c r="N26" s="135"/>
      <c r="O26" s="135"/>
      <c r="Y26" s="170">
        <v>40</v>
      </c>
      <c r="Z26" s="170"/>
      <c r="AA26" s="153" t="s">
        <v>74</v>
      </c>
      <c r="AB26" s="158" t="s">
        <v>72</v>
      </c>
      <c r="AC26" s="160">
        <f>$J84</f>
        <v>0.91900000000000004</v>
      </c>
      <c r="AD26" s="160">
        <f>$J86</f>
        <v>0.74</v>
      </c>
      <c r="AE26" s="160">
        <f>$J88</f>
        <v>0.34599999999999997</v>
      </c>
      <c r="AF26" s="160">
        <f>$J90</f>
        <v>0.11899999999999999</v>
      </c>
      <c r="AG26" s="160">
        <f>$K84</f>
        <v>0.93500000000000005</v>
      </c>
      <c r="AH26" s="160">
        <f>$K86</f>
        <v>0.73399999999999999</v>
      </c>
      <c r="AI26" s="160">
        <f>$K88</f>
        <v>0.32600000000000001</v>
      </c>
      <c r="AJ26" s="160">
        <f>$K90</f>
        <v>0.121</v>
      </c>
      <c r="AK26" s="160">
        <f>$L84</f>
        <v>0.878</v>
      </c>
      <c r="AL26" s="160">
        <f>$L86</f>
        <v>0.73899999999999999</v>
      </c>
      <c r="AM26" s="160">
        <f>$L88</f>
        <v>0.432</v>
      </c>
      <c r="AN26" s="160">
        <f>$L90</f>
        <v>0.19800000000000001</v>
      </c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</row>
    <row r="27" spans="1:96" s="10" customFormat="1" ht="16" thickBot="1" x14ac:dyDescent="0.4">
      <c r="A27" s="8"/>
      <c r="B27" s="8">
        <v>2.8</v>
      </c>
      <c r="C27" s="9" t="s">
        <v>11</v>
      </c>
      <c r="D27" s="125">
        <v>5.1999999999999998E-2</v>
      </c>
      <c r="E27" s="125">
        <v>0.10199999999999999</v>
      </c>
      <c r="F27" s="125">
        <v>0.10199999999999999</v>
      </c>
      <c r="G27" s="141"/>
      <c r="H27" s="8">
        <v>2.8</v>
      </c>
      <c r="I27" s="9" t="s">
        <v>11</v>
      </c>
      <c r="J27" s="125">
        <v>0.08</v>
      </c>
      <c r="K27" s="125">
        <v>8.4000000000000005E-2</v>
      </c>
      <c r="L27" s="125">
        <v>0.13700000000000001</v>
      </c>
      <c r="M27" s="1"/>
      <c r="N27" s="135"/>
      <c r="O27" s="135"/>
      <c r="P27" s="1"/>
      <c r="Q27" s="1"/>
      <c r="R27" s="1"/>
      <c r="S27" s="1"/>
      <c r="T27" s="1"/>
      <c r="U27" s="1"/>
      <c r="V27" s="1"/>
      <c r="W27" s="1"/>
      <c r="X27" s="1"/>
      <c r="Y27" s="170"/>
      <c r="Z27" s="170"/>
      <c r="AA27" s="153"/>
      <c r="AB27" s="159" t="s">
        <v>73</v>
      </c>
      <c r="AC27" s="161">
        <f>$J85</f>
        <v>0.91600000000000004</v>
      </c>
      <c r="AD27" s="161">
        <f>$J87</f>
        <v>0.74099999999999999</v>
      </c>
      <c r="AE27" s="161">
        <f>$J89</f>
        <v>0.35699999999999998</v>
      </c>
      <c r="AF27" s="161">
        <f>$J91</f>
        <v>0.124</v>
      </c>
      <c r="AG27" s="161">
        <f>$K85</f>
        <v>0.93700000000000006</v>
      </c>
      <c r="AH27" s="161">
        <f>$K87</f>
        <v>0.74299999999999999</v>
      </c>
      <c r="AI27" s="161">
        <f>$K89</f>
        <v>0.33900000000000002</v>
      </c>
      <c r="AJ27" s="161">
        <f>$K91</f>
        <v>0.125</v>
      </c>
      <c r="AK27" s="161">
        <f>$L85</f>
        <v>0.876</v>
      </c>
      <c r="AL27" s="161">
        <f>$L87</f>
        <v>0.74</v>
      </c>
      <c r="AM27" s="161">
        <f>$L89</f>
        <v>0.441</v>
      </c>
      <c r="AN27" s="161">
        <f>$L91</f>
        <v>0.20300000000000001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</row>
    <row r="28" spans="1:96" ht="16" thickBot="1" x14ac:dyDescent="0.4">
      <c r="A28" s="16" t="s">
        <v>29</v>
      </c>
      <c r="B28" s="13"/>
      <c r="C28" s="13"/>
      <c r="D28" s="145">
        <v>0.68600000000000005</v>
      </c>
      <c r="E28" s="145">
        <v>0.52500000000000002</v>
      </c>
      <c r="F28" s="145">
        <v>0.52500000000000002</v>
      </c>
      <c r="G28" s="141"/>
      <c r="H28" s="13"/>
      <c r="I28" s="13"/>
      <c r="J28" s="145">
        <f>Normal!J29</f>
        <v>0.73199999999999998</v>
      </c>
      <c r="K28" s="145">
        <f>Normal!K29</f>
        <v>0.67700000000000005</v>
      </c>
      <c r="L28" s="145">
        <f>Normal!L29</f>
        <v>0.58599999999999997</v>
      </c>
      <c r="N28" s="135"/>
      <c r="O28" s="135"/>
      <c r="Y28" s="170">
        <v>40</v>
      </c>
      <c r="Z28" s="170"/>
      <c r="AA28" s="153">
        <v>2</v>
      </c>
      <c r="AB28" s="158" t="s">
        <v>72</v>
      </c>
      <c r="AC28" s="160">
        <f>$J92</f>
        <v>0.95799999999999996</v>
      </c>
      <c r="AD28" s="160">
        <f>$J94</f>
        <v>0.80800000000000005</v>
      </c>
      <c r="AE28" s="160">
        <f>$J96</f>
        <v>0.35299999999999998</v>
      </c>
      <c r="AF28" s="160">
        <f>$J98</f>
        <v>9.0999999999999998E-2</v>
      </c>
      <c r="AG28" s="160">
        <f>$K92</f>
        <v>0.94899999999999995</v>
      </c>
      <c r="AH28" s="160">
        <f>$K94</f>
        <v>0.80200000000000005</v>
      </c>
      <c r="AI28" s="160">
        <f>$K96</f>
        <v>0.40400000000000003</v>
      </c>
      <c r="AJ28" s="160">
        <f>$K98</f>
        <v>0.14499999999999999</v>
      </c>
      <c r="AK28" s="160">
        <f>$L92</f>
        <v>0.91200000000000003</v>
      </c>
      <c r="AL28" s="160">
        <f>$L94</f>
        <v>0.80500000000000005</v>
      </c>
      <c r="AM28" s="160">
        <f>$L96</f>
        <v>0.51600000000000001</v>
      </c>
      <c r="AN28" s="160">
        <f>$L98</f>
        <v>0.23599999999999999</v>
      </c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</row>
    <row r="29" spans="1:96" s="12" customFormat="1" ht="16" thickBot="1" x14ac:dyDescent="0.4">
      <c r="A29" s="8"/>
      <c r="B29" s="8">
        <v>2.1</v>
      </c>
      <c r="C29" s="9" t="s">
        <v>12</v>
      </c>
      <c r="D29" s="125">
        <v>0.69799999999999995</v>
      </c>
      <c r="E29" s="125">
        <v>0.55500000000000005</v>
      </c>
      <c r="F29" s="125">
        <v>0.55500000000000005</v>
      </c>
      <c r="G29" s="141"/>
      <c r="H29" s="8">
        <v>2.1</v>
      </c>
      <c r="I29" s="9" t="s">
        <v>12</v>
      </c>
      <c r="J29" s="125">
        <v>0.74099999999999999</v>
      </c>
      <c r="K29" s="125">
        <v>0.71</v>
      </c>
      <c r="L29" s="125">
        <v>0.60199999999999998</v>
      </c>
      <c r="M29" s="1"/>
      <c r="N29" s="135"/>
      <c r="O29" s="135"/>
      <c r="P29" s="1"/>
      <c r="Q29" s="1"/>
      <c r="R29" s="1"/>
      <c r="S29" s="1"/>
      <c r="T29" s="1"/>
      <c r="U29" s="1"/>
      <c r="V29" s="1"/>
      <c r="W29" s="1"/>
      <c r="X29" s="1"/>
      <c r="Y29" s="170"/>
      <c r="Z29" s="170"/>
      <c r="AA29" s="153"/>
      <c r="AB29" s="159" t="s">
        <v>73</v>
      </c>
      <c r="AC29" s="161">
        <f>$J93</f>
        <v>0.95599999999999996</v>
      </c>
      <c r="AD29" s="161">
        <f>$J95</f>
        <v>0.80800000000000005</v>
      </c>
      <c r="AE29" s="161">
        <f>$J97</f>
        <v>0.36299999999999999</v>
      </c>
      <c r="AF29" s="161">
        <f>$J99</f>
        <v>9.5000000000000001E-2</v>
      </c>
      <c r="AG29" s="161">
        <f>$K93</f>
        <v>0.95</v>
      </c>
      <c r="AH29" s="161">
        <f>$K95</f>
        <v>0.81</v>
      </c>
      <c r="AI29" s="161">
        <f>$K97</f>
        <v>0.41499999999999998</v>
      </c>
      <c r="AJ29" s="161">
        <f>$K99</f>
        <v>0.14899999999999999</v>
      </c>
      <c r="AK29" s="161">
        <f>$L93</f>
        <v>0.90700000000000003</v>
      </c>
      <c r="AL29" s="161">
        <f>$L95</f>
        <v>0.80600000000000005</v>
      </c>
      <c r="AM29" s="161">
        <f>$L97</f>
        <v>0.52100000000000002</v>
      </c>
      <c r="AN29" s="161">
        <f>$L99</f>
        <v>0.24099999999999999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</row>
    <row r="30" spans="1:96" ht="16" thickBot="1" x14ac:dyDescent="0.4">
      <c r="A30" s="16" t="s">
        <v>29</v>
      </c>
      <c r="B30" s="40"/>
      <c r="C30" s="40"/>
      <c r="D30" s="144">
        <v>0.435</v>
      </c>
      <c r="E30" s="144">
        <v>0.42799999999999999</v>
      </c>
      <c r="F30" s="144">
        <v>0.42799999999999999</v>
      </c>
      <c r="G30" s="141"/>
      <c r="H30" s="40"/>
      <c r="I30" s="40"/>
      <c r="J30" s="144">
        <f>Normal!J31</f>
        <v>0.48699999999999999</v>
      </c>
      <c r="K30" s="144">
        <f>Normal!K31</f>
        <v>0.47199999999999998</v>
      </c>
      <c r="L30" s="144">
        <f>Normal!L31</f>
        <v>0.48099999999999998</v>
      </c>
      <c r="N30" s="135"/>
      <c r="O30" s="135"/>
      <c r="Y30" s="170">
        <v>50</v>
      </c>
      <c r="Z30" s="170"/>
      <c r="AA30" s="153" t="s">
        <v>71</v>
      </c>
      <c r="AB30" s="158" t="s">
        <v>72</v>
      </c>
      <c r="AC30" s="160">
        <f>$J100</f>
        <v>0.59499999999999997</v>
      </c>
      <c r="AD30" s="160">
        <f>$J102</f>
        <v>0.49199999999999999</v>
      </c>
      <c r="AE30" s="160">
        <f>$J104</f>
        <v>0.35799999999999998</v>
      </c>
      <c r="AF30" s="160">
        <f>$J106</f>
        <v>0.27</v>
      </c>
      <c r="AG30" s="160">
        <f>$K100</f>
        <v>0.88400000000000001</v>
      </c>
      <c r="AH30" s="160">
        <f>$K102</f>
        <v>0.48399999999999999</v>
      </c>
      <c r="AI30" s="160">
        <f>$K104</f>
        <v>0.17100000000000001</v>
      </c>
      <c r="AJ30" s="160">
        <f>$K106</f>
        <v>0.08</v>
      </c>
      <c r="AK30" s="160">
        <f>$L100</f>
        <v>0.71599999999999997</v>
      </c>
      <c r="AL30" s="160">
        <f>$L102</f>
        <v>0.48899999999999999</v>
      </c>
      <c r="AM30" s="160">
        <f>$L104</f>
        <v>0.24</v>
      </c>
      <c r="AN30" s="160">
        <f>$L106</f>
        <v>0.124</v>
      </c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</row>
    <row r="31" spans="1:96" s="15" customFormat="1" ht="16" thickBot="1" x14ac:dyDescent="0.4">
      <c r="A31" s="8"/>
      <c r="B31" s="8">
        <v>2.2000000000000002</v>
      </c>
      <c r="C31" s="9" t="s">
        <v>12</v>
      </c>
      <c r="D31" s="125">
        <v>0.44900000000000001</v>
      </c>
      <c r="E31" s="125">
        <v>0.44900000000000001</v>
      </c>
      <c r="F31" s="125">
        <v>0.44900000000000001</v>
      </c>
      <c r="G31" s="141"/>
      <c r="H31" s="8">
        <v>2.2000000000000002</v>
      </c>
      <c r="I31" s="9" t="s">
        <v>12</v>
      </c>
      <c r="J31" s="125">
        <v>0.499</v>
      </c>
      <c r="K31" s="125">
        <v>0.498</v>
      </c>
      <c r="L31" s="125">
        <v>0.49299999999999999</v>
      </c>
      <c r="M31" s="1"/>
      <c r="N31" s="135">
        <f>D31-E31</f>
        <v>0</v>
      </c>
      <c r="O31" s="135">
        <f>J31-K31</f>
        <v>1.0000000000000009E-3</v>
      </c>
      <c r="P31" s="1"/>
      <c r="Q31" s="1">
        <f>D31-F31</f>
        <v>0</v>
      </c>
      <c r="R31" s="1">
        <f>J31-L31</f>
        <v>6.0000000000000053E-3</v>
      </c>
      <c r="S31" s="1"/>
      <c r="T31" s="1"/>
      <c r="U31" s="1"/>
      <c r="V31" s="1"/>
      <c r="W31" s="1"/>
      <c r="X31" s="1"/>
      <c r="Y31" s="170"/>
      <c r="Z31" s="170"/>
      <c r="AA31" s="153"/>
      <c r="AB31" s="159" t="s">
        <v>73</v>
      </c>
      <c r="AC31" s="161">
        <f>$J101</f>
        <v>0.60299999999999998</v>
      </c>
      <c r="AD31" s="161">
        <f>$J103</f>
        <v>0.501</v>
      </c>
      <c r="AE31" s="161">
        <f>$J105</f>
        <v>0.36799999999999999</v>
      </c>
      <c r="AF31" s="161">
        <f>$J107</f>
        <v>0.27800000000000002</v>
      </c>
      <c r="AG31" s="161">
        <f>$K101</f>
        <v>0.88500000000000001</v>
      </c>
      <c r="AH31" s="161">
        <f>$K103</f>
        <v>0.51</v>
      </c>
      <c r="AI31" s="161">
        <f>$K105</f>
        <v>0.186</v>
      </c>
      <c r="AJ31" s="161">
        <f>$K107</f>
        <v>8.2000000000000003E-2</v>
      </c>
      <c r="AK31" s="161">
        <f>$L101</f>
        <v>0.72</v>
      </c>
      <c r="AL31" s="161">
        <f>$L103</f>
        <v>0.502</v>
      </c>
      <c r="AM31" s="161">
        <f>$L105</f>
        <v>0.255</v>
      </c>
      <c r="AN31" s="161">
        <f>$L107</f>
        <v>0.13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</row>
    <row r="32" spans="1:96" ht="16" thickBot="1" x14ac:dyDescent="0.4">
      <c r="A32" s="16" t="s">
        <v>29</v>
      </c>
      <c r="B32" s="11"/>
      <c r="C32" s="11"/>
      <c r="D32" s="143">
        <v>0.13100000000000001</v>
      </c>
      <c r="E32" s="143">
        <v>0.245</v>
      </c>
      <c r="F32" s="143">
        <v>0.245</v>
      </c>
      <c r="G32" s="141"/>
      <c r="H32" s="11"/>
      <c r="I32" s="11"/>
      <c r="J32" s="143">
        <f>Normal!J33</f>
        <v>0.16900000000000001</v>
      </c>
      <c r="K32" s="143">
        <f>Normal!K33</f>
        <v>0.21299999999999999</v>
      </c>
      <c r="L32" s="143">
        <f>Normal!L33</f>
        <v>0.29199999999999998</v>
      </c>
      <c r="N32" s="135"/>
      <c r="O32" s="135"/>
      <c r="Y32" s="170">
        <v>50</v>
      </c>
      <c r="Z32" s="170"/>
      <c r="AA32" s="153">
        <v>1</v>
      </c>
      <c r="AB32" s="158" t="s">
        <v>72</v>
      </c>
      <c r="AC32" s="160">
        <f>$J108</f>
        <v>0.9</v>
      </c>
      <c r="AD32" s="160">
        <f>$J110</f>
        <v>0.72699999999999998</v>
      </c>
      <c r="AE32" s="160">
        <f>$J112</f>
        <v>0.4</v>
      </c>
      <c r="AF32" s="160">
        <f>$J114</f>
        <v>0.186</v>
      </c>
      <c r="AG32" s="160">
        <f>$K108</f>
        <v>0.95899999999999996</v>
      </c>
      <c r="AH32" s="160">
        <f>$K110</f>
        <v>0.72199999999999998</v>
      </c>
      <c r="AI32" s="160">
        <f>$K112</f>
        <v>0.29299999999999998</v>
      </c>
      <c r="AJ32" s="160">
        <f>$K114</f>
        <v>0.11</v>
      </c>
      <c r="AK32" s="160">
        <f>$L108</f>
        <v>0.89900000000000002</v>
      </c>
      <c r="AL32" s="160">
        <f>$L110</f>
        <v>0.72599999999999998</v>
      </c>
      <c r="AM32" s="160">
        <f>$L112</f>
        <v>0.39600000000000002</v>
      </c>
      <c r="AN32" s="160">
        <f>$L114</f>
        <v>0.17899999999999999</v>
      </c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96" s="10" customFormat="1" ht="16" thickBot="1" x14ac:dyDescent="0.4">
      <c r="A33" s="8"/>
      <c r="B33" s="8">
        <v>2.4</v>
      </c>
      <c r="C33" s="9" t="s">
        <v>12</v>
      </c>
      <c r="D33" s="125">
        <v>0.14199999999999999</v>
      </c>
      <c r="E33" s="125">
        <v>0.25600000000000001</v>
      </c>
      <c r="F33" s="125">
        <v>0.25600000000000001</v>
      </c>
      <c r="G33" s="141"/>
      <c r="H33" s="8">
        <v>2.4</v>
      </c>
      <c r="I33" s="9" t="s">
        <v>12</v>
      </c>
      <c r="J33" s="125">
        <v>0.18</v>
      </c>
      <c r="K33" s="125">
        <v>0.224</v>
      </c>
      <c r="L33" s="125">
        <v>0.30099999999999999</v>
      </c>
      <c r="M33" s="1"/>
      <c r="N33" s="135"/>
      <c r="O33" s="135"/>
      <c r="P33" s="1"/>
      <c r="Q33" s="1"/>
      <c r="R33" s="1"/>
      <c r="S33" s="1"/>
      <c r="T33" s="1"/>
      <c r="U33" s="1"/>
      <c r="V33" s="1"/>
      <c r="W33" s="1"/>
      <c r="X33" s="1"/>
      <c r="Y33" s="170"/>
      <c r="Z33" s="170"/>
      <c r="AA33" s="153"/>
      <c r="AB33" s="159" t="s">
        <v>73</v>
      </c>
      <c r="AC33" s="161">
        <f>$J109</f>
        <v>0.89600000000000002</v>
      </c>
      <c r="AD33" s="161">
        <f>$J111</f>
        <v>0.73</v>
      </c>
      <c r="AE33" s="161">
        <f>$J113</f>
        <v>0.41099999999999998</v>
      </c>
      <c r="AF33" s="161">
        <f>$J115</f>
        <v>0.192</v>
      </c>
      <c r="AG33" s="161">
        <f>$K109</f>
        <v>0.95799999999999996</v>
      </c>
      <c r="AH33" s="161">
        <f>$K111</f>
        <v>0.73</v>
      </c>
      <c r="AI33" s="161">
        <f>$K113</f>
        <v>0.307</v>
      </c>
      <c r="AJ33" s="161">
        <f>$K115</f>
        <v>0.113</v>
      </c>
      <c r="AK33" s="161">
        <f>$L109</f>
        <v>0.89500000000000002</v>
      </c>
      <c r="AL33" s="161">
        <f>$L111</f>
        <v>0.72899999999999998</v>
      </c>
      <c r="AM33" s="161">
        <f>$L113</f>
        <v>0.40699999999999997</v>
      </c>
      <c r="AN33" s="161">
        <f>$L115</f>
        <v>0.185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</row>
    <row r="34" spans="1:96" ht="16" thickBot="1" x14ac:dyDescent="0.4">
      <c r="A34" s="16" t="s">
        <v>29</v>
      </c>
      <c r="B34" s="11"/>
      <c r="C34" s="11"/>
      <c r="D34" s="143">
        <v>3.1E-2</v>
      </c>
      <c r="E34" s="143">
        <v>0.113</v>
      </c>
      <c r="F34" s="143">
        <v>0.113</v>
      </c>
      <c r="G34" s="141"/>
      <c r="H34" s="11"/>
      <c r="I34" s="11"/>
      <c r="J34" s="143">
        <f>Normal!J35</f>
        <v>0.05</v>
      </c>
      <c r="K34" s="143">
        <f>Normal!K35</f>
        <v>9.2999999999999999E-2</v>
      </c>
      <c r="L34" s="143">
        <f>Normal!L35</f>
        <v>0.151</v>
      </c>
      <c r="N34" s="135"/>
      <c r="O34" s="135"/>
      <c r="Y34" s="170">
        <v>50</v>
      </c>
      <c r="Z34" s="170"/>
      <c r="AA34" s="153" t="s">
        <v>74</v>
      </c>
      <c r="AB34" s="158" t="s">
        <v>72</v>
      </c>
      <c r="AC34" s="160">
        <f>$J116</f>
        <v>0.96699999999999997</v>
      </c>
      <c r="AD34" s="160">
        <f>$J118</f>
        <v>0.83599999999999997</v>
      </c>
      <c r="AE34" s="160">
        <f>$J120</f>
        <v>0.42599999999999999</v>
      </c>
      <c r="AF34" s="160">
        <f>$J122</f>
        <v>0.14199999999999999</v>
      </c>
      <c r="AG34" s="160">
        <f>$K116</f>
        <v>0.97599999999999998</v>
      </c>
      <c r="AH34" s="160">
        <f>$K118</f>
        <v>0.83199999999999996</v>
      </c>
      <c r="AI34" s="160">
        <f>$K120</f>
        <v>0.40100000000000002</v>
      </c>
      <c r="AJ34" s="160">
        <f>$K122</f>
        <v>0.14099999999999999</v>
      </c>
      <c r="AK34" s="160">
        <f>$L116</f>
        <v>0.94599999999999995</v>
      </c>
      <c r="AL34" s="160">
        <f>$L118</f>
        <v>0.83499999999999996</v>
      </c>
      <c r="AM34" s="160">
        <f>$L120</f>
        <v>0.51700000000000002</v>
      </c>
      <c r="AN34" s="160">
        <f>$L122</f>
        <v>0.22900000000000001</v>
      </c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96" s="10" customFormat="1" ht="16" thickBot="1" x14ac:dyDescent="0.4">
      <c r="A35" s="8"/>
      <c r="B35" s="8">
        <v>2.8</v>
      </c>
      <c r="C35" s="9" t="s">
        <v>12</v>
      </c>
      <c r="D35" s="125">
        <v>3.3000000000000002E-2</v>
      </c>
      <c r="E35" s="125">
        <v>0.11799999999999999</v>
      </c>
      <c r="F35" s="125">
        <v>0.11799999999999999</v>
      </c>
      <c r="G35" s="141"/>
      <c r="H35" s="8">
        <v>2.8</v>
      </c>
      <c r="I35" s="9" t="s">
        <v>12</v>
      </c>
      <c r="J35" s="125">
        <v>5.2999999999999999E-2</v>
      </c>
      <c r="K35" s="125">
        <v>9.6000000000000002E-2</v>
      </c>
      <c r="L35" s="125">
        <v>0.157</v>
      </c>
      <c r="M35" s="1"/>
      <c r="N35" s="135"/>
      <c r="O35" s="135"/>
      <c r="P35" s="1"/>
      <c r="Q35" s="1"/>
      <c r="R35" s="1"/>
      <c r="S35" s="1"/>
      <c r="T35" s="1"/>
      <c r="U35" s="1"/>
      <c r="V35" s="1"/>
      <c r="W35" s="1"/>
      <c r="X35" s="1"/>
      <c r="Y35" s="170"/>
      <c r="Z35" s="170"/>
      <c r="AA35" s="153"/>
      <c r="AB35" s="159" t="s">
        <v>73</v>
      </c>
      <c r="AC35" s="161">
        <f>$J117</f>
        <v>0.96399999999999997</v>
      </c>
      <c r="AD35" s="161">
        <f>$J119</f>
        <v>0.83499999999999996</v>
      </c>
      <c r="AE35" s="161">
        <f>$J121</f>
        <v>0.435</v>
      </c>
      <c r="AF35" s="161">
        <f>$J123</f>
        <v>0.14799999999999999</v>
      </c>
      <c r="AG35" s="161">
        <f>$K117</f>
        <v>0.97499999999999998</v>
      </c>
      <c r="AH35" s="161">
        <f>$K119</f>
        <v>0.83599999999999997</v>
      </c>
      <c r="AI35" s="161">
        <f>$K121</f>
        <v>0.41199999999999998</v>
      </c>
      <c r="AJ35" s="161">
        <f>$K123</f>
        <v>0.14499999999999999</v>
      </c>
      <c r="AK35" s="161">
        <f>$L117</f>
        <v>0.94199999999999995</v>
      </c>
      <c r="AL35" s="161">
        <f>$L119</f>
        <v>0.83399999999999996</v>
      </c>
      <c r="AM35" s="161">
        <f>$L121</f>
        <v>0.52300000000000002</v>
      </c>
      <c r="AN35" s="161">
        <f>$L123</f>
        <v>0.23499999999999999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</row>
    <row r="36" spans="1:96" ht="16" thickBot="1" x14ac:dyDescent="0.4">
      <c r="A36" s="16" t="s">
        <v>29</v>
      </c>
      <c r="B36" s="11"/>
      <c r="C36" s="11"/>
      <c r="D36" s="143">
        <v>0.41399999999999998</v>
      </c>
      <c r="E36" s="143">
        <v>0.58799999999999997</v>
      </c>
      <c r="F36" s="143">
        <v>0.58799999999999997</v>
      </c>
      <c r="G36" s="141"/>
      <c r="H36" s="11"/>
      <c r="I36" s="11"/>
      <c r="J36" s="143">
        <f>Normal!J37</f>
        <v>0.32</v>
      </c>
      <c r="K36" s="143">
        <f>Normal!K37</f>
        <v>0.65700000000000003</v>
      </c>
      <c r="L36" s="143">
        <f>Normal!L37</f>
        <v>0.44</v>
      </c>
      <c r="N36" s="135"/>
      <c r="O36" s="135"/>
      <c r="Y36" s="170">
        <v>50</v>
      </c>
      <c r="Z36" s="170"/>
      <c r="AA36" s="153">
        <v>2</v>
      </c>
      <c r="AB36" s="158" t="s">
        <v>72</v>
      </c>
      <c r="AC36" s="160">
        <f>$J124</f>
        <v>0.98599999999999999</v>
      </c>
      <c r="AD36" s="160">
        <f>$J126</f>
        <v>0.89100000000000001</v>
      </c>
      <c r="AE36" s="160">
        <f>$J128</f>
        <v>0.443</v>
      </c>
      <c r="AF36" s="160">
        <f>$J130</f>
        <v>0.112</v>
      </c>
      <c r="AG36" s="160">
        <f>$K124</f>
        <v>0.98199999999999998</v>
      </c>
      <c r="AH36" s="160">
        <f>$K126</f>
        <v>0.88800000000000001</v>
      </c>
      <c r="AI36" s="160">
        <f>$K128</f>
        <v>0.49299999999999999</v>
      </c>
      <c r="AJ36" s="160">
        <f>$K130</f>
        <v>0.17100000000000001</v>
      </c>
      <c r="AK36" s="160">
        <f>$L124</f>
        <v>0.96499999999999997</v>
      </c>
      <c r="AL36" s="160">
        <f>$L126</f>
        <v>0.89</v>
      </c>
      <c r="AM36" s="160">
        <f>$L128</f>
        <v>0.60799999999999998</v>
      </c>
      <c r="AN36" s="160">
        <f>$L130</f>
        <v>0.27600000000000002</v>
      </c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</row>
    <row r="37" spans="1:96" s="10" customFormat="1" ht="16" thickBot="1" x14ac:dyDescent="0.4">
      <c r="A37" s="8"/>
      <c r="B37" s="8">
        <v>2.1</v>
      </c>
      <c r="C37" s="9" t="s">
        <v>13</v>
      </c>
      <c r="D37" s="125">
        <v>0.439</v>
      </c>
      <c r="E37" s="125">
        <v>0.60199999999999998</v>
      </c>
      <c r="F37" s="125">
        <v>0.60199999999999998</v>
      </c>
      <c r="G37" s="141"/>
      <c r="H37" s="8">
        <v>2.1</v>
      </c>
      <c r="I37" s="9" t="s">
        <v>13</v>
      </c>
      <c r="J37" s="125">
        <v>0.33900000000000002</v>
      </c>
      <c r="K37" s="125">
        <v>0.67800000000000005</v>
      </c>
      <c r="L37" s="125">
        <v>0.45500000000000002</v>
      </c>
      <c r="M37" s="1"/>
      <c r="N37" s="135"/>
      <c r="O37" s="135"/>
      <c r="P37" s="1"/>
      <c r="Q37" s="1"/>
      <c r="R37" s="1"/>
      <c r="S37" s="1"/>
      <c r="T37" s="1"/>
      <c r="U37" s="1"/>
      <c r="V37" s="1"/>
      <c r="W37" s="1"/>
      <c r="X37" s="1"/>
      <c r="Y37" s="170"/>
      <c r="Z37" s="170"/>
      <c r="AA37" s="153"/>
      <c r="AB37" s="159" t="s">
        <v>73</v>
      </c>
      <c r="AC37" s="161">
        <f>$J125</f>
        <v>0.98399999999999999</v>
      </c>
      <c r="AD37" s="161">
        <f>$J127</f>
        <v>0.89</v>
      </c>
      <c r="AE37" s="161">
        <f>$J129</f>
        <v>0.45100000000000001</v>
      </c>
      <c r="AF37" s="161">
        <f>$J131</f>
        <v>0.11700000000000001</v>
      </c>
      <c r="AG37" s="161">
        <f>$K125</f>
        <v>0.98199999999999998</v>
      </c>
      <c r="AH37" s="161">
        <f>$K127</f>
        <v>0.89100000000000001</v>
      </c>
      <c r="AI37" s="161">
        <f>$K129</f>
        <v>0.502</v>
      </c>
      <c r="AJ37" s="161">
        <f>$K131</f>
        <v>0.17699999999999999</v>
      </c>
      <c r="AK37" s="161">
        <f>$L125</f>
        <v>0.96099999999999997</v>
      </c>
      <c r="AL37" s="161">
        <f>$L127</f>
        <v>0.88800000000000001</v>
      </c>
      <c r="AM37" s="161">
        <f>$L129</f>
        <v>0.61099999999999999</v>
      </c>
      <c r="AN37" s="161">
        <f>$L131</f>
        <v>0.28199999999999997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</row>
    <row r="38" spans="1:96" ht="16" thickBot="1" x14ac:dyDescent="0.4">
      <c r="A38" s="16" t="s">
        <v>29</v>
      </c>
      <c r="B38" s="40"/>
      <c r="C38" s="40"/>
      <c r="D38" s="144">
        <v>0.33900000000000002</v>
      </c>
      <c r="E38" s="144">
        <v>0.33200000000000002</v>
      </c>
      <c r="F38" s="144">
        <v>0.33200000000000002</v>
      </c>
      <c r="G38" s="141"/>
      <c r="H38" s="40"/>
      <c r="I38" s="40"/>
      <c r="J38" s="144">
        <f>Normal!J39</f>
        <v>0.31</v>
      </c>
      <c r="K38" s="144">
        <f>Normal!K39</f>
        <v>0.30299999999999999</v>
      </c>
      <c r="L38" s="144">
        <f>Normal!L39</f>
        <v>0.30499999999999999</v>
      </c>
      <c r="N38" s="135"/>
      <c r="O38" s="135"/>
      <c r="Y38" s="170">
        <v>100</v>
      </c>
      <c r="Z38" s="170"/>
      <c r="AA38" s="153" t="s">
        <v>71</v>
      </c>
      <c r="AB38" s="158" t="s">
        <v>72</v>
      </c>
      <c r="AC38" s="160">
        <f>$J132</f>
        <v>0.94799999999999995</v>
      </c>
      <c r="AD38" s="160">
        <f>$J134</f>
        <v>0.81</v>
      </c>
      <c r="AE38" s="160">
        <f>$J136</f>
        <v>0.55000000000000004</v>
      </c>
      <c r="AF38" s="160">
        <f>$J138</f>
        <v>0.34100000000000003</v>
      </c>
      <c r="AG38" s="160">
        <f>$K132</f>
        <v>0.996</v>
      </c>
      <c r="AH38" s="160">
        <f>$K134</f>
        <v>0.80400000000000005</v>
      </c>
      <c r="AI38" s="160">
        <f>$K136</f>
        <v>0.31</v>
      </c>
      <c r="AJ38" s="160">
        <f>$K138</f>
        <v>0.111</v>
      </c>
      <c r="AK38" s="160">
        <f>$L132</f>
        <v>0.97499999999999998</v>
      </c>
      <c r="AL38" s="160">
        <f>$L134</f>
        <v>0.80900000000000005</v>
      </c>
      <c r="AM38" s="160">
        <f>$L136</f>
        <v>0.42099999999999999</v>
      </c>
      <c r="AN38" s="160">
        <f>$L138</f>
        <v>0.182</v>
      </c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96" s="15" customFormat="1" ht="16" thickBot="1" x14ac:dyDescent="0.4">
      <c r="A39" s="8"/>
      <c r="B39" s="8">
        <v>2.2000000000000002</v>
      </c>
      <c r="C39" s="9" t="s">
        <v>13</v>
      </c>
      <c r="D39" s="125">
        <v>0.35699999999999998</v>
      </c>
      <c r="E39" s="125">
        <v>0.35799999999999998</v>
      </c>
      <c r="F39" s="125">
        <v>0.35799999999999998</v>
      </c>
      <c r="G39" s="141"/>
      <c r="H39" s="8">
        <v>2.2000000000000002</v>
      </c>
      <c r="I39" s="9" t="s">
        <v>13</v>
      </c>
      <c r="J39" s="125">
        <v>0.32100000000000001</v>
      </c>
      <c r="K39" s="125">
        <v>0.33700000000000002</v>
      </c>
      <c r="L39" s="125">
        <v>0.32100000000000001</v>
      </c>
      <c r="M39" s="1"/>
      <c r="N39" s="135">
        <f>D39-E39</f>
        <v>-1.0000000000000009E-3</v>
      </c>
      <c r="O39" s="135">
        <f>J39-K39</f>
        <v>-1.6000000000000014E-2</v>
      </c>
      <c r="P39" s="1"/>
      <c r="Q39" s="1">
        <f>D39-F39</f>
        <v>-1.0000000000000009E-3</v>
      </c>
      <c r="R39" s="1">
        <f>J39-L39</f>
        <v>0</v>
      </c>
      <c r="S39" s="1"/>
      <c r="T39" s="1"/>
      <c r="U39" s="1"/>
      <c r="V39" s="1"/>
      <c r="W39" s="1"/>
      <c r="X39" s="1"/>
      <c r="Y39" s="170"/>
      <c r="Z39" s="170"/>
      <c r="AA39" s="153"/>
      <c r="AB39" s="159" t="s">
        <v>73</v>
      </c>
      <c r="AC39" s="161">
        <f>$J133</f>
        <v>0.94399999999999995</v>
      </c>
      <c r="AD39" s="161">
        <f>$J135</f>
        <v>0.81100000000000005</v>
      </c>
      <c r="AE39" s="161">
        <f>$J137</f>
        <v>0.55700000000000005</v>
      </c>
      <c r="AF39" s="161">
        <f>$J139</f>
        <v>0.34799999999999998</v>
      </c>
      <c r="AG39" s="161">
        <f>$K133</f>
        <v>0.995</v>
      </c>
      <c r="AH39" s="161">
        <f>$K135</f>
        <v>0.80700000000000005</v>
      </c>
      <c r="AI39" s="161">
        <f>$K137</f>
        <v>0.32500000000000001</v>
      </c>
      <c r="AJ39" s="161">
        <f>$K139</f>
        <v>0.11600000000000001</v>
      </c>
      <c r="AK39" s="161">
        <f>$L133</f>
        <v>0.97199999999999998</v>
      </c>
      <c r="AL39" s="161">
        <f>$L135</f>
        <v>0.81</v>
      </c>
      <c r="AM39" s="161">
        <f>$L137</f>
        <v>0.433</v>
      </c>
      <c r="AN39" s="161">
        <f>$L139</f>
        <v>0.189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</row>
    <row r="40" spans="1:96" ht="16" thickBot="1" x14ac:dyDescent="0.4">
      <c r="A40" s="16" t="s">
        <v>29</v>
      </c>
      <c r="B40" s="13"/>
      <c r="C40" s="13"/>
      <c r="D40" s="145">
        <v>0.25</v>
      </c>
      <c r="E40" s="145">
        <v>0.14000000000000001</v>
      </c>
      <c r="F40" s="145">
        <v>0.14000000000000001</v>
      </c>
      <c r="G40" s="141"/>
      <c r="H40" s="13"/>
      <c r="I40" s="13"/>
      <c r="J40" s="145">
        <f>Normal!J41</f>
        <v>0.26700000000000002</v>
      </c>
      <c r="K40" s="145">
        <f>Normal!K41</f>
        <v>0.11799999999999999</v>
      </c>
      <c r="L40" s="145">
        <f>Normal!L41</f>
        <v>0.16200000000000001</v>
      </c>
      <c r="N40" s="135"/>
      <c r="O40" s="135"/>
      <c r="Y40" s="170">
        <v>100</v>
      </c>
      <c r="Z40" s="170"/>
      <c r="AA40" s="153">
        <v>1</v>
      </c>
      <c r="AB40" s="158" t="s">
        <v>72</v>
      </c>
      <c r="AC40" s="160">
        <f>$J140</f>
        <v>0.998</v>
      </c>
      <c r="AD40" s="160">
        <f>$J142</f>
        <v>0.96199999999999997</v>
      </c>
      <c r="AE40" s="160">
        <f>$J144</f>
        <v>0.9</v>
      </c>
      <c r="AF40" s="160">
        <f>$J146</f>
        <v>0.29099999999999998</v>
      </c>
      <c r="AG40" s="160">
        <f>$K140</f>
        <v>1</v>
      </c>
      <c r="AH40" s="160">
        <f>$K142</f>
        <v>0.96099999999999997</v>
      </c>
      <c r="AI40" s="160">
        <f>$K144</f>
        <v>0.6</v>
      </c>
      <c r="AJ40" s="160">
        <f>$K146</f>
        <v>0.17799999999999999</v>
      </c>
      <c r="AK40" s="160">
        <f>$L140</f>
        <v>0.998</v>
      </c>
      <c r="AL40" s="160">
        <f>$L142</f>
        <v>0.96199999999999997</v>
      </c>
      <c r="AM40" s="160">
        <f>$L144</f>
        <v>0.9</v>
      </c>
      <c r="AN40" s="160">
        <f>$L146</f>
        <v>0.28699999999999998</v>
      </c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96" s="12" customFormat="1" ht="16" thickBot="1" x14ac:dyDescent="0.4">
      <c r="A41" s="8"/>
      <c r="B41" s="8">
        <v>2.4</v>
      </c>
      <c r="C41" s="9" t="s">
        <v>13</v>
      </c>
      <c r="D41" s="125">
        <v>0.26300000000000001</v>
      </c>
      <c r="E41" s="125">
        <v>0.155</v>
      </c>
      <c r="F41" s="125">
        <v>0.155</v>
      </c>
      <c r="G41" s="141"/>
      <c r="H41" s="8">
        <v>2.4</v>
      </c>
      <c r="I41" s="9" t="s">
        <v>13</v>
      </c>
      <c r="J41" s="125">
        <v>0.27700000000000002</v>
      </c>
      <c r="K41" s="125">
        <v>0.13100000000000001</v>
      </c>
      <c r="L41" s="125">
        <v>0.17499999999999999</v>
      </c>
      <c r="M41" s="1"/>
      <c r="N41" s="135"/>
      <c r="O41" s="135"/>
      <c r="P41" s="1"/>
      <c r="Q41" s="1"/>
      <c r="R41" s="1"/>
      <c r="S41" s="1"/>
      <c r="T41" s="1"/>
      <c r="U41" s="1"/>
      <c r="V41" s="1"/>
      <c r="W41" s="1"/>
      <c r="X41" s="1"/>
      <c r="Y41" s="170"/>
      <c r="Z41" s="170"/>
      <c r="AA41" s="153"/>
      <c r="AB41" s="159" t="s">
        <v>73</v>
      </c>
      <c r="AC41" s="161">
        <f>$J141</f>
        <v>0.998</v>
      </c>
      <c r="AD41" s="161">
        <f>$J143</f>
        <v>0.96</v>
      </c>
      <c r="AE41" s="161">
        <f>$J145</f>
        <v>0.67100000000000004</v>
      </c>
      <c r="AF41" s="161">
        <f>$J147</f>
        <v>0.29799999999999999</v>
      </c>
      <c r="AG41" s="161">
        <f>$K141</f>
        <v>1</v>
      </c>
      <c r="AH41" s="161">
        <f>$K143</f>
        <v>0.95899999999999996</v>
      </c>
      <c r="AI41" s="161">
        <f>$K145</f>
        <v>0.55000000000000004</v>
      </c>
      <c r="AJ41" s="161">
        <f>$K147</f>
        <v>0.183</v>
      </c>
      <c r="AK41" s="161">
        <f>$L141</f>
        <v>0.998</v>
      </c>
      <c r="AL41" s="161">
        <f>$L143</f>
        <v>0.96</v>
      </c>
      <c r="AM41" s="161">
        <f>$L145</f>
        <v>0.66900000000000004</v>
      </c>
      <c r="AN41" s="161">
        <f>$L147</f>
        <v>0.29299999999999998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</row>
    <row r="42" spans="1:96" ht="16" thickBot="1" x14ac:dyDescent="0.4">
      <c r="A42" s="16" t="s">
        <v>29</v>
      </c>
      <c r="B42" s="13"/>
      <c r="C42" s="13"/>
      <c r="D42" s="145">
        <v>0.20100000000000001</v>
      </c>
      <c r="E42" s="145">
        <v>7.2999999999999995E-2</v>
      </c>
      <c r="F42" s="145">
        <v>7.2999999999999995E-2</v>
      </c>
      <c r="G42" s="141"/>
      <c r="H42" s="13"/>
      <c r="I42" s="13"/>
      <c r="J42" s="145">
        <f>Normal!J43</f>
        <v>0.24199999999999999</v>
      </c>
      <c r="K42" s="145">
        <f>Normal!K43</f>
        <v>6.8000000000000005E-2</v>
      </c>
      <c r="L42" s="145">
        <f>Normal!L43</f>
        <v>9.9000000000000005E-2</v>
      </c>
      <c r="N42" s="135"/>
      <c r="O42" s="135"/>
      <c r="Y42" s="170">
        <v>100</v>
      </c>
      <c r="Z42" s="170"/>
      <c r="AA42" s="153" t="s">
        <v>74</v>
      </c>
      <c r="AB42" s="158" t="s">
        <v>72</v>
      </c>
      <c r="AC42" s="160">
        <f>$J148</f>
        <v>1</v>
      </c>
      <c r="AD42" s="160">
        <f>$J150</f>
        <v>0.98899999999999999</v>
      </c>
      <c r="AE42" s="160">
        <f>$J152</f>
        <v>0.73599999999999999</v>
      </c>
      <c r="AF42" s="160">
        <f>$J154</f>
        <v>0.26200000000000001</v>
      </c>
      <c r="AG42" s="160">
        <f>$K148</f>
        <v>1</v>
      </c>
      <c r="AH42" s="160">
        <f>$K150</f>
        <v>0.98899999999999999</v>
      </c>
      <c r="AI42" s="160">
        <f>$K152</f>
        <v>0.70499999999999996</v>
      </c>
      <c r="AJ42" s="160">
        <f>$K154</f>
        <v>0.247</v>
      </c>
      <c r="AK42" s="160">
        <f>$L148</f>
        <v>1</v>
      </c>
      <c r="AL42" s="160">
        <f>$L150</f>
        <v>0.98899999999999999</v>
      </c>
      <c r="AM42" s="160">
        <f>$L152</f>
        <v>0.80500000000000005</v>
      </c>
      <c r="AN42" s="160">
        <f>$L154</f>
        <v>0.38100000000000001</v>
      </c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96" s="12" customFormat="1" ht="16" thickBot="1" x14ac:dyDescent="0.4">
      <c r="A43" s="8"/>
      <c r="B43" s="8">
        <v>2.8</v>
      </c>
      <c r="C43" s="9" t="s">
        <v>13</v>
      </c>
      <c r="D43" s="125">
        <v>0.20799999999999999</v>
      </c>
      <c r="E43" s="125">
        <v>7.4999999999999997E-2</v>
      </c>
      <c r="F43" s="125">
        <v>7.4999999999999997E-2</v>
      </c>
      <c r="G43" s="141"/>
      <c r="H43" s="8">
        <v>2.8</v>
      </c>
      <c r="I43" s="9" t="s">
        <v>13</v>
      </c>
      <c r="J43" s="125">
        <v>0.249</v>
      </c>
      <c r="K43" s="125">
        <v>6.7000000000000004E-2</v>
      </c>
      <c r="L43" s="125">
        <v>0.10199999999999999</v>
      </c>
      <c r="M43" s="1"/>
      <c r="N43" s="135"/>
      <c r="O43" s="135"/>
      <c r="P43" s="1"/>
      <c r="Q43" s="1"/>
      <c r="R43" s="1"/>
      <c r="S43" s="1"/>
      <c r="T43" s="1"/>
      <c r="U43" s="1"/>
      <c r="V43" s="1"/>
      <c r="W43" s="1"/>
      <c r="X43" s="1"/>
      <c r="Y43" s="170"/>
      <c r="Z43" s="170"/>
      <c r="AA43" s="153"/>
      <c r="AB43" s="159" t="s">
        <v>73</v>
      </c>
      <c r="AC43" s="161">
        <f>$J149</f>
        <v>1</v>
      </c>
      <c r="AD43" s="161">
        <f>$J151</f>
        <v>0.98899999999999999</v>
      </c>
      <c r="AE43" s="161">
        <f>$J153</f>
        <v>0.73799999999999999</v>
      </c>
      <c r="AF43" s="161">
        <f>$J155</f>
        <v>0.26700000000000002</v>
      </c>
      <c r="AG43" s="161">
        <f>$K149</f>
        <v>1</v>
      </c>
      <c r="AH43" s="161">
        <f>$K151</f>
        <v>0.98899999999999999</v>
      </c>
      <c r="AI43" s="161">
        <f>$K153</f>
        <v>0.70899999999999996</v>
      </c>
      <c r="AJ43" s="161">
        <f>$K155</f>
        <v>0.251</v>
      </c>
      <c r="AK43" s="161">
        <f>$L149</f>
        <v>0.999</v>
      </c>
      <c r="AL43" s="161">
        <f>$L151</f>
        <v>0.98899999999999999</v>
      </c>
      <c r="AM43" s="161">
        <f>$L153</f>
        <v>0.80600000000000005</v>
      </c>
      <c r="AN43" s="161">
        <f>$L155</f>
        <v>0.38600000000000001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</row>
    <row r="44" spans="1:96" ht="16" thickBot="1" x14ac:dyDescent="0.4">
      <c r="A44" s="16" t="s">
        <v>29</v>
      </c>
      <c r="B44" s="16"/>
      <c r="C44" s="16"/>
      <c r="D44" s="146">
        <v>0.67300000000000004</v>
      </c>
      <c r="E44" s="146">
        <v>0.66700000000000004</v>
      </c>
      <c r="F44" s="146">
        <v>0.66700000000000004</v>
      </c>
      <c r="G44" s="141"/>
      <c r="H44" s="16"/>
      <c r="I44" s="16"/>
      <c r="J44" s="146">
        <f>Normal!J45</f>
        <v>0.65900000000000003</v>
      </c>
      <c r="K44" s="146">
        <f>Normal!K45</f>
        <v>0.79300000000000004</v>
      </c>
      <c r="L44" s="146">
        <f>Normal!L45</f>
        <v>0.65400000000000003</v>
      </c>
      <c r="N44" s="135"/>
      <c r="O44" s="135"/>
      <c r="Y44" s="170">
        <v>100</v>
      </c>
      <c r="Z44" s="170"/>
      <c r="AA44" s="153">
        <v>2</v>
      </c>
      <c r="AB44" s="158" t="s">
        <v>72</v>
      </c>
      <c r="AC44" s="160">
        <f>$J156</f>
        <v>1</v>
      </c>
      <c r="AD44" s="160">
        <f>$J158</f>
        <v>0.996</v>
      </c>
      <c r="AE44" s="160">
        <f>$J160</f>
        <v>0.78300000000000003</v>
      </c>
      <c r="AF44" s="160">
        <f>$J162</f>
        <v>0.23799999999999999</v>
      </c>
      <c r="AG44" s="160">
        <f>$K156</f>
        <v>1</v>
      </c>
      <c r="AH44" s="160">
        <f>$K158</f>
        <v>0.996</v>
      </c>
      <c r="AI44" s="160">
        <f>$K160</f>
        <v>0.81100000000000005</v>
      </c>
      <c r="AJ44" s="160">
        <f>$K162</f>
        <v>0.312</v>
      </c>
      <c r="AK44" s="160">
        <f>$L156</f>
        <v>1</v>
      </c>
      <c r="AL44" s="160">
        <f>$L158</f>
        <v>0.996</v>
      </c>
      <c r="AM44" s="160">
        <f>$L160</f>
        <v>0.88400000000000001</v>
      </c>
      <c r="AN44" s="160">
        <f>$L162</f>
        <v>0.46400000000000002</v>
      </c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96" s="15" customFormat="1" ht="16" thickBot="1" x14ac:dyDescent="0.4">
      <c r="A45" s="8"/>
      <c r="B45" s="8">
        <v>2.1</v>
      </c>
      <c r="C45" s="9" t="s">
        <v>14</v>
      </c>
      <c r="D45" s="125">
        <v>0.68400000000000005</v>
      </c>
      <c r="E45" s="125">
        <v>0.67900000000000005</v>
      </c>
      <c r="F45" s="125">
        <v>0.67900000000000005</v>
      </c>
      <c r="G45" s="141"/>
      <c r="H45" s="8">
        <v>2.1</v>
      </c>
      <c r="I45" s="9" t="s">
        <v>14</v>
      </c>
      <c r="J45" s="125">
        <v>0.66800000000000004</v>
      </c>
      <c r="K45" s="125">
        <v>0.80600000000000005</v>
      </c>
      <c r="L45" s="125">
        <v>0.66200000000000003</v>
      </c>
      <c r="M45" s="1"/>
      <c r="N45" s="135"/>
      <c r="O45" s="135"/>
      <c r="P45" s="1"/>
      <c r="Q45" s="1"/>
      <c r="R45" s="1"/>
      <c r="S45" s="1"/>
      <c r="T45" s="1"/>
      <c r="U45" s="1"/>
      <c r="V45" s="1"/>
      <c r="W45" s="1"/>
      <c r="X45" s="1"/>
      <c r="Y45" s="170"/>
      <c r="Z45" s="170"/>
      <c r="AA45" s="153"/>
      <c r="AB45" s="159" t="s">
        <v>73</v>
      </c>
      <c r="AC45" s="161">
        <f>$J157</f>
        <v>1</v>
      </c>
      <c r="AD45" s="161">
        <f>$J159</f>
        <v>0.996</v>
      </c>
      <c r="AE45" s="161">
        <f>$J161</f>
        <v>0.78300000000000003</v>
      </c>
      <c r="AF45" s="161">
        <f>$J163</f>
        <v>0.24299999999999999</v>
      </c>
      <c r="AG45" s="161">
        <f>$K157</f>
        <v>1</v>
      </c>
      <c r="AH45" s="161">
        <f>$K159</f>
        <v>0.996</v>
      </c>
      <c r="AI45" s="161">
        <f>$K161</f>
        <v>0.81200000000000006</v>
      </c>
      <c r="AJ45" s="161">
        <f>$K163</f>
        <v>0.317</v>
      </c>
      <c r="AK45" s="161">
        <f>$L157</f>
        <v>1</v>
      </c>
      <c r="AL45" s="161">
        <f>$L159</f>
        <v>0.996</v>
      </c>
      <c r="AM45" s="161">
        <f>$L161</f>
        <v>0.88300000000000001</v>
      </c>
      <c r="AN45" s="161">
        <f>$L163</f>
        <v>0.46800000000000003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</row>
    <row r="46" spans="1:96" ht="15.5" x14ac:dyDescent="0.35">
      <c r="A46" s="16" t="s">
        <v>29</v>
      </c>
      <c r="B46" s="29"/>
      <c r="C46" s="29"/>
      <c r="D46" s="147">
        <v>0.47799999999999998</v>
      </c>
      <c r="E46" s="147">
        <v>0.47799999999999998</v>
      </c>
      <c r="F46" s="147">
        <v>0.47799999999999998</v>
      </c>
      <c r="G46" s="141"/>
      <c r="H46" s="29"/>
      <c r="I46" s="29"/>
      <c r="J46" s="147">
        <f>Normal!J47</f>
        <v>0.49</v>
      </c>
      <c r="K46" s="147">
        <f>Normal!K47</f>
        <v>0.48199999999999998</v>
      </c>
      <c r="L46" s="147">
        <f>Normal!L47</f>
        <v>0.48899999999999999</v>
      </c>
      <c r="N46" s="135"/>
      <c r="O46" s="135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</row>
    <row r="47" spans="1:96" s="15" customFormat="1" ht="15" x14ac:dyDescent="0.35">
      <c r="A47" s="8"/>
      <c r="B47" s="8">
        <v>2.2000000000000002</v>
      </c>
      <c r="C47" s="9" t="s">
        <v>14</v>
      </c>
      <c r="D47" s="125">
        <v>0.49099999999999999</v>
      </c>
      <c r="E47" s="125">
        <v>0.49</v>
      </c>
      <c r="F47" s="125">
        <v>0.49</v>
      </c>
      <c r="G47" s="141"/>
      <c r="H47" s="8">
        <v>2.2000000000000002</v>
      </c>
      <c r="I47" s="9" t="s">
        <v>14</v>
      </c>
      <c r="J47" s="125">
        <v>0.5</v>
      </c>
      <c r="K47" s="125">
        <v>0.503</v>
      </c>
      <c r="L47" s="125">
        <v>0.498</v>
      </c>
      <c r="M47" s="1"/>
      <c r="N47" s="135">
        <f>D47-E47</f>
        <v>1.0000000000000009E-3</v>
      </c>
      <c r="O47" s="135">
        <f>J47-K47</f>
        <v>-3.0000000000000027E-3</v>
      </c>
      <c r="P47" s="1"/>
      <c r="Q47" s="135">
        <f>D47-F47</f>
        <v>1.0000000000000009E-3</v>
      </c>
      <c r="R47" s="135">
        <f>J47-L47</f>
        <v>2.0000000000000018E-3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 ht="15.5" x14ac:dyDescent="0.35">
      <c r="A48" s="16" t="s">
        <v>29</v>
      </c>
      <c r="B48" s="16"/>
      <c r="C48" s="16"/>
      <c r="D48" s="146">
        <v>0.22700000000000001</v>
      </c>
      <c r="E48" s="146">
        <v>0.223</v>
      </c>
      <c r="F48" s="146">
        <v>0.223</v>
      </c>
      <c r="G48" s="141"/>
      <c r="H48" s="16"/>
      <c r="I48" s="16"/>
      <c r="J48" s="146">
        <f>Normal!J49</f>
        <v>0.26700000000000002</v>
      </c>
      <c r="K48" s="146">
        <f>Normal!K49</f>
        <v>0.187</v>
      </c>
      <c r="L48" s="146">
        <f>Normal!L49</f>
        <v>0.26100000000000001</v>
      </c>
      <c r="N48" s="135"/>
      <c r="O48" s="135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</row>
    <row r="49" spans="1:96" s="15" customFormat="1" ht="15" x14ac:dyDescent="0.35">
      <c r="A49" s="8"/>
      <c r="B49" s="8">
        <v>2.4</v>
      </c>
      <c r="C49" s="9" t="s">
        <v>14</v>
      </c>
      <c r="D49" s="125">
        <v>0.24</v>
      </c>
      <c r="E49" s="125">
        <v>0.23499999999999999</v>
      </c>
      <c r="F49" s="125">
        <v>0.23499999999999999</v>
      </c>
      <c r="G49" s="141"/>
      <c r="H49" s="8">
        <v>2.4</v>
      </c>
      <c r="I49" s="9" t="s">
        <v>14</v>
      </c>
      <c r="J49" s="125">
        <v>0.27900000000000003</v>
      </c>
      <c r="K49" s="125">
        <v>0.2</v>
      </c>
      <c r="L49" s="125">
        <v>0.27300000000000002</v>
      </c>
      <c r="M49" s="1"/>
      <c r="N49" s="135"/>
      <c r="O49" s="13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</row>
    <row r="50" spans="1:96" ht="15.5" x14ac:dyDescent="0.35">
      <c r="A50" s="16" t="s">
        <v>29</v>
      </c>
      <c r="B50" s="16"/>
      <c r="C50" s="16"/>
      <c r="D50" s="146">
        <v>0.105</v>
      </c>
      <c r="E50" s="146">
        <v>9.9000000000000005E-2</v>
      </c>
      <c r="F50" s="146">
        <v>9.9000000000000005E-2</v>
      </c>
      <c r="G50" s="141"/>
      <c r="H50" s="16"/>
      <c r="I50" s="16"/>
      <c r="J50" s="146">
        <f>Normal!J51</f>
        <v>0.14299999999999999</v>
      </c>
      <c r="K50" s="146">
        <f>Normal!K51</f>
        <v>8.5000000000000006E-2</v>
      </c>
      <c r="L50" s="146">
        <f>Normal!L51</f>
        <v>0.13300000000000001</v>
      </c>
      <c r="N50" s="135"/>
      <c r="O50" s="135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</row>
    <row r="51" spans="1:96" s="15" customFormat="1" ht="15" x14ac:dyDescent="0.35">
      <c r="A51" s="8"/>
      <c r="B51" s="8">
        <v>2.8</v>
      </c>
      <c r="C51" s="9" t="s">
        <v>14</v>
      </c>
      <c r="D51" s="125">
        <v>0.109</v>
      </c>
      <c r="E51" s="125">
        <v>0.10299999999999999</v>
      </c>
      <c r="F51" s="125">
        <v>0.10299999999999999</v>
      </c>
      <c r="G51" s="141"/>
      <c r="H51" s="8">
        <v>2.8</v>
      </c>
      <c r="I51" s="9" t="s">
        <v>14</v>
      </c>
      <c r="J51" s="125">
        <v>0.14899999999999999</v>
      </c>
      <c r="K51" s="125">
        <v>8.5999999999999993E-2</v>
      </c>
      <c r="L51" s="125">
        <v>0.13900000000000001</v>
      </c>
      <c r="M51" s="1"/>
      <c r="N51" s="135"/>
      <c r="O51" s="13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</row>
    <row r="52" spans="1:96" ht="15.5" x14ac:dyDescent="0.35">
      <c r="A52" s="16" t="s">
        <v>29</v>
      </c>
      <c r="B52" s="13"/>
      <c r="C52" s="13"/>
      <c r="D52" s="145">
        <v>0.77800000000000002</v>
      </c>
      <c r="E52" s="145">
        <v>0.69499999999999995</v>
      </c>
      <c r="F52" s="145">
        <v>0.69499999999999995</v>
      </c>
      <c r="G52" s="141"/>
      <c r="H52" s="13"/>
      <c r="I52" s="13"/>
      <c r="J52" s="145">
        <f>Normal!J53</f>
        <v>0.81699999999999995</v>
      </c>
      <c r="K52" s="145">
        <f>Normal!K53</f>
        <v>0.84099999999999997</v>
      </c>
      <c r="L52" s="145">
        <f>Normal!L53</f>
        <v>0.748</v>
      </c>
      <c r="N52" s="135"/>
      <c r="O52" s="135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</row>
    <row r="53" spans="1:96" s="12" customFormat="1" ht="15" x14ac:dyDescent="0.35">
      <c r="A53" s="8"/>
      <c r="B53" s="8">
        <v>2.1</v>
      </c>
      <c r="C53" s="9" t="s">
        <v>15</v>
      </c>
      <c r="D53" s="125">
        <v>0.78300000000000003</v>
      </c>
      <c r="E53" s="125">
        <v>0.70599999999999996</v>
      </c>
      <c r="F53" s="125">
        <v>0.70599999999999996</v>
      </c>
      <c r="G53" s="141"/>
      <c r="H53" s="8">
        <v>2.1</v>
      </c>
      <c r="I53" s="9" t="s">
        <v>15</v>
      </c>
      <c r="J53" s="125">
        <v>0.81699999999999995</v>
      </c>
      <c r="K53" s="125">
        <v>0.85099999999999998</v>
      </c>
      <c r="L53" s="125">
        <v>0.751</v>
      </c>
      <c r="M53" s="1"/>
      <c r="N53" s="135"/>
      <c r="O53" s="13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</row>
    <row r="54" spans="1:96" ht="15.5" x14ac:dyDescent="0.35">
      <c r="A54" s="16" t="s">
        <v>29</v>
      </c>
      <c r="B54" s="40"/>
      <c r="C54" s="40"/>
      <c r="D54" s="144">
        <v>0.55300000000000005</v>
      </c>
      <c r="E54" s="144">
        <v>0.55100000000000005</v>
      </c>
      <c r="F54" s="144">
        <v>0.55100000000000005</v>
      </c>
      <c r="G54" s="141"/>
      <c r="H54" s="40"/>
      <c r="I54" s="40"/>
      <c r="J54" s="144">
        <f>Normal!J55</f>
        <v>0.60199999999999998</v>
      </c>
      <c r="K54" s="144">
        <f>Normal!K55</f>
        <v>0.59399999999999997</v>
      </c>
      <c r="L54" s="144">
        <f>Normal!L55</f>
        <v>0.6</v>
      </c>
      <c r="N54" s="135"/>
      <c r="O54" s="135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</row>
    <row r="55" spans="1:96" s="15" customFormat="1" ht="15" x14ac:dyDescent="0.35">
      <c r="A55" s="8"/>
      <c r="B55" s="8">
        <v>2.2000000000000002</v>
      </c>
      <c r="C55" s="9" t="s">
        <v>15</v>
      </c>
      <c r="D55" s="125">
        <v>0.56200000000000006</v>
      </c>
      <c r="E55" s="125">
        <v>0.56100000000000005</v>
      </c>
      <c r="F55" s="125">
        <v>0.56100000000000005</v>
      </c>
      <c r="G55" s="141"/>
      <c r="H55" s="8">
        <v>2.2000000000000002</v>
      </c>
      <c r="I55" s="9" t="s">
        <v>15</v>
      </c>
      <c r="J55" s="125">
        <v>0.61</v>
      </c>
      <c r="K55" s="125">
        <v>0.61099999999999999</v>
      </c>
      <c r="L55" s="125">
        <v>0.60699999999999998</v>
      </c>
      <c r="M55" s="1"/>
      <c r="N55" s="135">
        <f>D55-E55</f>
        <v>1.0000000000000009E-3</v>
      </c>
      <c r="O55" s="135">
        <f>J55-K55</f>
        <v>-1.0000000000000009E-3</v>
      </c>
      <c r="P55" s="1"/>
      <c r="Q55" s="1">
        <f>D55-F55</f>
        <v>1.0000000000000009E-3</v>
      </c>
      <c r="R55" s="1">
        <f>J55-L55</f>
        <v>3.0000000000000027E-3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</row>
    <row r="56" spans="1:96" ht="15.5" x14ac:dyDescent="0.35">
      <c r="A56" s="16" t="s">
        <v>29</v>
      </c>
      <c r="B56" s="11"/>
      <c r="C56" s="11"/>
      <c r="D56" s="143">
        <v>0.214</v>
      </c>
      <c r="E56" s="143">
        <v>0.29099999999999998</v>
      </c>
      <c r="F56" s="143">
        <v>0.29099999999999998</v>
      </c>
      <c r="G56" s="141"/>
      <c r="H56" s="11"/>
      <c r="I56" s="11"/>
      <c r="J56" s="143">
        <f>Normal!J57</f>
        <v>0.26300000000000001</v>
      </c>
      <c r="K56" s="143">
        <f>Normal!K57</f>
        <v>0.251</v>
      </c>
      <c r="L56" s="143">
        <f>Normal!L57</f>
        <v>0.34100000000000003</v>
      </c>
      <c r="N56" s="135"/>
      <c r="O56" s="135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</row>
    <row r="57" spans="1:96" s="10" customFormat="1" ht="15" x14ac:dyDescent="0.35">
      <c r="A57" s="8"/>
      <c r="B57" s="8">
        <v>2.4</v>
      </c>
      <c r="C57" s="9" t="s">
        <v>15</v>
      </c>
      <c r="D57" s="125">
        <v>0.22500000000000001</v>
      </c>
      <c r="E57" s="125">
        <v>0.30199999999999999</v>
      </c>
      <c r="F57" s="125">
        <v>0.30199999999999999</v>
      </c>
      <c r="G57" s="141"/>
      <c r="H57" s="8">
        <v>2.4</v>
      </c>
      <c r="I57" s="9" t="s">
        <v>15</v>
      </c>
      <c r="J57" s="125">
        <v>0.27500000000000002</v>
      </c>
      <c r="K57" s="125">
        <v>0.26200000000000001</v>
      </c>
      <c r="L57" s="125">
        <v>0.35099999999999998</v>
      </c>
      <c r="M57" s="1"/>
      <c r="N57" s="135"/>
      <c r="O57" s="13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</row>
    <row r="58" spans="1:96" ht="15.5" x14ac:dyDescent="0.35">
      <c r="A58" s="16" t="s">
        <v>29</v>
      </c>
      <c r="B58" s="11"/>
      <c r="C58" s="11"/>
      <c r="D58" s="143">
        <v>6.4000000000000001E-2</v>
      </c>
      <c r="E58" s="143">
        <v>0.124</v>
      </c>
      <c r="F58" s="143">
        <v>0.124</v>
      </c>
      <c r="G58" s="141"/>
      <c r="H58" s="11"/>
      <c r="I58" s="11"/>
      <c r="J58" s="143">
        <f>Normal!J59</f>
        <v>9.8000000000000004E-2</v>
      </c>
      <c r="K58" s="143">
        <f>Normal!K59</f>
        <v>0.10199999999999999</v>
      </c>
      <c r="L58" s="143">
        <f>Normal!L59</f>
        <v>0.16500000000000001</v>
      </c>
      <c r="N58" s="135"/>
      <c r="O58" s="135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</row>
    <row r="59" spans="1:96" s="10" customFormat="1" ht="15" x14ac:dyDescent="0.35">
      <c r="A59" s="8"/>
      <c r="B59" s="8">
        <v>2.8</v>
      </c>
      <c r="C59" s="9" t="s">
        <v>15</v>
      </c>
      <c r="D59" s="125">
        <v>6.7000000000000004E-2</v>
      </c>
      <c r="E59" s="125">
        <v>0.128</v>
      </c>
      <c r="F59" s="125">
        <v>0.128</v>
      </c>
      <c r="G59" s="141"/>
      <c r="H59" s="8">
        <v>2.8</v>
      </c>
      <c r="I59" s="9" t="s">
        <v>15</v>
      </c>
      <c r="J59" s="125">
        <v>0.10199999999999999</v>
      </c>
      <c r="K59" s="125">
        <v>0.104</v>
      </c>
      <c r="L59" s="125">
        <v>0.17100000000000001</v>
      </c>
      <c r="M59" s="1"/>
      <c r="N59" s="135"/>
      <c r="O59" s="13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</row>
    <row r="60" spans="1:96" ht="15.5" x14ac:dyDescent="0.35">
      <c r="A60" s="16" t="s">
        <v>29</v>
      </c>
      <c r="B60" s="13"/>
      <c r="C60" s="13"/>
      <c r="D60" s="145">
        <v>0.83199999999999996</v>
      </c>
      <c r="E60" s="145">
        <v>0.71</v>
      </c>
      <c r="F60" s="145">
        <v>0.71</v>
      </c>
      <c r="G60" s="141"/>
      <c r="H60" s="13"/>
      <c r="I60" s="13"/>
      <c r="J60" s="145">
        <f>Normal!J61</f>
        <v>0.88900000000000001</v>
      </c>
      <c r="K60" s="145">
        <f>Normal!K61</f>
        <v>0.86399999999999999</v>
      </c>
      <c r="L60" s="145">
        <f>Normal!L61</f>
        <v>0.79700000000000004</v>
      </c>
      <c r="N60" s="135"/>
      <c r="O60" s="135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</row>
    <row r="61" spans="1:96" s="12" customFormat="1" ht="15" x14ac:dyDescent="0.35">
      <c r="A61" s="8"/>
      <c r="B61" s="8">
        <v>2.1</v>
      </c>
      <c r="C61" s="9" t="s">
        <v>16</v>
      </c>
      <c r="D61" s="125">
        <v>0.83299999999999996</v>
      </c>
      <c r="E61" s="125">
        <v>0.72</v>
      </c>
      <c r="F61" s="125">
        <v>0.72</v>
      </c>
      <c r="G61" s="141"/>
      <c r="H61" s="8">
        <v>2.1</v>
      </c>
      <c r="I61" s="9" t="s">
        <v>16</v>
      </c>
      <c r="J61" s="125">
        <v>0.88800000000000001</v>
      </c>
      <c r="K61" s="125">
        <v>0.873</v>
      </c>
      <c r="L61" s="125">
        <v>0.79800000000000004</v>
      </c>
      <c r="M61" s="1"/>
      <c r="N61" s="135"/>
      <c r="O61" s="13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</row>
    <row r="62" spans="1:96" ht="15.5" x14ac:dyDescent="0.35">
      <c r="A62" s="16" t="s">
        <v>29</v>
      </c>
      <c r="B62" s="40"/>
      <c r="C62" s="40"/>
      <c r="D62" s="144">
        <v>0.6</v>
      </c>
      <c r="E62" s="144">
        <v>0.59399999999999997</v>
      </c>
      <c r="F62" s="144">
        <v>0.59399999999999997</v>
      </c>
      <c r="G62" s="141"/>
      <c r="H62" s="40"/>
      <c r="I62" s="40"/>
      <c r="J62" s="144">
        <f>Normal!J63</f>
        <v>0.67500000000000004</v>
      </c>
      <c r="K62" s="144">
        <f>Normal!K63</f>
        <v>0.66600000000000004</v>
      </c>
      <c r="L62" s="144">
        <f>Normal!L63</f>
        <v>0.67100000000000004</v>
      </c>
      <c r="N62" s="135"/>
      <c r="O62" s="135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</row>
    <row r="63" spans="1:96" s="15" customFormat="1" ht="15" x14ac:dyDescent="0.35">
      <c r="A63" s="8"/>
      <c r="B63" s="8">
        <v>2.2000000000000002</v>
      </c>
      <c r="C63" s="9" t="s">
        <v>16</v>
      </c>
      <c r="D63" s="125">
        <v>0.60699999999999998</v>
      </c>
      <c r="E63" s="125">
        <v>0.60499999999999998</v>
      </c>
      <c r="F63" s="125">
        <v>0.60499999999999998</v>
      </c>
      <c r="G63" s="141"/>
      <c r="H63" s="8">
        <v>2.2000000000000002</v>
      </c>
      <c r="I63" s="9" t="s">
        <v>16</v>
      </c>
      <c r="J63" s="125">
        <v>0.68</v>
      </c>
      <c r="K63" s="125">
        <v>0.68100000000000005</v>
      </c>
      <c r="L63" s="125">
        <v>0.67600000000000005</v>
      </c>
      <c r="M63" s="1"/>
      <c r="N63" s="135">
        <f>D63-E63</f>
        <v>2.0000000000000018E-3</v>
      </c>
      <c r="O63" s="135">
        <f>J63-K63</f>
        <v>-1.0000000000000009E-3</v>
      </c>
      <c r="P63" s="1"/>
      <c r="Q63" s="1">
        <f>D63-F63</f>
        <v>2.0000000000000018E-3</v>
      </c>
      <c r="R63" s="1">
        <f>J63-L63</f>
        <v>4.0000000000000036E-3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</row>
    <row r="64" spans="1:96" ht="15.5" x14ac:dyDescent="0.35">
      <c r="A64" s="16" t="s">
        <v>29</v>
      </c>
      <c r="B64" s="11"/>
      <c r="C64" s="11"/>
      <c r="D64" s="143">
        <v>0.20300000000000001</v>
      </c>
      <c r="E64" s="143">
        <v>0.34699999999999998</v>
      </c>
      <c r="F64" s="143">
        <v>0.34699999999999998</v>
      </c>
      <c r="G64" s="141"/>
      <c r="H64" s="11"/>
      <c r="I64" s="11"/>
      <c r="J64" s="143">
        <f>Normal!J65</f>
        <v>0.26</v>
      </c>
      <c r="K64" s="143">
        <f>Normal!K65</f>
        <v>0.309</v>
      </c>
      <c r="L64" s="143">
        <f>Normal!L65</f>
        <v>0.41</v>
      </c>
      <c r="N64" s="135"/>
      <c r="O64" s="135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</row>
    <row r="65" spans="1:96" s="10" customFormat="1" ht="15" x14ac:dyDescent="0.35">
      <c r="A65" s="8"/>
      <c r="B65" s="8">
        <v>2.4</v>
      </c>
      <c r="C65" s="9" t="s">
        <v>16</v>
      </c>
      <c r="D65" s="125">
        <v>0.21299999999999999</v>
      </c>
      <c r="E65" s="125">
        <v>0.35499999999999998</v>
      </c>
      <c r="F65" s="125">
        <v>0.35499999999999998</v>
      </c>
      <c r="G65" s="141"/>
      <c r="H65" s="8">
        <v>2.4</v>
      </c>
      <c r="I65" s="9" t="s">
        <v>16</v>
      </c>
      <c r="J65" s="125">
        <v>0.27100000000000002</v>
      </c>
      <c r="K65" s="125">
        <v>0.32100000000000001</v>
      </c>
      <c r="L65" s="125">
        <v>0.41599999999999998</v>
      </c>
      <c r="M65" s="1"/>
      <c r="N65" s="135"/>
      <c r="O65" s="13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</row>
    <row r="66" spans="1:96" ht="15.5" x14ac:dyDescent="0.35">
      <c r="A66" s="16" t="s">
        <v>29</v>
      </c>
      <c r="B66" s="11"/>
      <c r="C66" s="11"/>
      <c r="D66" s="143">
        <v>4.2999999999999997E-2</v>
      </c>
      <c r="E66" s="143">
        <v>0.14699999999999999</v>
      </c>
      <c r="F66" s="143">
        <v>0.14699999999999999</v>
      </c>
      <c r="G66" s="141"/>
      <c r="H66" s="11"/>
      <c r="I66" s="11"/>
      <c r="J66" s="143">
        <f>Normal!J67</f>
        <v>7.0000000000000007E-2</v>
      </c>
      <c r="K66" s="143">
        <f>Normal!K67</f>
        <v>0.11899999999999999</v>
      </c>
      <c r="L66" s="143">
        <f>Normal!L67</f>
        <v>0.19400000000000001</v>
      </c>
      <c r="N66" s="135"/>
      <c r="O66" s="135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</row>
    <row r="67" spans="1:96" s="10" customFormat="1" ht="15" x14ac:dyDescent="0.35">
      <c r="A67" s="8"/>
      <c r="B67" s="8">
        <v>2.8</v>
      </c>
      <c r="C67" s="9" t="s">
        <v>16</v>
      </c>
      <c r="D67" s="125">
        <v>4.4999999999999998E-2</v>
      </c>
      <c r="E67" s="125">
        <v>0.152</v>
      </c>
      <c r="F67" s="125">
        <v>0.152</v>
      </c>
      <c r="G67" s="141"/>
      <c r="H67" s="8">
        <v>2.8</v>
      </c>
      <c r="I67" s="9" t="s">
        <v>16</v>
      </c>
      <c r="J67" s="125">
        <v>7.2999999999999995E-2</v>
      </c>
      <c r="K67" s="125">
        <v>0.122</v>
      </c>
      <c r="L67" s="125">
        <v>0.19900000000000001</v>
      </c>
      <c r="M67" s="1"/>
      <c r="N67" s="135"/>
      <c r="O67" s="13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1:96" ht="15.5" x14ac:dyDescent="0.35">
      <c r="A68" s="16" t="s">
        <v>29</v>
      </c>
      <c r="B68" s="11"/>
      <c r="C68" s="11"/>
      <c r="D68" s="143">
        <v>0.55300000000000005</v>
      </c>
      <c r="E68" s="143">
        <v>0.71799999999999997</v>
      </c>
      <c r="F68" s="143">
        <v>0.71799999999999997</v>
      </c>
      <c r="G68" s="141"/>
      <c r="H68" s="11"/>
      <c r="I68" s="11"/>
      <c r="J68" s="143">
        <f>Normal!J69</f>
        <v>0.46300000000000002</v>
      </c>
      <c r="K68" s="143">
        <f>Normal!K69</f>
        <v>0.79600000000000004</v>
      </c>
      <c r="L68" s="143">
        <f>Normal!L69</f>
        <v>0.59099999999999997</v>
      </c>
      <c r="N68" s="135"/>
      <c r="O68" s="135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</row>
    <row r="69" spans="1:96" s="10" customFormat="1" ht="17.25" customHeight="1" x14ac:dyDescent="0.35">
      <c r="A69" s="8"/>
      <c r="B69" s="8">
        <v>2.1</v>
      </c>
      <c r="C69" s="9" t="s">
        <v>17</v>
      </c>
      <c r="D69" s="125">
        <v>0.56799999999999995</v>
      </c>
      <c r="E69" s="125">
        <v>0.72399999999999998</v>
      </c>
      <c r="F69" s="125">
        <v>0.72399999999999998</v>
      </c>
      <c r="G69" s="141"/>
      <c r="H69" s="8">
        <v>2.1</v>
      </c>
      <c r="I69" s="9" t="s">
        <v>17</v>
      </c>
      <c r="J69" s="125">
        <v>0.47599999999999998</v>
      </c>
      <c r="K69" s="125">
        <v>0.80400000000000005</v>
      </c>
      <c r="L69" s="125">
        <v>0.6</v>
      </c>
      <c r="M69" s="1"/>
      <c r="N69" s="135"/>
      <c r="O69" s="13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</row>
    <row r="70" spans="1:96" ht="15.5" x14ac:dyDescent="0.35">
      <c r="A70" s="19" t="s">
        <v>29</v>
      </c>
      <c r="B70" s="40"/>
      <c r="C70" s="40"/>
      <c r="D70" s="144">
        <v>0.435</v>
      </c>
      <c r="E70" s="144">
        <v>0.42899999999999999</v>
      </c>
      <c r="F70" s="144">
        <v>0.42899999999999999</v>
      </c>
      <c r="G70" s="141"/>
      <c r="H70" s="40"/>
      <c r="I70" s="40"/>
      <c r="J70" s="144">
        <f>Normal!J71</f>
        <v>0.40400000000000003</v>
      </c>
      <c r="K70" s="144">
        <f>Normal!K71</f>
        <v>0.39500000000000002</v>
      </c>
      <c r="L70" s="144">
        <f>Normal!L71</f>
        <v>0.4</v>
      </c>
      <c r="N70" s="135"/>
      <c r="O70" s="135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</row>
    <row r="71" spans="1:96" s="15" customFormat="1" ht="15.75" customHeight="1" x14ac:dyDescent="0.35">
      <c r="A71" s="8"/>
      <c r="B71" s="8">
        <v>2.2000000000000002</v>
      </c>
      <c r="C71" s="9" t="s">
        <v>17</v>
      </c>
      <c r="D71" s="125">
        <v>0.45</v>
      </c>
      <c r="E71" s="125">
        <v>0.44900000000000001</v>
      </c>
      <c r="F71" s="125">
        <v>0.44900000000000001</v>
      </c>
      <c r="G71" s="141"/>
      <c r="H71" s="8">
        <v>2.2000000000000002</v>
      </c>
      <c r="I71" s="9" t="s">
        <v>17</v>
      </c>
      <c r="J71" s="125">
        <v>0.41399999999999998</v>
      </c>
      <c r="K71" s="125">
        <v>0.42599999999999999</v>
      </c>
      <c r="L71" s="125">
        <v>0.41499999999999998</v>
      </c>
      <c r="M71" s="1"/>
      <c r="N71" s="135">
        <f>D71-E71</f>
        <v>1.0000000000000009E-3</v>
      </c>
      <c r="O71" s="135">
        <f>J71-K71</f>
        <v>-1.2000000000000011E-2</v>
      </c>
      <c r="P71" s="1"/>
      <c r="Q71" s="1">
        <f>D71-F71</f>
        <v>1.0000000000000009E-3</v>
      </c>
      <c r="R71" s="1">
        <f>J71-L71</f>
        <v>-1.0000000000000009E-3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</row>
    <row r="72" spans="1:96" ht="15.5" x14ac:dyDescent="0.35">
      <c r="A72" s="19" t="s">
        <v>29</v>
      </c>
      <c r="B72" s="20"/>
      <c r="C72" s="20"/>
      <c r="D72" s="148">
        <v>0.29399999999999998</v>
      </c>
      <c r="E72" s="148">
        <v>0.17299999999999999</v>
      </c>
      <c r="F72" s="148">
        <v>0.17299999999999999</v>
      </c>
      <c r="G72" s="141"/>
      <c r="H72" s="20"/>
      <c r="I72" s="20"/>
      <c r="J72" s="148">
        <f>Normal!J73</f>
        <v>0.315</v>
      </c>
      <c r="K72" s="148">
        <f>Normal!K73</f>
        <v>0.14499999999999999</v>
      </c>
      <c r="L72" s="148">
        <f>Normal!L73</f>
        <v>0.20200000000000001</v>
      </c>
      <c r="N72" s="135"/>
      <c r="O72" s="135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</row>
    <row r="73" spans="1:96" s="12" customFormat="1" ht="15.75" customHeight="1" x14ac:dyDescent="0.35">
      <c r="A73" s="8"/>
      <c r="B73" s="8">
        <v>2.4</v>
      </c>
      <c r="C73" s="9" t="s">
        <v>17</v>
      </c>
      <c r="D73" s="125">
        <v>0.307</v>
      </c>
      <c r="E73" s="125">
        <v>0.191</v>
      </c>
      <c r="F73" s="125">
        <v>0.191</v>
      </c>
      <c r="G73" s="141"/>
      <c r="H73" s="8">
        <v>2.4</v>
      </c>
      <c r="I73" s="9" t="s">
        <v>17</v>
      </c>
      <c r="J73" s="125">
        <v>0.32300000000000001</v>
      </c>
      <c r="K73" s="125">
        <v>0.158</v>
      </c>
      <c r="L73" s="125">
        <v>0.215</v>
      </c>
      <c r="M73" s="1"/>
      <c r="N73" s="135"/>
      <c r="O73" s="13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</row>
    <row r="74" spans="1:96" ht="15.5" x14ac:dyDescent="0.35">
      <c r="A74" s="19" t="s">
        <v>29</v>
      </c>
      <c r="B74" s="20"/>
      <c r="C74" s="20"/>
      <c r="D74" s="148">
        <v>0.214</v>
      </c>
      <c r="E74" s="148">
        <v>8.2000000000000003E-2</v>
      </c>
      <c r="F74" s="148">
        <v>8.2000000000000003E-2</v>
      </c>
      <c r="G74" s="141"/>
      <c r="H74" s="20"/>
      <c r="I74" s="20"/>
      <c r="J74" s="148">
        <f>Normal!J75</f>
        <v>0.25600000000000001</v>
      </c>
      <c r="K74" s="148">
        <f>Normal!K75</f>
        <v>7.3999999999999996E-2</v>
      </c>
      <c r="L74" s="148">
        <f>Normal!L75</f>
        <v>0.112</v>
      </c>
      <c r="N74" s="135"/>
      <c r="O74" s="135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</row>
    <row r="75" spans="1:96" s="12" customFormat="1" ht="15.75" customHeight="1" x14ac:dyDescent="0.35">
      <c r="A75" s="8"/>
      <c r="B75" s="8">
        <v>2.8</v>
      </c>
      <c r="C75" s="9" t="s">
        <v>17</v>
      </c>
      <c r="D75" s="125">
        <v>0.221</v>
      </c>
      <c r="E75" s="125">
        <v>8.5000000000000006E-2</v>
      </c>
      <c r="F75" s="125">
        <v>8.5000000000000006E-2</v>
      </c>
      <c r="G75" s="141"/>
      <c r="H75" s="8">
        <v>2.8</v>
      </c>
      <c r="I75" s="9" t="s">
        <v>17</v>
      </c>
      <c r="J75" s="125">
        <v>0.26300000000000001</v>
      </c>
      <c r="K75" s="125">
        <v>7.4999999999999997E-2</v>
      </c>
      <c r="L75" s="125">
        <v>0.11600000000000001</v>
      </c>
      <c r="M75" s="1"/>
      <c r="N75" s="135"/>
      <c r="O75" s="13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</row>
    <row r="76" spans="1:96" ht="15.5" x14ac:dyDescent="0.35">
      <c r="A76" s="19" t="s">
        <v>29</v>
      </c>
      <c r="B76" s="19"/>
      <c r="C76" s="19"/>
      <c r="D76" s="149">
        <v>0.79700000000000004</v>
      </c>
      <c r="E76" s="149">
        <v>0.79400000000000004</v>
      </c>
      <c r="F76" s="149">
        <v>0.79400000000000004</v>
      </c>
      <c r="G76" s="141"/>
      <c r="H76" s="19"/>
      <c r="I76" s="19"/>
      <c r="J76" s="149">
        <f>Normal!J77</f>
        <v>0.80800000000000005</v>
      </c>
      <c r="K76" s="149">
        <f>Normal!K77</f>
        <v>0.90400000000000003</v>
      </c>
      <c r="L76" s="149">
        <f>Normal!L77</f>
        <v>0.80500000000000005</v>
      </c>
      <c r="N76" s="135"/>
      <c r="O76" s="135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</row>
    <row r="77" spans="1:96" s="15" customFormat="1" ht="15.75" customHeight="1" x14ac:dyDescent="0.35">
      <c r="A77" s="8"/>
      <c r="B77" s="8">
        <v>2.1</v>
      </c>
      <c r="C77" s="9" t="s">
        <v>18</v>
      </c>
      <c r="D77" s="125">
        <v>0.79900000000000004</v>
      </c>
      <c r="E77" s="125">
        <v>0.79500000000000004</v>
      </c>
      <c r="F77" s="125">
        <v>0.79500000000000004</v>
      </c>
      <c r="G77" s="141"/>
      <c r="H77" s="8">
        <v>2.1</v>
      </c>
      <c r="I77" s="9" t="s">
        <v>18</v>
      </c>
      <c r="J77" s="125">
        <v>0.80700000000000005</v>
      </c>
      <c r="K77" s="125">
        <v>0.90700000000000003</v>
      </c>
      <c r="L77" s="125">
        <v>0.80400000000000005</v>
      </c>
      <c r="M77" s="1"/>
      <c r="N77" s="135"/>
      <c r="O77" s="13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</row>
    <row r="78" spans="1:96" ht="15.5" x14ac:dyDescent="0.35">
      <c r="A78" s="19" t="s">
        <v>29</v>
      </c>
      <c r="B78" s="29"/>
      <c r="C78" s="29"/>
      <c r="D78" s="147">
        <v>0.59899999999999998</v>
      </c>
      <c r="E78" s="147">
        <v>0.59799999999999998</v>
      </c>
      <c r="F78" s="147">
        <v>0.59799999999999998</v>
      </c>
      <c r="G78" s="141"/>
      <c r="H78" s="29"/>
      <c r="I78" s="29"/>
      <c r="J78" s="147">
        <f>Normal!J79</f>
        <v>0.621</v>
      </c>
      <c r="K78" s="147">
        <f>Normal!K79</f>
        <v>0.61499999999999999</v>
      </c>
      <c r="L78" s="147">
        <f>Normal!L79</f>
        <v>0.621</v>
      </c>
      <c r="N78" s="135"/>
      <c r="O78" s="135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</row>
    <row r="79" spans="1:96" s="15" customFormat="1" ht="15.75" customHeight="1" x14ac:dyDescent="0.35">
      <c r="A79" s="8"/>
      <c r="B79" s="8">
        <v>2.2000000000000002</v>
      </c>
      <c r="C79" s="9" t="s">
        <v>18</v>
      </c>
      <c r="D79" s="125">
        <v>0.60699999999999998</v>
      </c>
      <c r="E79" s="125">
        <v>0.60599999999999998</v>
      </c>
      <c r="F79" s="125">
        <v>0.60599999999999998</v>
      </c>
      <c r="G79" s="141"/>
      <c r="H79" s="8">
        <v>2.2000000000000002</v>
      </c>
      <c r="I79" s="9" t="s">
        <v>18</v>
      </c>
      <c r="J79" s="125">
        <v>0.627</v>
      </c>
      <c r="K79" s="125">
        <v>0.628</v>
      </c>
      <c r="L79" s="125">
        <v>0.626</v>
      </c>
      <c r="M79" s="1"/>
      <c r="N79" s="135">
        <f>D79-E79</f>
        <v>1.0000000000000009E-3</v>
      </c>
      <c r="O79" s="135">
        <f>J79-K79</f>
        <v>-1.0000000000000009E-3</v>
      </c>
      <c r="P79" s="1"/>
      <c r="Q79" s="135">
        <f>D79-F79</f>
        <v>1.0000000000000009E-3</v>
      </c>
      <c r="R79" s="135">
        <f>J79-L79</f>
        <v>1.0000000000000009E-3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</row>
    <row r="80" spans="1:96" ht="15.5" x14ac:dyDescent="0.35">
      <c r="A80" s="19" t="s">
        <v>29</v>
      </c>
      <c r="B80" s="19"/>
      <c r="C80" s="19"/>
      <c r="D80" s="149">
        <v>0.28799999999999998</v>
      </c>
      <c r="E80" s="149">
        <v>0.28499999999999998</v>
      </c>
      <c r="F80" s="149">
        <v>0.28499999999999998</v>
      </c>
      <c r="G80" s="141"/>
      <c r="H80" s="19"/>
      <c r="I80" s="19"/>
      <c r="J80" s="149">
        <f>Normal!J81</f>
        <v>0.33400000000000002</v>
      </c>
      <c r="K80" s="149">
        <f>Normal!K81</f>
        <v>0.23899999999999999</v>
      </c>
      <c r="L80" s="149">
        <f>Normal!L81</f>
        <v>0.33</v>
      </c>
      <c r="N80" s="135"/>
      <c r="O80" s="135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</row>
    <row r="81" spans="1:96" s="15" customFormat="1" ht="15.75" customHeight="1" x14ac:dyDescent="0.35">
      <c r="A81" s="8"/>
      <c r="B81" s="8">
        <v>2.4</v>
      </c>
      <c r="C81" s="9" t="s">
        <v>18</v>
      </c>
      <c r="D81" s="125">
        <v>0.30199999999999999</v>
      </c>
      <c r="E81" s="125">
        <v>0.29799999999999999</v>
      </c>
      <c r="F81" s="125">
        <v>0.29799999999999999</v>
      </c>
      <c r="G81" s="141"/>
      <c r="H81" s="8">
        <v>2.4</v>
      </c>
      <c r="I81" s="9" t="s">
        <v>18</v>
      </c>
      <c r="J81" s="125">
        <v>0.34499999999999997</v>
      </c>
      <c r="K81" s="125">
        <v>0.252</v>
      </c>
      <c r="L81" s="125">
        <v>0.34100000000000003</v>
      </c>
      <c r="M81" s="1"/>
      <c r="N81" s="135"/>
      <c r="O81" s="13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</row>
    <row r="82" spans="1:96" ht="15.5" x14ac:dyDescent="0.35">
      <c r="A82" s="19" t="s">
        <v>29</v>
      </c>
      <c r="B82" s="19"/>
      <c r="C82" s="19"/>
      <c r="D82" s="149">
        <v>0.121</v>
      </c>
      <c r="E82" s="149">
        <v>0.11600000000000001</v>
      </c>
      <c r="F82" s="149">
        <v>0.11600000000000001</v>
      </c>
      <c r="G82" s="141"/>
      <c r="H82" s="19"/>
      <c r="I82" s="19"/>
      <c r="J82" s="149">
        <f>Normal!J83</f>
        <v>0.16400000000000001</v>
      </c>
      <c r="K82" s="149">
        <f>Normal!K83</f>
        <v>9.7000000000000003E-2</v>
      </c>
      <c r="L82" s="149">
        <f>Normal!L83</f>
        <v>0.156</v>
      </c>
      <c r="N82" s="135"/>
      <c r="O82" s="135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</row>
    <row r="83" spans="1:96" s="15" customFormat="1" ht="15.75" customHeight="1" x14ac:dyDescent="0.35">
      <c r="A83" s="8"/>
      <c r="B83" s="8">
        <v>2.8</v>
      </c>
      <c r="C83" s="9" t="s">
        <v>18</v>
      </c>
      <c r="D83" s="125">
        <v>0.127</v>
      </c>
      <c r="E83" s="125">
        <v>0.122</v>
      </c>
      <c r="F83" s="125">
        <v>0.122</v>
      </c>
      <c r="G83" s="141"/>
      <c r="H83" s="8">
        <v>2.8</v>
      </c>
      <c r="I83" s="9" t="s">
        <v>18</v>
      </c>
      <c r="J83" s="125">
        <v>0.17</v>
      </c>
      <c r="K83" s="125">
        <v>9.9000000000000005E-2</v>
      </c>
      <c r="L83" s="125">
        <v>0.16200000000000001</v>
      </c>
      <c r="M83" s="1"/>
      <c r="N83" s="135"/>
      <c r="O83" s="13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</row>
    <row r="84" spans="1:96" ht="15.5" x14ac:dyDescent="0.35">
      <c r="A84" s="19" t="s">
        <v>29</v>
      </c>
      <c r="B84" s="20"/>
      <c r="C84" s="20"/>
      <c r="D84" s="148">
        <v>0.879</v>
      </c>
      <c r="E84" s="148">
        <v>0.82</v>
      </c>
      <c r="F84" s="148">
        <v>0.82</v>
      </c>
      <c r="G84" s="141"/>
      <c r="H84" s="20"/>
      <c r="I84" s="20"/>
      <c r="J84" s="148">
        <f>Normal!J85</f>
        <v>0.91900000000000004</v>
      </c>
      <c r="K84" s="148">
        <f>Normal!K85</f>
        <v>0.93500000000000005</v>
      </c>
      <c r="L84" s="148">
        <f>Normal!L85</f>
        <v>0.878</v>
      </c>
      <c r="N84" s="135"/>
      <c r="O84" s="135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</row>
    <row r="85" spans="1:96" s="12" customFormat="1" ht="15.75" customHeight="1" x14ac:dyDescent="0.35">
      <c r="A85" s="8"/>
      <c r="B85" s="8">
        <v>2.1</v>
      </c>
      <c r="C85" s="9" t="s">
        <v>19</v>
      </c>
      <c r="D85" s="125">
        <v>0.876</v>
      </c>
      <c r="E85" s="125">
        <v>0.82</v>
      </c>
      <c r="F85" s="125">
        <v>0.82</v>
      </c>
      <c r="G85" s="141"/>
      <c r="H85" s="8">
        <v>2.1</v>
      </c>
      <c r="I85" s="9" t="s">
        <v>19</v>
      </c>
      <c r="J85" s="125">
        <v>0.91600000000000004</v>
      </c>
      <c r="K85" s="125">
        <v>0.93700000000000006</v>
      </c>
      <c r="L85" s="125">
        <v>0.876</v>
      </c>
      <c r="M85" s="1"/>
      <c r="N85" s="135"/>
      <c r="O85" s="13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</row>
    <row r="86" spans="1:96" ht="15.5" x14ac:dyDescent="0.35">
      <c r="A86" s="19" t="s">
        <v>29</v>
      </c>
      <c r="B86" s="40"/>
      <c r="C86" s="40"/>
      <c r="D86" s="144">
        <v>0.67900000000000005</v>
      </c>
      <c r="E86" s="144">
        <v>0.67700000000000005</v>
      </c>
      <c r="F86" s="144">
        <v>0.67700000000000005</v>
      </c>
      <c r="G86" s="141"/>
      <c r="H86" s="40"/>
      <c r="I86" s="40"/>
      <c r="J86" s="144">
        <f>Normal!J87</f>
        <v>0.74</v>
      </c>
      <c r="K86" s="144">
        <f>Normal!K87</f>
        <v>0.73399999999999999</v>
      </c>
      <c r="L86" s="144">
        <f>Normal!L87</f>
        <v>0.73899999999999999</v>
      </c>
      <c r="N86" s="135"/>
      <c r="O86" s="135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</row>
    <row r="87" spans="1:96" s="15" customFormat="1" ht="15.75" customHeight="1" x14ac:dyDescent="0.35">
      <c r="A87" s="8"/>
      <c r="B87" s="8">
        <v>2.2000000000000002</v>
      </c>
      <c r="C87" s="9" t="s">
        <v>19</v>
      </c>
      <c r="D87" s="125">
        <v>0.68400000000000005</v>
      </c>
      <c r="E87" s="125">
        <v>0.68300000000000005</v>
      </c>
      <c r="F87" s="125">
        <v>0.68300000000000005</v>
      </c>
      <c r="G87" s="141"/>
      <c r="H87" s="8">
        <v>2.2000000000000002</v>
      </c>
      <c r="I87" s="9" t="s">
        <v>19</v>
      </c>
      <c r="J87" s="125">
        <v>0.74099999999999999</v>
      </c>
      <c r="K87" s="125">
        <v>0.74299999999999999</v>
      </c>
      <c r="L87" s="125">
        <v>0.74</v>
      </c>
      <c r="M87" s="1"/>
      <c r="N87" s="135">
        <f>D87-E87</f>
        <v>1.0000000000000009E-3</v>
      </c>
      <c r="O87" s="135">
        <f>J87-K87</f>
        <v>-2.0000000000000018E-3</v>
      </c>
      <c r="P87" s="1"/>
      <c r="Q87" s="1">
        <f>D87-F87</f>
        <v>1.0000000000000009E-3</v>
      </c>
      <c r="R87" s="1">
        <f>J87-L87</f>
        <v>1.0000000000000009E-3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</row>
    <row r="88" spans="1:96" ht="15.5" x14ac:dyDescent="0.35">
      <c r="A88" s="19" t="s">
        <v>29</v>
      </c>
      <c r="B88" s="7"/>
      <c r="C88" s="7"/>
      <c r="D88" s="150">
        <v>0.28399999999999997</v>
      </c>
      <c r="E88" s="150">
        <v>0.373</v>
      </c>
      <c r="F88" s="150">
        <v>0.373</v>
      </c>
      <c r="G88" s="141"/>
      <c r="H88" s="7"/>
      <c r="I88" s="7"/>
      <c r="J88" s="150">
        <f>Normal!J89</f>
        <v>0.34599999999999997</v>
      </c>
      <c r="K88" s="150">
        <f>Normal!K89</f>
        <v>0.32600000000000001</v>
      </c>
      <c r="L88" s="150">
        <f>Normal!L89</f>
        <v>0.432</v>
      </c>
      <c r="N88" s="135"/>
      <c r="O88" s="135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</row>
    <row r="89" spans="1:96" s="10" customFormat="1" ht="15.75" customHeight="1" x14ac:dyDescent="0.35">
      <c r="A89" s="8"/>
      <c r="B89" s="8">
        <v>2.4</v>
      </c>
      <c r="C89" s="9" t="s">
        <v>19</v>
      </c>
      <c r="D89" s="125">
        <v>0.29399999999999998</v>
      </c>
      <c r="E89" s="125">
        <v>0.38100000000000001</v>
      </c>
      <c r="F89" s="125">
        <v>0.38100000000000001</v>
      </c>
      <c r="G89" s="141"/>
      <c r="H89" s="8">
        <v>2.4</v>
      </c>
      <c r="I89" s="9" t="s">
        <v>19</v>
      </c>
      <c r="J89" s="125">
        <v>0.35699999999999998</v>
      </c>
      <c r="K89" s="125">
        <v>0.33900000000000002</v>
      </c>
      <c r="L89" s="125">
        <v>0.441</v>
      </c>
      <c r="M89" s="1"/>
      <c r="N89" s="135"/>
      <c r="O89" s="13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</row>
    <row r="90" spans="1:96" ht="15.5" x14ac:dyDescent="0.35">
      <c r="A90" s="19" t="s">
        <v>29</v>
      </c>
      <c r="B90" s="7"/>
      <c r="C90" s="7"/>
      <c r="D90" s="150">
        <v>0.08</v>
      </c>
      <c r="E90" s="150">
        <v>0.14899999999999999</v>
      </c>
      <c r="F90" s="150">
        <v>0.14899999999999999</v>
      </c>
      <c r="G90" s="141"/>
      <c r="H90" s="7"/>
      <c r="I90" s="7"/>
      <c r="J90" s="150">
        <f>Normal!J91</f>
        <v>0.11899999999999999</v>
      </c>
      <c r="K90" s="150">
        <f>Normal!K91</f>
        <v>0.121</v>
      </c>
      <c r="L90" s="150">
        <f>Normal!L91</f>
        <v>0.19800000000000001</v>
      </c>
      <c r="N90" s="135"/>
      <c r="O90" s="135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</row>
    <row r="91" spans="1:96" s="10" customFormat="1" ht="15.75" customHeight="1" x14ac:dyDescent="0.35">
      <c r="A91" s="8"/>
      <c r="B91" s="8">
        <v>2.8</v>
      </c>
      <c r="C91" s="9" t="s">
        <v>19</v>
      </c>
      <c r="D91" s="125">
        <v>8.4000000000000005E-2</v>
      </c>
      <c r="E91" s="125">
        <v>0.155</v>
      </c>
      <c r="F91" s="125">
        <v>0.155</v>
      </c>
      <c r="G91" s="141"/>
      <c r="H91" s="8">
        <v>2.8</v>
      </c>
      <c r="I91" s="9" t="s">
        <v>19</v>
      </c>
      <c r="J91" s="125">
        <v>0.124</v>
      </c>
      <c r="K91" s="125">
        <v>0.125</v>
      </c>
      <c r="L91" s="125">
        <v>0.20300000000000001</v>
      </c>
      <c r="M91" s="1"/>
      <c r="N91" s="135"/>
      <c r="O91" s="13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</row>
    <row r="92" spans="1:96" ht="15.5" x14ac:dyDescent="0.35">
      <c r="A92" s="19" t="s">
        <v>29</v>
      </c>
      <c r="B92" s="20"/>
      <c r="C92" s="20"/>
      <c r="D92" s="148">
        <v>0.91400000000000003</v>
      </c>
      <c r="E92" s="148">
        <v>0.83299999999999996</v>
      </c>
      <c r="F92" s="148">
        <v>0.83299999999999996</v>
      </c>
      <c r="G92" s="141"/>
      <c r="H92" s="20"/>
      <c r="I92" s="20"/>
      <c r="J92" s="148">
        <f>Normal!J93</f>
        <v>0.95799999999999996</v>
      </c>
      <c r="K92" s="148">
        <f>Normal!K93</f>
        <v>0.94899999999999995</v>
      </c>
      <c r="L92" s="148">
        <f>Normal!L93</f>
        <v>0.91200000000000003</v>
      </c>
      <c r="N92" s="135"/>
      <c r="O92" s="135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</row>
    <row r="93" spans="1:96" s="12" customFormat="1" ht="15.75" customHeight="1" x14ac:dyDescent="0.35">
      <c r="A93" s="8"/>
      <c r="B93" s="8">
        <v>2.1</v>
      </c>
      <c r="C93" s="9" t="s">
        <v>20</v>
      </c>
      <c r="D93" s="125">
        <v>0.91100000000000003</v>
      </c>
      <c r="E93" s="125">
        <v>0.83199999999999996</v>
      </c>
      <c r="F93" s="125">
        <v>0.83199999999999996</v>
      </c>
      <c r="G93" s="141"/>
      <c r="H93" s="8">
        <v>2.1</v>
      </c>
      <c r="I93" s="9" t="s">
        <v>20</v>
      </c>
      <c r="J93" s="125">
        <v>0.95599999999999996</v>
      </c>
      <c r="K93" s="125">
        <v>0.95</v>
      </c>
      <c r="L93" s="125">
        <v>0.90700000000000003</v>
      </c>
      <c r="M93" s="1"/>
      <c r="N93" s="135"/>
      <c r="O93" s="13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</row>
    <row r="94" spans="1:96" ht="15.5" x14ac:dyDescent="0.35">
      <c r="A94" s="19" t="s">
        <v>29</v>
      </c>
      <c r="B94" s="40"/>
      <c r="C94" s="40"/>
      <c r="D94" s="144">
        <v>0.72599999999999998</v>
      </c>
      <c r="E94" s="144">
        <v>0.72199999999999998</v>
      </c>
      <c r="F94" s="144">
        <v>0.72199999999999998</v>
      </c>
      <c r="G94" s="141"/>
      <c r="H94" s="40"/>
      <c r="I94" s="40"/>
      <c r="J94" s="144">
        <f>Normal!J95</f>
        <v>0.80800000000000005</v>
      </c>
      <c r="K94" s="144">
        <f>Normal!K95</f>
        <v>0.80200000000000005</v>
      </c>
      <c r="L94" s="144">
        <f>Normal!L95</f>
        <v>0.80500000000000005</v>
      </c>
      <c r="N94" s="135"/>
      <c r="O94" s="135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</row>
    <row r="95" spans="1:96" s="15" customFormat="1" ht="15.75" customHeight="1" x14ac:dyDescent="0.35">
      <c r="A95" s="8"/>
      <c r="B95" s="8">
        <v>2.2000000000000002</v>
      </c>
      <c r="C95" s="9" t="s">
        <v>20</v>
      </c>
      <c r="D95" s="125">
        <v>0.72899999999999998</v>
      </c>
      <c r="E95" s="125">
        <v>0.72599999999999998</v>
      </c>
      <c r="F95" s="125">
        <v>0.72599999999999998</v>
      </c>
      <c r="G95" s="141"/>
      <c r="H95" s="8">
        <v>2.2000000000000002</v>
      </c>
      <c r="I95" s="9" t="s">
        <v>20</v>
      </c>
      <c r="J95" s="125">
        <v>0.80800000000000005</v>
      </c>
      <c r="K95" s="125">
        <v>0.81</v>
      </c>
      <c r="L95" s="125">
        <v>0.80600000000000005</v>
      </c>
      <c r="M95" s="1"/>
      <c r="N95" s="135">
        <f>D95-E95</f>
        <v>3.0000000000000027E-3</v>
      </c>
      <c r="O95" s="135">
        <f>J95-K95</f>
        <v>-2.0000000000000018E-3</v>
      </c>
      <c r="P95" s="1"/>
      <c r="Q95" s="1">
        <f>D95-F95</f>
        <v>3.0000000000000027E-3</v>
      </c>
      <c r="R95" s="1">
        <f>J95-L95</f>
        <v>2.0000000000000018E-3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</row>
    <row r="96" spans="1:96" ht="15.5" x14ac:dyDescent="0.35">
      <c r="A96" s="19" t="s">
        <v>29</v>
      </c>
      <c r="B96" s="7"/>
      <c r="C96" s="7"/>
      <c r="D96" s="150">
        <v>0.27800000000000002</v>
      </c>
      <c r="E96" s="150">
        <v>0.44</v>
      </c>
      <c r="F96" s="150">
        <v>0.44</v>
      </c>
      <c r="G96" s="141"/>
      <c r="H96" s="7"/>
      <c r="I96" s="7"/>
      <c r="J96" s="150">
        <f>Normal!J97</f>
        <v>0.35299999999999998</v>
      </c>
      <c r="K96" s="150">
        <f>Normal!K97</f>
        <v>0.40400000000000003</v>
      </c>
      <c r="L96" s="150">
        <f>Normal!L97</f>
        <v>0.51600000000000001</v>
      </c>
      <c r="N96" s="135"/>
      <c r="O96" s="135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</row>
    <row r="97" spans="1:96" s="10" customFormat="1" ht="15.75" customHeight="1" x14ac:dyDescent="0.35">
      <c r="A97" s="8"/>
      <c r="B97" s="8">
        <v>2.4</v>
      </c>
      <c r="C97" s="9" t="s">
        <v>20</v>
      </c>
      <c r="D97" s="125">
        <v>0.28799999999999998</v>
      </c>
      <c r="E97" s="125">
        <v>0.44700000000000001</v>
      </c>
      <c r="F97" s="125">
        <v>0.44700000000000001</v>
      </c>
      <c r="G97" s="141"/>
      <c r="H97" s="8">
        <v>2.4</v>
      </c>
      <c r="I97" s="9" t="s">
        <v>20</v>
      </c>
      <c r="J97" s="125">
        <v>0.36299999999999999</v>
      </c>
      <c r="K97" s="125">
        <v>0.41499999999999998</v>
      </c>
      <c r="L97" s="125">
        <v>0.52100000000000002</v>
      </c>
      <c r="M97" s="1"/>
      <c r="N97" s="135"/>
      <c r="O97" s="13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</row>
    <row r="98" spans="1:96" ht="15.5" x14ac:dyDescent="0.35">
      <c r="A98" s="19" t="s">
        <v>29</v>
      </c>
      <c r="B98" s="7"/>
      <c r="C98" s="7"/>
      <c r="D98" s="150">
        <v>5.6000000000000001E-2</v>
      </c>
      <c r="E98" s="150">
        <v>0.18099999999999999</v>
      </c>
      <c r="F98" s="150">
        <v>0.18099999999999999</v>
      </c>
      <c r="G98" s="141"/>
      <c r="H98" s="7"/>
      <c r="I98" s="7"/>
      <c r="J98" s="150">
        <f>Normal!J99</f>
        <v>9.0999999999999998E-2</v>
      </c>
      <c r="K98" s="150">
        <f>Normal!K99</f>
        <v>0.14499999999999999</v>
      </c>
      <c r="L98" s="150">
        <f>Normal!L99</f>
        <v>0.23599999999999999</v>
      </c>
      <c r="N98" s="135"/>
      <c r="O98" s="135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</row>
    <row r="99" spans="1:96" s="10" customFormat="1" ht="15.75" customHeight="1" x14ac:dyDescent="0.35">
      <c r="A99" s="8"/>
      <c r="B99" s="8">
        <v>2.8</v>
      </c>
      <c r="C99" s="9" t="s">
        <v>20</v>
      </c>
      <c r="D99" s="125">
        <v>5.8000000000000003E-2</v>
      </c>
      <c r="E99" s="125">
        <v>0.185</v>
      </c>
      <c r="F99" s="125">
        <v>0.185</v>
      </c>
      <c r="G99" s="141"/>
      <c r="H99" s="8">
        <v>2.8</v>
      </c>
      <c r="I99" s="9" t="s">
        <v>20</v>
      </c>
      <c r="J99" s="125">
        <v>9.5000000000000001E-2</v>
      </c>
      <c r="K99" s="125">
        <v>0.14899999999999999</v>
      </c>
      <c r="L99" s="125">
        <v>0.24099999999999999</v>
      </c>
      <c r="M99" s="1"/>
      <c r="N99" s="135"/>
      <c r="O99" s="13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</row>
    <row r="100" spans="1:96" ht="15.5" x14ac:dyDescent="0.35">
      <c r="A100" s="19" t="s">
        <v>29</v>
      </c>
      <c r="B100" s="7"/>
      <c r="C100" s="7"/>
      <c r="D100" s="150">
        <v>0.67</v>
      </c>
      <c r="E100" s="150">
        <v>0.81299999999999994</v>
      </c>
      <c r="F100" s="150">
        <v>0.81299999999999994</v>
      </c>
      <c r="G100" s="141"/>
      <c r="H100" s="7"/>
      <c r="I100" s="7"/>
      <c r="J100" s="150">
        <f>Normal!J101</f>
        <v>0.59499999999999997</v>
      </c>
      <c r="K100" s="150">
        <f>Normal!K101</f>
        <v>0.88400000000000001</v>
      </c>
      <c r="L100" s="150">
        <f>Normal!L101</f>
        <v>0.71599999999999997</v>
      </c>
      <c r="N100" s="135"/>
      <c r="O100" s="135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</row>
    <row r="101" spans="1:96" s="10" customFormat="1" ht="15.75" customHeight="1" x14ac:dyDescent="0.35">
      <c r="A101" s="8"/>
      <c r="B101" s="8">
        <v>2.1</v>
      </c>
      <c r="C101" s="9" t="s">
        <v>21</v>
      </c>
      <c r="D101" s="125">
        <v>0.67800000000000005</v>
      </c>
      <c r="E101" s="125">
        <v>0.81299999999999994</v>
      </c>
      <c r="F101" s="125">
        <v>0.81299999999999994</v>
      </c>
      <c r="G101" s="141"/>
      <c r="H101" s="8">
        <v>2.1</v>
      </c>
      <c r="I101" s="9" t="s">
        <v>21</v>
      </c>
      <c r="J101" s="125">
        <v>0.60299999999999998</v>
      </c>
      <c r="K101" s="125">
        <v>0.88500000000000001</v>
      </c>
      <c r="L101" s="125">
        <v>0.72</v>
      </c>
      <c r="M101" s="1"/>
      <c r="N101" s="135"/>
      <c r="O101" s="13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</row>
    <row r="102" spans="1:96" ht="15.5" x14ac:dyDescent="0.35">
      <c r="A102" s="19" t="s">
        <v>29</v>
      </c>
      <c r="B102" s="40"/>
      <c r="C102" s="40"/>
      <c r="D102" s="144">
        <v>0.52200000000000002</v>
      </c>
      <c r="E102" s="144">
        <v>0.51600000000000001</v>
      </c>
      <c r="F102" s="144">
        <v>0.51600000000000001</v>
      </c>
      <c r="G102" s="141"/>
      <c r="H102" s="40"/>
      <c r="I102" s="40"/>
      <c r="J102" s="144">
        <f>Normal!J103</f>
        <v>0.49199999999999999</v>
      </c>
      <c r="K102" s="144">
        <f>Normal!K103</f>
        <v>0.48399999999999999</v>
      </c>
      <c r="L102" s="144">
        <f>Normal!L103</f>
        <v>0.48899999999999999</v>
      </c>
      <c r="N102" s="135"/>
      <c r="O102" s="135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</row>
    <row r="103" spans="1:96" s="15" customFormat="1" ht="15.75" customHeight="1" x14ac:dyDescent="0.35">
      <c r="A103" s="8"/>
      <c r="B103" s="8">
        <v>2.2000000000000002</v>
      </c>
      <c r="C103" s="9" t="s">
        <v>21</v>
      </c>
      <c r="D103" s="125">
        <v>0.53300000000000003</v>
      </c>
      <c r="E103" s="125">
        <v>0.53200000000000003</v>
      </c>
      <c r="F103" s="125">
        <v>0.53200000000000003</v>
      </c>
      <c r="G103" s="141"/>
      <c r="H103" s="8">
        <v>2.2000000000000002</v>
      </c>
      <c r="I103" s="9" t="s">
        <v>21</v>
      </c>
      <c r="J103" s="125">
        <v>0.501</v>
      </c>
      <c r="K103" s="125">
        <v>0.51</v>
      </c>
      <c r="L103" s="125">
        <v>0.502</v>
      </c>
      <c r="M103" s="1"/>
      <c r="N103" s="135">
        <f>D103-E103</f>
        <v>1.0000000000000009E-3</v>
      </c>
      <c r="O103" s="135">
        <f>J103-K103</f>
        <v>-9.000000000000008E-3</v>
      </c>
      <c r="P103" s="1"/>
      <c r="Q103" s="1">
        <f>D103-F103</f>
        <v>1.0000000000000009E-3</v>
      </c>
      <c r="R103" s="1">
        <f>J103-L103</f>
        <v>-1.0000000000000009E-3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</row>
    <row r="104" spans="1:96" ht="15.5" x14ac:dyDescent="0.35">
      <c r="A104" s="19" t="s">
        <v>29</v>
      </c>
      <c r="B104" s="20"/>
      <c r="C104" s="20"/>
      <c r="D104" s="148">
        <v>0.33700000000000002</v>
      </c>
      <c r="E104" s="148">
        <v>0.20799999999999999</v>
      </c>
      <c r="F104" s="148">
        <v>0.20799999999999999</v>
      </c>
      <c r="G104" s="141"/>
      <c r="H104" s="20"/>
      <c r="I104" s="20"/>
      <c r="J104" s="148">
        <f>Normal!J105</f>
        <v>0.35799999999999998</v>
      </c>
      <c r="K104" s="148">
        <f>Normal!K105</f>
        <v>0.17100000000000001</v>
      </c>
      <c r="L104" s="148">
        <f>Normal!L105</f>
        <v>0.24</v>
      </c>
      <c r="N104" s="135"/>
      <c r="O104" s="135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</row>
    <row r="105" spans="1:96" s="12" customFormat="1" ht="15.75" customHeight="1" x14ac:dyDescent="0.35">
      <c r="A105" s="8"/>
      <c r="B105" s="8">
        <v>2.4</v>
      </c>
      <c r="C105" s="9" t="s">
        <v>21</v>
      </c>
      <c r="D105" s="125">
        <v>0.34899999999999998</v>
      </c>
      <c r="E105" s="125">
        <v>0.224</v>
      </c>
      <c r="F105" s="125">
        <v>0.224</v>
      </c>
      <c r="G105" s="141"/>
      <c r="H105" s="8">
        <v>2.4</v>
      </c>
      <c r="I105" s="9" t="s">
        <v>21</v>
      </c>
      <c r="J105" s="125">
        <v>0.36799999999999999</v>
      </c>
      <c r="K105" s="125">
        <v>0.186</v>
      </c>
      <c r="L105" s="125">
        <v>0.255</v>
      </c>
      <c r="M105" s="1"/>
      <c r="N105" s="135"/>
      <c r="O105" s="13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</row>
    <row r="106" spans="1:96" ht="15.5" x14ac:dyDescent="0.35">
      <c r="A106" s="19" t="s">
        <v>29</v>
      </c>
      <c r="B106" s="20"/>
      <c r="C106" s="20"/>
      <c r="D106" s="148">
        <v>0.22600000000000001</v>
      </c>
      <c r="E106" s="148">
        <v>9.0999999999999998E-2</v>
      </c>
      <c r="F106" s="148">
        <v>9.0999999999999998E-2</v>
      </c>
      <c r="G106" s="141"/>
      <c r="H106" s="20"/>
      <c r="I106" s="20"/>
      <c r="J106" s="148">
        <f>Normal!J107</f>
        <v>0.27</v>
      </c>
      <c r="K106" s="148">
        <f>Normal!K107</f>
        <v>0.08</v>
      </c>
      <c r="L106" s="148">
        <f>Normal!L107</f>
        <v>0.124</v>
      </c>
      <c r="N106" s="135"/>
      <c r="O106" s="135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</row>
    <row r="107" spans="1:96" s="12" customFormat="1" ht="15.75" customHeight="1" x14ac:dyDescent="0.35">
      <c r="A107" s="8"/>
      <c r="B107" s="8">
        <v>2.8</v>
      </c>
      <c r="C107" s="9" t="s">
        <v>21</v>
      </c>
      <c r="D107" s="125">
        <v>0.23499999999999999</v>
      </c>
      <c r="E107" s="125">
        <v>9.6000000000000002E-2</v>
      </c>
      <c r="F107" s="125">
        <v>9.6000000000000002E-2</v>
      </c>
      <c r="G107" s="141"/>
      <c r="H107" s="8">
        <v>2.8</v>
      </c>
      <c r="I107" s="9" t="s">
        <v>21</v>
      </c>
      <c r="J107" s="125">
        <v>0.27800000000000002</v>
      </c>
      <c r="K107" s="125">
        <v>8.2000000000000003E-2</v>
      </c>
      <c r="L107" s="125">
        <v>0.13</v>
      </c>
      <c r="M107" s="1"/>
      <c r="N107" s="135"/>
      <c r="O107" s="13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</row>
    <row r="108" spans="1:96" ht="15.5" x14ac:dyDescent="0.35">
      <c r="A108" s="19" t="s">
        <v>29</v>
      </c>
      <c r="B108" s="19"/>
      <c r="C108" s="19"/>
      <c r="D108" s="149">
        <v>0.879</v>
      </c>
      <c r="E108" s="149">
        <v>0.877</v>
      </c>
      <c r="F108" s="149">
        <v>0.877</v>
      </c>
      <c r="G108" s="141"/>
      <c r="H108" s="19"/>
      <c r="I108" s="19"/>
      <c r="J108" s="149">
        <f>Normal!J109</f>
        <v>0.9</v>
      </c>
      <c r="K108" s="149">
        <f>Normal!K109</f>
        <v>0.95899999999999996</v>
      </c>
      <c r="L108" s="149">
        <f>Normal!L109</f>
        <v>0.89900000000000002</v>
      </c>
      <c r="N108" s="135"/>
      <c r="O108" s="135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</row>
    <row r="109" spans="1:96" s="15" customFormat="1" ht="15.75" customHeight="1" x14ac:dyDescent="0.35">
      <c r="A109" s="8"/>
      <c r="B109" s="8">
        <v>2.1</v>
      </c>
      <c r="C109" s="9" t="s">
        <v>22</v>
      </c>
      <c r="D109" s="125">
        <v>0.876</v>
      </c>
      <c r="E109" s="125">
        <v>0.874</v>
      </c>
      <c r="F109" s="125">
        <v>0.874</v>
      </c>
      <c r="G109" s="141"/>
      <c r="H109" s="8">
        <v>2.1</v>
      </c>
      <c r="I109" s="9" t="s">
        <v>22</v>
      </c>
      <c r="J109" s="125">
        <v>0.89600000000000002</v>
      </c>
      <c r="K109" s="125">
        <v>0.95799999999999996</v>
      </c>
      <c r="L109" s="125">
        <v>0.89500000000000002</v>
      </c>
      <c r="M109" s="1"/>
      <c r="N109" s="135"/>
      <c r="O109" s="13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</row>
    <row r="110" spans="1:96" ht="15.5" x14ac:dyDescent="0.35">
      <c r="A110" s="19" t="s">
        <v>29</v>
      </c>
      <c r="B110" s="29"/>
      <c r="C110" s="29"/>
      <c r="D110" s="147">
        <v>0.69699999999999995</v>
      </c>
      <c r="E110" s="147">
        <v>0.69699999999999995</v>
      </c>
      <c r="F110" s="147">
        <v>0.69699999999999995</v>
      </c>
      <c r="G110" s="141"/>
      <c r="H110" s="29"/>
      <c r="I110" s="29"/>
      <c r="J110" s="147">
        <f>Normal!J111</f>
        <v>0.72699999999999998</v>
      </c>
      <c r="K110" s="147">
        <f>Normal!K111</f>
        <v>0.72199999999999998</v>
      </c>
      <c r="L110" s="147">
        <f>Normal!L111</f>
        <v>0.72599999999999998</v>
      </c>
      <c r="N110" s="135"/>
      <c r="O110" s="135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</row>
    <row r="111" spans="1:96" s="15" customFormat="1" ht="15.75" customHeight="1" x14ac:dyDescent="0.35">
      <c r="A111" s="8"/>
      <c r="B111" s="8">
        <v>2.2000000000000002</v>
      </c>
      <c r="C111" s="9" t="s">
        <v>22</v>
      </c>
      <c r="D111" s="125">
        <v>0.70199999999999996</v>
      </c>
      <c r="E111" s="125">
        <v>0.70199999999999996</v>
      </c>
      <c r="F111" s="125">
        <v>0.70199999999999996</v>
      </c>
      <c r="G111" s="141"/>
      <c r="H111" s="8">
        <v>2.2000000000000002</v>
      </c>
      <c r="I111" s="9" t="s">
        <v>22</v>
      </c>
      <c r="J111" s="125">
        <v>0.73</v>
      </c>
      <c r="K111" s="125">
        <v>0.73</v>
      </c>
      <c r="L111" s="125">
        <v>0.72899999999999998</v>
      </c>
      <c r="M111" s="1"/>
      <c r="N111" s="135">
        <f>D111-E111</f>
        <v>0</v>
      </c>
      <c r="O111" s="135">
        <f>J111-K111</f>
        <v>0</v>
      </c>
      <c r="P111" s="1"/>
      <c r="Q111" s="135">
        <f>D111-F111</f>
        <v>0</v>
      </c>
      <c r="R111" s="135">
        <f>J111-L111</f>
        <v>1.0000000000000009E-3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</row>
    <row r="112" spans="1:96" ht="15.5" x14ac:dyDescent="0.35">
      <c r="A112" s="5" t="s">
        <v>29</v>
      </c>
      <c r="B112" s="19"/>
      <c r="C112" s="19"/>
      <c r="D112" s="149">
        <v>0.34799999999999998</v>
      </c>
      <c r="E112" s="149">
        <v>0.34499999999999997</v>
      </c>
      <c r="F112" s="149">
        <v>0.34499999999999997</v>
      </c>
      <c r="G112" s="141"/>
      <c r="H112" s="19"/>
      <c r="I112" s="19"/>
      <c r="J112" s="149">
        <f>Normal!J113</f>
        <v>0.4</v>
      </c>
      <c r="K112" s="149">
        <f>Normal!K113</f>
        <v>0.29299999999999998</v>
      </c>
      <c r="L112" s="149">
        <f>Normal!L113</f>
        <v>0.39600000000000002</v>
      </c>
      <c r="N112" s="135"/>
      <c r="O112" s="135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</row>
    <row r="113" spans="1:96" s="15" customFormat="1" ht="15.75" customHeight="1" x14ac:dyDescent="0.35">
      <c r="A113" s="8"/>
      <c r="B113" s="8">
        <v>2.4</v>
      </c>
      <c r="C113" s="9" t="s">
        <v>22</v>
      </c>
      <c r="D113" s="125">
        <v>0.36</v>
      </c>
      <c r="E113" s="125">
        <v>0.35699999999999998</v>
      </c>
      <c r="F113" s="125">
        <v>0.35699999999999998</v>
      </c>
      <c r="G113" s="141"/>
      <c r="H113" s="8">
        <v>2.4</v>
      </c>
      <c r="I113" s="9" t="s">
        <v>22</v>
      </c>
      <c r="J113" s="125">
        <v>0.41099999999999998</v>
      </c>
      <c r="K113" s="125">
        <v>0.307</v>
      </c>
      <c r="L113" s="125">
        <v>0.40699999999999997</v>
      </c>
      <c r="M113" s="1"/>
      <c r="N113" s="135"/>
      <c r="O113" s="13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</row>
    <row r="114" spans="1:96" ht="15.5" x14ac:dyDescent="0.35">
      <c r="A114" s="5" t="s">
        <v>29</v>
      </c>
      <c r="B114" s="19"/>
      <c r="C114" s="19"/>
      <c r="D114" s="149">
        <v>0.13900000000000001</v>
      </c>
      <c r="E114" s="149">
        <v>0.13500000000000001</v>
      </c>
      <c r="F114" s="149">
        <v>0.13500000000000001</v>
      </c>
      <c r="G114" s="141"/>
      <c r="H114" s="19"/>
      <c r="I114" s="19"/>
      <c r="J114" s="149">
        <f>Normal!J115</f>
        <v>0.186</v>
      </c>
      <c r="K114" s="149">
        <f>Normal!K115</f>
        <v>0.11</v>
      </c>
      <c r="L114" s="149">
        <f>Normal!L115</f>
        <v>0.17899999999999999</v>
      </c>
      <c r="N114" s="135"/>
      <c r="O114" s="135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</row>
    <row r="115" spans="1:96" s="15" customFormat="1" ht="15.75" customHeight="1" x14ac:dyDescent="0.35">
      <c r="A115" s="8"/>
      <c r="B115" s="8">
        <v>2.8</v>
      </c>
      <c r="C115" s="9" t="s">
        <v>22</v>
      </c>
      <c r="D115" s="125">
        <v>0.14299999999999999</v>
      </c>
      <c r="E115" s="125">
        <v>0.13900000000000001</v>
      </c>
      <c r="F115" s="125">
        <v>0.13900000000000001</v>
      </c>
      <c r="G115" s="141"/>
      <c r="H115" s="8">
        <v>2.8</v>
      </c>
      <c r="I115" s="9" t="s">
        <v>22</v>
      </c>
      <c r="J115" s="125">
        <v>0.192</v>
      </c>
      <c r="K115" s="125">
        <v>0.113</v>
      </c>
      <c r="L115" s="125">
        <v>0.185</v>
      </c>
      <c r="M115" s="1"/>
      <c r="N115" s="135"/>
      <c r="O115" s="13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</row>
    <row r="116" spans="1:96" ht="15" x14ac:dyDescent="0.35">
      <c r="A116" s="5" t="s">
        <v>29</v>
      </c>
      <c r="B116" s="25"/>
      <c r="C116" s="26"/>
      <c r="D116" s="151">
        <v>0.93500000000000005</v>
      </c>
      <c r="E116" s="151">
        <v>0.89700000000000002</v>
      </c>
      <c r="F116" s="151">
        <v>0.89700000000000002</v>
      </c>
      <c r="G116" s="141"/>
      <c r="H116" s="25"/>
      <c r="I116" s="26"/>
      <c r="J116" s="151">
        <f>Normal!J117</f>
        <v>0.96699999999999997</v>
      </c>
      <c r="K116" s="151">
        <f>Normal!K117</f>
        <v>0.97599999999999998</v>
      </c>
      <c r="L116" s="151">
        <f>Normal!L117</f>
        <v>0.94599999999999995</v>
      </c>
      <c r="N116" s="135"/>
      <c r="O116" s="135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</row>
    <row r="117" spans="1:96" s="12" customFormat="1" ht="15.75" customHeight="1" x14ac:dyDescent="0.35">
      <c r="A117" s="8"/>
      <c r="B117" s="8">
        <v>2.1</v>
      </c>
      <c r="C117" s="9" t="s">
        <v>23</v>
      </c>
      <c r="D117" s="125">
        <v>0.93100000000000005</v>
      </c>
      <c r="E117" s="125">
        <v>0.89300000000000002</v>
      </c>
      <c r="F117" s="125">
        <v>0.89300000000000002</v>
      </c>
      <c r="G117" s="141"/>
      <c r="H117" s="8">
        <v>2.1</v>
      </c>
      <c r="I117" s="9" t="s">
        <v>23</v>
      </c>
      <c r="J117" s="125">
        <v>0.96399999999999997</v>
      </c>
      <c r="K117" s="125">
        <v>0.97499999999999998</v>
      </c>
      <c r="L117" s="125">
        <v>0.94199999999999995</v>
      </c>
      <c r="M117" s="1"/>
      <c r="N117" s="135"/>
      <c r="O117" s="13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</row>
    <row r="118" spans="1:96" ht="15.5" x14ac:dyDescent="0.35">
      <c r="A118" s="5" t="s">
        <v>29</v>
      </c>
      <c r="B118" s="40"/>
      <c r="C118" s="40"/>
      <c r="D118" s="144">
        <v>0.77600000000000002</v>
      </c>
      <c r="E118" s="144">
        <v>0.77500000000000002</v>
      </c>
      <c r="F118" s="144">
        <v>0.77500000000000002</v>
      </c>
      <c r="G118" s="141"/>
      <c r="H118" s="40"/>
      <c r="I118" s="40"/>
      <c r="J118" s="144">
        <f>Normal!J119</f>
        <v>0.83599999999999997</v>
      </c>
      <c r="K118" s="144">
        <f>Normal!K119</f>
        <v>0.83199999999999996</v>
      </c>
      <c r="L118" s="144">
        <f>Normal!L119</f>
        <v>0.83499999999999996</v>
      </c>
      <c r="N118" s="135"/>
      <c r="O118" s="135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</row>
    <row r="119" spans="1:96" s="15" customFormat="1" ht="15.75" customHeight="1" x14ac:dyDescent="0.35">
      <c r="A119" s="8"/>
      <c r="B119" s="8">
        <v>2.2000000000000002</v>
      </c>
      <c r="C119" s="9" t="s">
        <v>23</v>
      </c>
      <c r="D119" s="125">
        <v>0.77600000000000002</v>
      </c>
      <c r="E119" s="125">
        <v>0.77500000000000002</v>
      </c>
      <c r="F119" s="125">
        <v>0.77500000000000002</v>
      </c>
      <c r="G119" s="141"/>
      <c r="H119" s="8">
        <v>2.2000000000000002</v>
      </c>
      <c r="I119" s="9" t="s">
        <v>23</v>
      </c>
      <c r="J119" s="125">
        <v>0.83499999999999996</v>
      </c>
      <c r="K119" s="125">
        <v>0.83599999999999997</v>
      </c>
      <c r="L119" s="125">
        <v>0.83399999999999996</v>
      </c>
      <c r="M119" s="1"/>
      <c r="N119" s="135">
        <f>D119-E119</f>
        <v>1.0000000000000009E-3</v>
      </c>
      <c r="O119" s="135">
        <f>J119-K119</f>
        <v>-1.0000000000000009E-3</v>
      </c>
      <c r="P119" s="1"/>
      <c r="Q119" s="1">
        <f>D119-F119</f>
        <v>1.0000000000000009E-3</v>
      </c>
      <c r="R119" s="1">
        <f>J119-L119</f>
        <v>1.0000000000000009E-3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</row>
    <row r="120" spans="1:96" ht="15" x14ac:dyDescent="0.35">
      <c r="A120" s="5" t="s">
        <v>29</v>
      </c>
      <c r="B120" s="27"/>
      <c r="C120" s="28"/>
      <c r="D120" s="152">
        <v>0.35299999999999998</v>
      </c>
      <c r="E120" s="152">
        <v>0.44900000000000001</v>
      </c>
      <c r="F120" s="152">
        <v>0.44900000000000001</v>
      </c>
      <c r="G120" s="141"/>
      <c r="H120" s="27"/>
      <c r="I120" s="28"/>
      <c r="J120" s="152">
        <f>Normal!J121</f>
        <v>0.42599999999999999</v>
      </c>
      <c r="K120" s="152">
        <f>Normal!K121</f>
        <v>0.40100000000000002</v>
      </c>
      <c r="L120" s="152">
        <f>Normal!L121</f>
        <v>0.51700000000000002</v>
      </c>
      <c r="N120" s="135"/>
      <c r="O120" s="135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</row>
    <row r="121" spans="1:96" s="10" customFormat="1" ht="15.75" customHeight="1" x14ac:dyDescent="0.35">
      <c r="A121" s="8"/>
      <c r="B121" s="8">
        <v>2.4</v>
      </c>
      <c r="C121" s="9" t="s">
        <v>23</v>
      </c>
      <c r="D121" s="125">
        <v>0.36299999999999999</v>
      </c>
      <c r="E121" s="125">
        <v>0.45600000000000002</v>
      </c>
      <c r="F121" s="125">
        <v>0.45600000000000002</v>
      </c>
      <c r="G121" s="141"/>
      <c r="H121" s="8">
        <v>2.4</v>
      </c>
      <c r="I121" s="9" t="s">
        <v>23</v>
      </c>
      <c r="J121" s="125">
        <v>0.435</v>
      </c>
      <c r="K121" s="125">
        <v>0.41199999999999998</v>
      </c>
      <c r="L121" s="125">
        <v>0.52300000000000002</v>
      </c>
      <c r="M121" s="1"/>
      <c r="N121" s="135"/>
      <c r="O121" s="13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</row>
    <row r="122" spans="1:96" ht="15" x14ac:dyDescent="0.35">
      <c r="A122" s="5" t="s">
        <v>29</v>
      </c>
      <c r="B122" s="27"/>
      <c r="C122" s="28"/>
      <c r="D122" s="152">
        <v>9.7000000000000003E-2</v>
      </c>
      <c r="E122" s="152">
        <v>0.17599999999999999</v>
      </c>
      <c r="F122" s="152">
        <v>0.17599999999999999</v>
      </c>
      <c r="G122" s="141"/>
      <c r="H122" s="27"/>
      <c r="I122" s="28"/>
      <c r="J122" s="152">
        <f>Normal!J123</f>
        <v>0.14199999999999999</v>
      </c>
      <c r="K122" s="152">
        <f>Normal!K123</f>
        <v>0.14099999999999999</v>
      </c>
      <c r="L122" s="152">
        <f>Normal!L123</f>
        <v>0.22900000000000001</v>
      </c>
      <c r="N122" s="135"/>
      <c r="O122" s="135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</row>
    <row r="123" spans="1:96" s="10" customFormat="1" ht="15.75" customHeight="1" x14ac:dyDescent="0.35">
      <c r="A123" s="8"/>
      <c r="B123" s="8">
        <v>2.8</v>
      </c>
      <c r="C123" s="9" t="s">
        <v>23</v>
      </c>
      <c r="D123" s="125">
        <v>0.1</v>
      </c>
      <c r="E123" s="125">
        <v>0.18099999999999999</v>
      </c>
      <c r="F123" s="125">
        <v>0.18099999999999999</v>
      </c>
      <c r="G123" s="141"/>
      <c r="H123" s="8">
        <v>2.8</v>
      </c>
      <c r="I123" s="9" t="s">
        <v>23</v>
      </c>
      <c r="J123" s="125">
        <v>0.14799999999999999</v>
      </c>
      <c r="K123" s="125">
        <v>0.14499999999999999</v>
      </c>
      <c r="L123" s="125">
        <v>0.23499999999999999</v>
      </c>
      <c r="M123" s="1"/>
      <c r="N123" s="135"/>
      <c r="O123" s="13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</row>
    <row r="124" spans="1:96" ht="15" x14ac:dyDescent="0.35">
      <c r="A124" s="5" t="s">
        <v>29</v>
      </c>
      <c r="B124" s="25"/>
      <c r="C124" s="26"/>
      <c r="D124" s="151">
        <v>0.95699999999999996</v>
      </c>
      <c r="E124" s="151">
        <v>0.90600000000000003</v>
      </c>
      <c r="F124" s="151">
        <v>0.90600000000000003</v>
      </c>
      <c r="G124" s="141"/>
      <c r="H124" s="25"/>
      <c r="I124" s="26"/>
      <c r="J124" s="151">
        <f>Normal!J125</f>
        <v>0.98599999999999999</v>
      </c>
      <c r="K124" s="151">
        <f>Normal!K125</f>
        <v>0.98199999999999998</v>
      </c>
      <c r="L124" s="151">
        <f>Normal!L125</f>
        <v>0.96499999999999997</v>
      </c>
      <c r="N124" s="135"/>
      <c r="O124" s="135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</row>
    <row r="125" spans="1:96" s="12" customFormat="1" ht="15.75" customHeight="1" x14ac:dyDescent="0.35">
      <c r="A125" s="8"/>
      <c r="B125" s="8">
        <v>2.1</v>
      </c>
      <c r="C125" s="9" t="s">
        <v>24</v>
      </c>
      <c r="D125" s="125">
        <v>0.95399999999999996</v>
      </c>
      <c r="E125" s="125">
        <v>0.90200000000000002</v>
      </c>
      <c r="F125" s="125">
        <v>0.90200000000000002</v>
      </c>
      <c r="G125" s="141"/>
      <c r="H125" s="8">
        <v>2.1</v>
      </c>
      <c r="I125" s="9" t="s">
        <v>24</v>
      </c>
      <c r="J125" s="125">
        <v>0.98399999999999999</v>
      </c>
      <c r="K125" s="125">
        <v>0.98199999999999998</v>
      </c>
      <c r="L125" s="125">
        <v>0.96099999999999997</v>
      </c>
      <c r="M125" s="1"/>
      <c r="N125" s="135"/>
      <c r="O125" s="13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</row>
    <row r="126" spans="1:96" ht="15.5" x14ac:dyDescent="0.35">
      <c r="A126" s="5" t="s">
        <v>29</v>
      </c>
      <c r="B126" s="40"/>
      <c r="C126" s="40"/>
      <c r="D126" s="144">
        <v>0.81799999999999995</v>
      </c>
      <c r="E126" s="144">
        <v>0.81499999999999995</v>
      </c>
      <c r="F126" s="144">
        <v>0.81499999999999995</v>
      </c>
      <c r="G126" s="141"/>
      <c r="H126" s="40"/>
      <c r="I126" s="40"/>
      <c r="J126" s="144">
        <f>Normal!J127</f>
        <v>0.89100000000000001</v>
      </c>
      <c r="K126" s="144">
        <f>Normal!K127</f>
        <v>0.88800000000000001</v>
      </c>
      <c r="L126" s="144">
        <f>Normal!L127</f>
        <v>0.89</v>
      </c>
      <c r="N126" s="135"/>
      <c r="O126" s="135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</row>
    <row r="127" spans="1:96" s="15" customFormat="1" ht="15.75" customHeight="1" x14ac:dyDescent="0.35">
      <c r="A127" s="8"/>
      <c r="B127" s="8">
        <v>2.2000000000000002</v>
      </c>
      <c r="C127" s="9" t="s">
        <v>24</v>
      </c>
      <c r="D127" s="125">
        <v>0.81799999999999995</v>
      </c>
      <c r="E127" s="125">
        <v>0.81499999999999995</v>
      </c>
      <c r="F127" s="125">
        <v>0.81499999999999995</v>
      </c>
      <c r="G127" s="141"/>
      <c r="H127" s="8">
        <v>2.2000000000000002</v>
      </c>
      <c r="I127" s="9" t="s">
        <v>24</v>
      </c>
      <c r="J127" s="125">
        <v>0.89</v>
      </c>
      <c r="K127" s="125">
        <v>0.89100000000000001</v>
      </c>
      <c r="L127" s="125">
        <v>0.88800000000000001</v>
      </c>
      <c r="M127" s="1"/>
      <c r="N127" s="135">
        <f>D127-E127</f>
        <v>3.0000000000000027E-3</v>
      </c>
      <c r="O127" s="135">
        <f>J127-K127</f>
        <v>-1.0000000000000009E-3</v>
      </c>
      <c r="P127" s="1"/>
      <c r="Q127" s="1">
        <f>D127-F127</f>
        <v>3.0000000000000027E-3</v>
      </c>
      <c r="R127" s="1">
        <f>J127-L127</f>
        <v>2.0000000000000018E-3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</row>
    <row r="128" spans="1:96" ht="15" x14ac:dyDescent="0.35">
      <c r="A128" s="5" t="s">
        <v>29</v>
      </c>
      <c r="B128" s="27"/>
      <c r="C128" s="28"/>
      <c r="D128" s="152">
        <v>0.35599999999999998</v>
      </c>
      <c r="E128" s="152">
        <v>0.52700000000000002</v>
      </c>
      <c r="F128" s="152">
        <v>0.52700000000000002</v>
      </c>
      <c r="G128" s="141"/>
      <c r="H128" s="27"/>
      <c r="I128" s="28"/>
      <c r="J128" s="152">
        <f>Normal!J129</f>
        <v>0.443</v>
      </c>
      <c r="K128" s="152">
        <f>Normal!K129</f>
        <v>0.49299999999999999</v>
      </c>
      <c r="L128" s="152">
        <f>Normal!L129</f>
        <v>0.60799999999999998</v>
      </c>
      <c r="N128" s="135"/>
      <c r="O128" s="135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</row>
    <row r="129" spans="1:96" s="10" customFormat="1" ht="15.75" customHeight="1" x14ac:dyDescent="0.35">
      <c r="A129" s="8"/>
      <c r="B129" s="8">
        <v>2.4</v>
      </c>
      <c r="C129" s="9" t="s">
        <v>24</v>
      </c>
      <c r="D129" s="125">
        <v>0.36299999999999999</v>
      </c>
      <c r="E129" s="125">
        <v>0.53300000000000003</v>
      </c>
      <c r="F129" s="125">
        <v>0.53300000000000003</v>
      </c>
      <c r="G129" s="141"/>
      <c r="H129" s="8">
        <v>2.4</v>
      </c>
      <c r="I129" s="9" t="s">
        <v>24</v>
      </c>
      <c r="J129" s="125">
        <v>0.45100000000000001</v>
      </c>
      <c r="K129" s="125">
        <v>0.502</v>
      </c>
      <c r="L129" s="125">
        <v>0.61099999999999999</v>
      </c>
      <c r="M129" s="1"/>
      <c r="N129" s="135"/>
      <c r="O129" s="13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</row>
    <row r="130" spans="1:96" ht="15" x14ac:dyDescent="0.35">
      <c r="A130" s="5" t="s">
        <v>29</v>
      </c>
      <c r="B130" s="27"/>
      <c r="C130" s="28"/>
      <c r="D130" s="152">
        <v>7.0999999999999994E-2</v>
      </c>
      <c r="E130" s="152">
        <v>0.215</v>
      </c>
      <c r="F130" s="152">
        <v>0.215</v>
      </c>
      <c r="G130" s="141"/>
      <c r="H130" s="27"/>
      <c r="I130" s="28"/>
      <c r="J130" s="152">
        <f>Normal!J131</f>
        <v>0.112</v>
      </c>
      <c r="K130" s="152">
        <f>Normal!K131</f>
        <v>0.17100000000000001</v>
      </c>
      <c r="L130" s="152">
        <f>Normal!L131</f>
        <v>0.27600000000000002</v>
      </c>
      <c r="N130" s="135"/>
      <c r="O130" s="135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</row>
    <row r="131" spans="1:96" s="10" customFormat="1" ht="15.75" customHeight="1" x14ac:dyDescent="0.35">
      <c r="A131" s="8"/>
      <c r="B131" s="8">
        <v>2.8</v>
      </c>
      <c r="C131" s="9" t="s">
        <v>24</v>
      </c>
      <c r="D131" s="125">
        <v>7.3999999999999996E-2</v>
      </c>
      <c r="E131" s="125">
        <v>0.221</v>
      </c>
      <c r="F131" s="125">
        <v>0.221</v>
      </c>
      <c r="G131" s="141"/>
      <c r="H131" s="8">
        <v>2.8</v>
      </c>
      <c r="I131" s="9" t="s">
        <v>24</v>
      </c>
      <c r="J131" s="125">
        <v>0.11700000000000001</v>
      </c>
      <c r="K131" s="125">
        <v>0.17699999999999999</v>
      </c>
      <c r="L131" s="125">
        <v>0.28199999999999997</v>
      </c>
      <c r="M131" s="1"/>
      <c r="N131" s="135"/>
      <c r="O131" s="13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</row>
    <row r="132" spans="1:96" ht="15" x14ac:dyDescent="0.35">
      <c r="A132" s="5" t="s">
        <v>29</v>
      </c>
      <c r="B132" s="25"/>
      <c r="C132" s="26"/>
      <c r="D132" s="151">
        <v>0.95</v>
      </c>
      <c r="E132" s="151">
        <v>0.98199999999999998</v>
      </c>
      <c r="F132" s="151">
        <v>0.98199999999999998</v>
      </c>
      <c r="G132" s="141"/>
      <c r="H132" s="25"/>
      <c r="I132" s="26"/>
      <c r="J132" s="151">
        <f>Normal!J133</f>
        <v>0.94799999999999995</v>
      </c>
      <c r="K132" s="151">
        <f>Normal!K133</f>
        <v>0.996</v>
      </c>
      <c r="L132" s="151">
        <f>Normal!L133</f>
        <v>0.97499999999999998</v>
      </c>
      <c r="N132" s="135"/>
      <c r="O132" s="135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</row>
    <row r="133" spans="1:96" s="10" customFormat="1" ht="15.75" customHeight="1" x14ac:dyDescent="0.35">
      <c r="A133" s="8"/>
      <c r="B133" s="8">
        <v>2.1</v>
      </c>
      <c r="C133" s="9" t="s">
        <v>25</v>
      </c>
      <c r="D133" s="125">
        <v>0.94599999999999995</v>
      </c>
      <c r="E133" s="125">
        <v>0.98</v>
      </c>
      <c r="F133" s="125">
        <v>0.98</v>
      </c>
      <c r="G133" s="141"/>
      <c r="H133" s="8">
        <v>2.1</v>
      </c>
      <c r="I133" s="9" t="s">
        <v>25</v>
      </c>
      <c r="J133" s="125">
        <v>0.94399999999999995</v>
      </c>
      <c r="K133" s="125">
        <v>0.995</v>
      </c>
      <c r="L133" s="125">
        <v>0.97199999999999998</v>
      </c>
      <c r="M133" s="1"/>
      <c r="N133" s="135"/>
      <c r="O133" s="13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</row>
    <row r="134" spans="1:96" ht="15.5" x14ac:dyDescent="0.35">
      <c r="A134" s="5" t="s">
        <v>29</v>
      </c>
      <c r="B134" s="40"/>
      <c r="C134" s="40"/>
      <c r="D134" s="144">
        <v>0.81799999999999995</v>
      </c>
      <c r="E134" s="144">
        <v>0.81499999999999995</v>
      </c>
      <c r="F134" s="144">
        <v>0.81499999999999995</v>
      </c>
      <c r="G134" s="141"/>
      <c r="H134" s="40"/>
      <c r="I134" s="40"/>
      <c r="J134" s="144">
        <f>Normal!J135</f>
        <v>0.81</v>
      </c>
      <c r="K134" s="144">
        <f>Normal!K135</f>
        <v>0.80400000000000005</v>
      </c>
      <c r="L134" s="144">
        <f>Normal!L135</f>
        <v>0.80900000000000005</v>
      </c>
      <c r="N134" s="135"/>
      <c r="O134" s="135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</row>
    <row r="135" spans="1:96" s="15" customFormat="1" ht="15.75" customHeight="1" x14ac:dyDescent="0.35">
      <c r="A135" s="8"/>
      <c r="B135" s="8">
        <v>2.2000000000000002</v>
      </c>
      <c r="C135" s="9" t="s">
        <v>25</v>
      </c>
      <c r="D135" s="125">
        <v>0.81799999999999995</v>
      </c>
      <c r="E135" s="125">
        <v>0.81499999999999995</v>
      </c>
      <c r="F135" s="125">
        <v>0.81499999999999995</v>
      </c>
      <c r="G135" s="141"/>
      <c r="H135" s="8">
        <v>2.2000000000000002</v>
      </c>
      <c r="I135" s="9" t="s">
        <v>25</v>
      </c>
      <c r="J135" s="125">
        <v>0.81100000000000005</v>
      </c>
      <c r="K135" s="125">
        <v>0.80700000000000005</v>
      </c>
      <c r="L135" s="125">
        <v>0.81</v>
      </c>
      <c r="M135" s="1"/>
      <c r="N135" s="135">
        <f>D135-E135</f>
        <v>3.0000000000000027E-3</v>
      </c>
      <c r="O135" s="135">
        <f>J135-K135</f>
        <v>4.0000000000000036E-3</v>
      </c>
      <c r="P135" s="1"/>
      <c r="Q135" s="1">
        <f>D135-F135</f>
        <v>3.0000000000000027E-3</v>
      </c>
      <c r="R135" s="1">
        <f>J135-L135</f>
        <v>1.0000000000000009E-3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</row>
    <row r="136" spans="1:96" ht="15" x14ac:dyDescent="0.35">
      <c r="A136" s="5" t="s">
        <v>29</v>
      </c>
      <c r="B136" s="25"/>
      <c r="C136" s="26"/>
      <c r="D136" s="151">
        <v>0.52500000000000002</v>
      </c>
      <c r="E136" s="151">
        <v>0.375</v>
      </c>
      <c r="F136" s="151">
        <v>0.375</v>
      </c>
      <c r="G136" s="141"/>
      <c r="H136" s="25"/>
      <c r="I136" s="26"/>
      <c r="J136" s="151">
        <f>Normal!J137</f>
        <v>0.55000000000000004</v>
      </c>
      <c r="K136" s="151">
        <f>Normal!K137</f>
        <v>0.31</v>
      </c>
      <c r="L136" s="151">
        <f>Normal!L137</f>
        <v>0.42099999999999999</v>
      </c>
      <c r="N136" s="135"/>
      <c r="O136" s="135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</row>
    <row r="137" spans="1:96" s="12" customFormat="1" ht="15.75" customHeight="1" x14ac:dyDescent="0.35">
      <c r="A137" s="8"/>
      <c r="B137" s="8">
        <v>2.4</v>
      </c>
      <c r="C137" s="9" t="s">
        <v>25</v>
      </c>
      <c r="D137" s="125">
        <v>0.53200000000000003</v>
      </c>
      <c r="E137" s="125">
        <v>0.38900000000000001</v>
      </c>
      <c r="F137" s="125">
        <v>0.38900000000000001</v>
      </c>
      <c r="G137" s="141"/>
      <c r="H137" s="8">
        <v>2.4</v>
      </c>
      <c r="I137" s="9" t="s">
        <v>25</v>
      </c>
      <c r="J137" s="125">
        <v>0.55700000000000005</v>
      </c>
      <c r="K137" s="125">
        <v>0.32500000000000001</v>
      </c>
      <c r="L137" s="125">
        <v>0.433</v>
      </c>
      <c r="M137" s="1"/>
      <c r="N137" s="135"/>
      <c r="O137" s="13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</row>
    <row r="138" spans="1:96" ht="15" x14ac:dyDescent="0.35">
      <c r="A138" s="5" t="s">
        <v>29</v>
      </c>
      <c r="B138" s="25"/>
      <c r="C138" s="26"/>
      <c r="D138" s="151">
        <v>0.29399999999999998</v>
      </c>
      <c r="E138" s="151">
        <v>0.13700000000000001</v>
      </c>
      <c r="F138" s="151">
        <v>0.13700000000000001</v>
      </c>
      <c r="G138" s="141"/>
      <c r="H138" s="25"/>
      <c r="I138" s="26"/>
      <c r="J138" s="151">
        <f>Normal!J139</f>
        <v>0.34100000000000003</v>
      </c>
      <c r="K138" s="151">
        <f>Normal!K139</f>
        <v>0.111</v>
      </c>
      <c r="L138" s="151">
        <f>Normal!L139</f>
        <v>0.182</v>
      </c>
      <c r="N138" s="135"/>
      <c r="O138" s="135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</row>
    <row r="139" spans="1:96" s="12" customFormat="1" ht="15.75" customHeight="1" x14ac:dyDescent="0.35">
      <c r="A139" s="8"/>
      <c r="B139" s="8">
        <v>2.8</v>
      </c>
      <c r="C139" s="9" t="s">
        <v>25</v>
      </c>
      <c r="D139" s="125">
        <v>0.3</v>
      </c>
      <c r="E139" s="125">
        <v>0.14299999999999999</v>
      </c>
      <c r="F139" s="125">
        <v>0.14299999999999999</v>
      </c>
      <c r="G139" s="141"/>
      <c r="H139" s="8">
        <v>2.8</v>
      </c>
      <c r="I139" s="9" t="s">
        <v>25</v>
      </c>
      <c r="J139" s="125">
        <v>0.34799999999999998</v>
      </c>
      <c r="K139" s="125">
        <v>0.11600000000000001</v>
      </c>
      <c r="L139" s="125">
        <v>0.189</v>
      </c>
      <c r="M139" s="1"/>
      <c r="N139" s="135"/>
      <c r="O139" s="13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</row>
    <row r="140" spans="1:96" ht="15" x14ac:dyDescent="0.35">
      <c r="A140" s="5" t="s">
        <v>29</v>
      </c>
      <c r="B140" s="5"/>
      <c r="C140" s="6"/>
      <c r="D140" s="142">
        <v>0.99399999999999999</v>
      </c>
      <c r="E140" s="142">
        <v>0.99399999999999999</v>
      </c>
      <c r="F140" s="142">
        <v>0.99399999999999999</v>
      </c>
      <c r="G140" s="141"/>
      <c r="H140" s="5"/>
      <c r="I140" s="6"/>
      <c r="J140" s="142">
        <f>Normal!J141</f>
        <v>0.998</v>
      </c>
      <c r="K140" s="142">
        <f>Normal!K141</f>
        <v>1</v>
      </c>
      <c r="L140" s="142">
        <f>Normal!L141</f>
        <v>0.998</v>
      </c>
      <c r="N140" s="135"/>
      <c r="O140" s="135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</row>
    <row r="141" spans="1:96" s="15" customFormat="1" ht="15.75" customHeight="1" x14ac:dyDescent="0.35">
      <c r="A141" s="8"/>
      <c r="B141" s="8">
        <v>2.1</v>
      </c>
      <c r="C141" s="9" t="s">
        <v>26</v>
      </c>
      <c r="D141" s="125">
        <v>0.99199999999999999</v>
      </c>
      <c r="E141" s="125">
        <v>0.99199999999999999</v>
      </c>
      <c r="F141" s="125">
        <v>0.99199999999999999</v>
      </c>
      <c r="G141" s="141"/>
      <c r="H141" s="8">
        <v>2.1</v>
      </c>
      <c r="I141" s="9" t="s">
        <v>26</v>
      </c>
      <c r="J141" s="125">
        <v>0.998</v>
      </c>
      <c r="K141" s="125">
        <v>1</v>
      </c>
      <c r="L141" s="125">
        <v>0.998</v>
      </c>
      <c r="M141" s="1"/>
      <c r="N141" s="135"/>
      <c r="O141" s="13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</row>
    <row r="142" spans="1:96" ht="15.5" x14ac:dyDescent="0.35">
      <c r="A142" s="5" t="s">
        <v>29</v>
      </c>
      <c r="B142" s="29"/>
      <c r="C142" s="29"/>
      <c r="D142" s="147">
        <v>0.94099999999999995</v>
      </c>
      <c r="E142" s="147">
        <v>0.94099999999999995</v>
      </c>
      <c r="F142" s="147">
        <v>0.94099999999999995</v>
      </c>
      <c r="G142" s="141"/>
      <c r="H142" s="29"/>
      <c r="I142" s="29"/>
      <c r="J142" s="147">
        <f>Normal!J143</f>
        <v>0.96199999999999997</v>
      </c>
      <c r="K142" s="147">
        <f>Normal!K143</f>
        <v>0.96099999999999997</v>
      </c>
      <c r="L142" s="147">
        <f>Normal!L143</f>
        <v>0.96199999999999997</v>
      </c>
      <c r="N142" s="135"/>
      <c r="O142" s="135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</row>
    <row r="143" spans="1:96" s="15" customFormat="1" ht="15.75" customHeight="1" x14ac:dyDescent="0.35">
      <c r="A143" s="8"/>
      <c r="B143" s="8">
        <v>2.2000000000000002</v>
      </c>
      <c r="C143" s="9" t="s">
        <v>26</v>
      </c>
      <c r="D143" s="125">
        <v>0.93899999999999995</v>
      </c>
      <c r="E143" s="125">
        <v>0.93899999999999995</v>
      </c>
      <c r="F143" s="125">
        <v>0.93899999999999995</v>
      </c>
      <c r="G143" s="141"/>
      <c r="H143" s="8">
        <v>2.2000000000000002</v>
      </c>
      <c r="I143" s="9" t="s">
        <v>26</v>
      </c>
      <c r="J143" s="125">
        <v>0.96</v>
      </c>
      <c r="K143" s="125">
        <v>0.95899999999999996</v>
      </c>
      <c r="L143" s="125">
        <v>0.96</v>
      </c>
      <c r="M143" s="1"/>
      <c r="N143" s="135">
        <f>D143-E143</f>
        <v>0</v>
      </c>
      <c r="O143" s="135">
        <f>J143-K143</f>
        <v>1.0000000000000009E-3</v>
      </c>
      <c r="P143" s="1"/>
      <c r="Q143" s="135">
        <f>D143-F143</f>
        <v>0</v>
      </c>
      <c r="R143" s="135">
        <f>J143-L143</f>
        <v>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</row>
    <row r="144" spans="1:96" ht="15" x14ac:dyDescent="0.35">
      <c r="A144" s="5" t="s">
        <v>29</v>
      </c>
      <c r="B144" s="5"/>
      <c r="C144" s="6"/>
      <c r="D144" s="142">
        <v>0.60399999999999998</v>
      </c>
      <c r="E144" s="142">
        <v>0.60299999999999998</v>
      </c>
      <c r="F144" s="142">
        <v>0.60299999999999998</v>
      </c>
      <c r="G144" s="141"/>
      <c r="H144" s="5"/>
      <c r="I144" s="6"/>
      <c r="J144" s="142">
        <f>Normal!J145</f>
        <v>0.9</v>
      </c>
      <c r="K144" s="142">
        <f>Normal!K145</f>
        <v>0.6</v>
      </c>
      <c r="L144" s="142">
        <f>Normal!L145</f>
        <v>0.9</v>
      </c>
      <c r="N144" s="135"/>
      <c r="O144" s="135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</row>
    <row r="145" spans="1:96" s="15" customFormat="1" ht="15.75" customHeight="1" x14ac:dyDescent="0.35">
      <c r="A145" s="8"/>
      <c r="B145" s="8">
        <v>2.4</v>
      </c>
      <c r="C145" s="9" t="s">
        <v>26</v>
      </c>
      <c r="D145" s="125">
        <v>0.61</v>
      </c>
      <c r="E145" s="125">
        <v>0.60799999999999998</v>
      </c>
      <c r="F145" s="125">
        <v>0.60799999999999998</v>
      </c>
      <c r="G145" s="141"/>
      <c r="H145" s="8">
        <v>2.4</v>
      </c>
      <c r="I145" s="9" t="s">
        <v>26</v>
      </c>
      <c r="J145" s="125">
        <v>0.67100000000000004</v>
      </c>
      <c r="K145" s="125">
        <v>0.55000000000000004</v>
      </c>
      <c r="L145" s="125">
        <v>0.66900000000000004</v>
      </c>
      <c r="M145" s="1"/>
      <c r="N145" s="135"/>
      <c r="O145" s="13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</row>
    <row r="146" spans="1:96" ht="15" x14ac:dyDescent="0.35">
      <c r="A146" s="5" t="s">
        <v>29</v>
      </c>
      <c r="B146" s="5"/>
      <c r="C146" s="6"/>
      <c r="D146" s="142">
        <v>0.22800000000000001</v>
      </c>
      <c r="E146" s="142">
        <v>0.22500000000000001</v>
      </c>
      <c r="F146" s="142">
        <v>0.22500000000000001</v>
      </c>
      <c r="G146" s="141"/>
      <c r="H146" s="5"/>
      <c r="I146" s="6"/>
      <c r="J146" s="142">
        <f>Normal!J147</f>
        <v>0.29099999999999998</v>
      </c>
      <c r="K146" s="142">
        <f>Normal!K147</f>
        <v>0.17799999999999999</v>
      </c>
      <c r="L146" s="142">
        <f>Normal!L147</f>
        <v>0.28699999999999998</v>
      </c>
      <c r="N146" s="135"/>
      <c r="O146" s="135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</row>
    <row r="147" spans="1:96" s="15" customFormat="1" ht="15.75" customHeight="1" x14ac:dyDescent="0.35">
      <c r="A147" s="8"/>
      <c r="B147" s="8">
        <v>2.8</v>
      </c>
      <c r="C147" s="9" t="s">
        <v>26</v>
      </c>
      <c r="D147" s="125">
        <v>0.23300000000000001</v>
      </c>
      <c r="E147" s="125">
        <v>0.23</v>
      </c>
      <c r="F147" s="125">
        <v>0.23</v>
      </c>
      <c r="G147" s="141"/>
      <c r="H147" s="8">
        <v>2.8</v>
      </c>
      <c r="I147" s="9" t="s">
        <v>26</v>
      </c>
      <c r="J147" s="125">
        <v>0.29799999999999999</v>
      </c>
      <c r="K147" s="125">
        <v>0.183</v>
      </c>
      <c r="L147" s="125">
        <v>0.29299999999999998</v>
      </c>
      <c r="M147" s="1"/>
      <c r="N147" s="135"/>
      <c r="O147" s="13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</row>
    <row r="148" spans="1:96" ht="15" x14ac:dyDescent="0.35">
      <c r="A148" s="5" t="s">
        <v>29</v>
      </c>
      <c r="B148" s="25"/>
      <c r="C148" s="26"/>
      <c r="D148" s="151">
        <v>0.998</v>
      </c>
      <c r="E148" s="151">
        <v>0.996</v>
      </c>
      <c r="F148" s="151">
        <v>0.996</v>
      </c>
      <c r="G148" s="141"/>
      <c r="H148" s="25"/>
      <c r="I148" s="26"/>
      <c r="J148" s="151">
        <f>Normal!J149</f>
        <v>1</v>
      </c>
      <c r="K148" s="151">
        <f>Normal!K149</f>
        <v>1</v>
      </c>
      <c r="L148" s="151">
        <f>Normal!L149</f>
        <v>1</v>
      </c>
      <c r="N148" s="135"/>
      <c r="O148" s="135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</row>
    <row r="149" spans="1:96" s="12" customFormat="1" ht="15.75" customHeight="1" x14ac:dyDescent="0.35">
      <c r="A149" s="8"/>
      <c r="B149" s="8">
        <v>2.1</v>
      </c>
      <c r="C149" s="9" t="s">
        <v>27</v>
      </c>
      <c r="D149" s="125">
        <v>0.997</v>
      </c>
      <c r="E149" s="125">
        <v>0.995</v>
      </c>
      <c r="F149" s="125">
        <v>0.995</v>
      </c>
      <c r="G149" s="141"/>
      <c r="H149" s="8">
        <v>2.1</v>
      </c>
      <c r="I149" s="9" t="s">
        <v>27</v>
      </c>
      <c r="J149" s="125">
        <v>1</v>
      </c>
      <c r="K149" s="125">
        <v>1</v>
      </c>
      <c r="L149" s="125">
        <v>0.999</v>
      </c>
      <c r="M149" s="1"/>
      <c r="N149" s="135"/>
      <c r="O149" s="13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</row>
    <row r="150" spans="1:96" ht="15.5" x14ac:dyDescent="0.35">
      <c r="A150" s="5" t="s">
        <v>29</v>
      </c>
      <c r="B150" s="40"/>
      <c r="C150" s="40"/>
      <c r="D150" s="144">
        <v>0.97099999999999997</v>
      </c>
      <c r="E150" s="144">
        <v>0.97099999999999997</v>
      </c>
      <c r="F150" s="144">
        <v>0.97099999999999997</v>
      </c>
      <c r="G150" s="141"/>
      <c r="H150" s="40"/>
      <c r="I150" s="40"/>
      <c r="J150" s="144">
        <f>Normal!J151</f>
        <v>0.98899999999999999</v>
      </c>
      <c r="K150" s="144">
        <f>Normal!K151</f>
        <v>0.98899999999999999</v>
      </c>
      <c r="L150" s="144">
        <f>Normal!L151</f>
        <v>0.98899999999999999</v>
      </c>
      <c r="N150" s="135"/>
      <c r="O150" s="135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</row>
    <row r="151" spans="1:96" s="15" customFormat="1" ht="15.75" customHeight="1" x14ac:dyDescent="0.35">
      <c r="A151" s="8"/>
      <c r="B151" s="8">
        <v>2.2000000000000002</v>
      </c>
      <c r="C151" s="9" t="s">
        <v>27</v>
      </c>
      <c r="D151" s="125">
        <v>0.97</v>
      </c>
      <c r="E151" s="125">
        <v>0.96899999999999997</v>
      </c>
      <c r="F151" s="125">
        <v>0.96899999999999997</v>
      </c>
      <c r="G151" s="141"/>
      <c r="H151" s="8">
        <v>2.2000000000000002</v>
      </c>
      <c r="I151" s="9" t="s">
        <v>27</v>
      </c>
      <c r="J151" s="125">
        <v>0.98899999999999999</v>
      </c>
      <c r="K151" s="125">
        <v>0.98899999999999999</v>
      </c>
      <c r="L151" s="125">
        <v>0.98899999999999999</v>
      </c>
      <c r="M151" s="1"/>
      <c r="N151" s="135">
        <f>D151-E151</f>
        <v>1.0000000000000009E-3</v>
      </c>
      <c r="O151" s="135">
        <f>J151-K151</f>
        <v>0</v>
      </c>
      <c r="P151" s="1"/>
      <c r="Q151" s="135">
        <f>D151-F151</f>
        <v>1.0000000000000009E-3</v>
      </c>
      <c r="R151" s="135">
        <f>J151-L151</f>
        <v>0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</row>
    <row r="152" spans="1:96" ht="15" x14ac:dyDescent="0.35">
      <c r="A152" s="5" t="s">
        <v>29</v>
      </c>
      <c r="B152" s="27"/>
      <c r="C152" s="28"/>
      <c r="D152" s="152">
        <v>0.65100000000000002</v>
      </c>
      <c r="E152" s="152">
        <v>0.73899999999999999</v>
      </c>
      <c r="F152" s="152">
        <v>0.73899999999999999</v>
      </c>
      <c r="G152" s="141"/>
      <c r="H152" s="27"/>
      <c r="I152" s="28"/>
      <c r="J152" s="152">
        <f>Normal!J153</f>
        <v>0.73599999999999999</v>
      </c>
      <c r="K152" s="152">
        <f>Normal!K153</f>
        <v>0.70499999999999996</v>
      </c>
      <c r="L152" s="152">
        <f>Normal!L153</f>
        <v>0.80500000000000005</v>
      </c>
      <c r="N152" s="135"/>
      <c r="O152" s="135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</row>
    <row r="153" spans="1:96" ht="15.75" customHeight="1" x14ac:dyDescent="0.35">
      <c r="A153" s="8"/>
      <c r="B153" s="8">
        <v>2.4</v>
      </c>
      <c r="C153" s="9" t="s">
        <v>27</v>
      </c>
      <c r="D153" s="125">
        <v>0.65400000000000003</v>
      </c>
      <c r="E153" s="125">
        <v>0.74</v>
      </c>
      <c r="F153" s="125">
        <v>0.74</v>
      </c>
      <c r="G153" s="141"/>
      <c r="H153" s="8">
        <v>2.4</v>
      </c>
      <c r="I153" s="9" t="s">
        <v>27</v>
      </c>
      <c r="J153" s="125">
        <v>0.73799999999999999</v>
      </c>
      <c r="K153" s="125">
        <v>0.70899999999999996</v>
      </c>
      <c r="L153" s="125">
        <v>0.80600000000000005</v>
      </c>
      <c r="N153" s="135"/>
      <c r="O153" s="135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</row>
    <row r="154" spans="1:96" ht="15" x14ac:dyDescent="0.35">
      <c r="A154" s="5" t="s">
        <v>29</v>
      </c>
      <c r="B154" s="27"/>
      <c r="C154" s="28"/>
      <c r="D154" s="152">
        <v>0.188</v>
      </c>
      <c r="E154" s="152">
        <v>0.307</v>
      </c>
      <c r="F154" s="152">
        <v>0.307</v>
      </c>
      <c r="G154" s="141"/>
      <c r="H154" s="27"/>
      <c r="I154" s="28"/>
      <c r="J154" s="152">
        <f>Normal!J155</f>
        <v>0.26200000000000001</v>
      </c>
      <c r="K154" s="152">
        <f>Normal!K155</f>
        <v>0.247</v>
      </c>
      <c r="L154" s="152">
        <f>Normal!L155</f>
        <v>0.38100000000000001</v>
      </c>
      <c r="N154" s="135"/>
      <c r="O154" s="135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</row>
    <row r="155" spans="1:96" ht="15.75" customHeight="1" x14ac:dyDescent="0.35">
      <c r="A155" s="8"/>
      <c r="B155" s="8">
        <v>2.8</v>
      </c>
      <c r="C155" s="9" t="s">
        <v>27</v>
      </c>
      <c r="D155" s="125">
        <v>0.19400000000000001</v>
      </c>
      <c r="E155" s="125">
        <v>0.312</v>
      </c>
      <c r="F155" s="125">
        <v>0.312</v>
      </c>
      <c r="G155" s="141"/>
      <c r="H155" s="8">
        <v>2.8</v>
      </c>
      <c r="I155" s="9" t="s">
        <v>27</v>
      </c>
      <c r="J155" s="125">
        <v>0.26700000000000002</v>
      </c>
      <c r="K155" s="125">
        <v>0.251</v>
      </c>
      <c r="L155" s="125">
        <v>0.38600000000000001</v>
      </c>
      <c r="N155" s="135"/>
      <c r="O155" s="13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</row>
    <row r="156" spans="1:96" ht="15" x14ac:dyDescent="0.35">
      <c r="A156" s="5" t="s">
        <v>29</v>
      </c>
      <c r="B156" s="25"/>
      <c r="C156" s="26"/>
      <c r="D156" s="151">
        <v>0.999</v>
      </c>
      <c r="E156" s="151">
        <v>0.997</v>
      </c>
      <c r="F156" s="151">
        <v>0.997</v>
      </c>
      <c r="G156" s="141"/>
      <c r="H156" s="25"/>
      <c r="I156" s="26"/>
      <c r="J156" s="151">
        <f>Normal!J157</f>
        <v>1</v>
      </c>
      <c r="K156" s="151">
        <f>Normal!K157</f>
        <v>1</v>
      </c>
      <c r="L156" s="151">
        <f>Normal!L157</f>
        <v>1</v>
      </c>
      <c r="N156" s="135"/>
      <c r="O156" s="135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</row>
    <row r="157" spans="1:96" s="12" customFormat="1" ht="15.75" customHeight="1" x14ac:dyDescent="0.35">
      <c r="A157" s="8"/>
      <c r="B157" s="8">
        <v>2.1</v>
      </c>
      <c r="C157" s="9" t="s">
        <v>28</v>
      </c>
      <c r="D157" s="125">
        <v>0.999</v>
      </c>
      <c r="E157" s="125">
        <v>0.995</v>
      </c>
      <c r="F157" s="125">
        <v>0.995</v>
      </c>
      <c r="G157" s="141"/>
      <c r="H157" s="8">
        <v>2.1</v>
      </c>
      <c r="I157" s="9" t="s">
        <v>28</v>
      </c>
      <c r="J157" s="125">
        <v>1</v>
      </c>
      <c r="K157" s="125">
        <v>1</v>
      </c>
      <c r="L157" s="125">
        <v>1</v>
      </c>
      <c r="M157" s="1"/>
      <c r="N157" s="135"/>
      <c r="O157" s="13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</row>
    <row r="158" spans="1:96" ht="15.5" x14ac:dyDescent="0.35">
      <c r="A158" s="5" t="s">
        <v>29</v>
      </c>
      <c r="B158" s="40"/>
      <c r="C158" s="40"/>
      <c r="D158" s="144">
        <v>0.98199999999999998</v>
      </c>
      <c r="E158" s="144">
        <v>0.98199999999999998</v>
      </c>
      <c r="F158" s="144">
        <v>0.98199999999999998</v>
      </c>
      <c r="G158" s="141"/>
      <c r="H158" s="40"/>
      <c r="I158" s="40"/>
      <c r="J158" s="144">
        <f>Normal!J159</f>
        <v>0.996</v>
      </c>
      <c r="K158" s="144">
        <f>Normal!K159</f>
        <v>0.996</v>
      </c>
      <c r="L158" s="144">
        <f>Normal!L159</f>
        <v>0.996</v>
      </c>
      <c r="N158" s="135"/>
      <c r="O158" s="135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</row>
    <row r="159" spans="1:96" s="15" customFormat="1" ht="15.75" customHeight="1" x14ac:dyDescent="0.35">
      <c r="A159" s="8"/>
      <c r="B159" s="8">
        <v>2.2000000000000002</v>
      </c>
      <c r="C159" s="9" t="s">
        <v>28</v>
      </c>
      <c r="D159" s="125">
        <v>0.98099999999999998</v>
      </c>
      <c r="E159" s="125">
        <v>0.98099999999999998</v>
      </c>
      <c r="F159" s="125">
        <v>0.98099999999999998</v>
      </c>
      <c r="G159" s="141"/>
      <c r="H159" s="8">
        <v>2.2000000000000002</v>
      </c>
      <c r="I159" s="9" t="s">
        <v>28</v>
      </c>
      <c r="J159" s="125">
        <v>0.996</v>
      </c>
      <c r="K159" s="125">
        <v>0.996</v>
      </c>
      <c r="L159" s="125">
        <v>0.996</v>
      </c>
      <c r="M159" s="1"/>
      <c r="N159" s="135">
        <f>D159-E159</f>
        <v>0</v>
      </c>
      <c r="O159" s="135">
        <f>J159-K159</f>
        <v>0</v>
      </c>
      <c r="P159" s="1"/>
      <c r="Q159" s="135">
        <f>D159-F159</f>
        <v>0</v>
      </c>
      <c r="R159" s="135">
        <f>J159-L159</f>
        <v>0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</row>
    <row r="160" spans="1:96" ht="15" x14ac:dyDescent="0.35">
      <c r="A160" s="5" t="s">
        <v>29</v>
      </c>
      <c r="B160" s="27"/>
      <c r="C160" s="28"/>
      <c r="D160" s="152">
        <v>0.68300000000000005</v>
      </c>
      <c r="E160" s="152">
        <v>0.82</v>
      </c>
      <c r="F160" s="152">
        <v>0.82</v>
      </c>
      <c r="G160" s="141"/>
      <c r="H160" s="27"/>
      <c r="I160" s="28"/>
      <c r="J160" s="152">
        <f>Normal!J161</f>
        <v>0.78300000000000003</v>
      </c>
      <c r="K160" s="152">
        <f>Normal!K161</f>
        <v>0.81100000000000005</v>
      </c>
      <c r="L160" s="152">
        <f>Normal!L161</f>
        <v>0.88400000000000001</v>
      </c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</row>
    <row r="161" spans="1:96" ht="15.75" customHeight="1" x14ac:dyDescent="0.35">
      <c r="A161" s="8"/>
      <c r="B161" s="8">
        <v>2.4</v>
      </c>
      <c r="C161" s="9" t="s">
        <v>28</v>
      </c>
      <c r="D161" s="125">
        <v>0.68300000000000005</v>
      </c>
      <c r="E161" s="125">
        <v>0.82</v>
      </c>
      <c r="F161" s="125">
        <v>0.82</v>
      </c>
      <c r="G161" s="141"/>
      <c r="H161" s="8">
        <v>2.4</v>
      </c>
      <c r="I161" s="9" t="s">
        <v>28</v>
      </c>
      <c r="J161" s="125">
        <v>0.78300000000000003</v>
      </c>
      <c r="K161" s="125">
        <v>0.81200000000000006</v>
      </c>
      <c r="L161" s="125">
        <v>0.88300000000000001</v>
      </c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</row>
    <row r="162" spans="1:96" ht="15" x14ac:dyDescent="0.35">
      <c r="A162" s="5" t="s">
        <v>29</v>
      </c>
      <c r="B162" s="27"/>
      <c r="C162" s="28"/>
      <c r="D162" s="152">
        <v>0.16200000000000001</v>
      </c>
      <c r="E162" s="152">
        <v>0.38200000000000001</v>
      </c>
      <c r="F162" s="152">
        <v>0.38200000000000001</v>
      </c>
      <c r="G162" s="141"/>
      <c r="H162" s="27"/>
      <c r="I162" s="28"/>
      <c r="J162" s="152">
        <f>Normal!J163</f>
        <v>0.23799999999999999</v>
      </c>
      <c r="K162" s="152">
        <f>Normal!K163</f>
        <v>0.312</v>
      </c>
      <c r="L162" s="152">
        <f>Normal!L163</f>
        <v>0.46400000000000002</v>
      </c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</row>
    <row r="163" spans="1:96" ht="15.75" customHeight="1" x14ac:dyDescent="0.35">
      <c r="A163" s="5"/>
      <c r="B163" s="27">
        <v>2.8</v>
      </c>
      <c r="C163" s="28" t="s">
        <v>28</v>
      </c>
      <c r="D163" s="110">
        <v>0.16500000000000001</v>
      </c>
      <c r="E163" s="110">
        <v>0.38600000000000001</v>
      </c>
      <c r="F163" s="110">
        <v>0.38600000000000001</v>
      </c>
      <c r="H163" s="27">
        <v>2.8</v>
      </c>
      <c r="I163" s="28" t="s">
        <v>28</v>
      </c>
      <c r="J163" s="110">
        <v>0.24299999999999999</v>
      </c>
      <c r="K163" s="110">
        <v>0.317</v>
      </c>
      <c r="L163" s="110">
        <v>0.46800000000000003</v>
      </c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</row>
    <row r="164" spans="1:96" s="1" customFormat="1" ht="15" x14ac:dyDescent="0.35">
      <c r="L164" s="98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</row>
    <row r="165" spans="1:96" x14ac:dyDescent="0.35">
      <c r="AC165"/>
      <c r="AD165"/>
      <c r="AE165"/>
      <c r="AF165"/>
      <c r="AG165"/>
      <c r="AH165"/>
      <c r="AI165"/>
      <c r="AL165"/>
      <c r="AM165"/>
      <c r="AN165"/>
    </row>
    <row r="166" spans="1:96" ht="15.75" customHeight="1" x14ac:dyDescent="0.35">
      <c r="B166" s="5" t="s">
        <v>54</v>
      </c>
      <c r="C166" s="6"/>
      <c r="D166" s="115" t="s">
        <v>4</v>
      </c>
      <c r="E166" s="115"/>
      <c r="F166" s="115"/>
      <c r="G166" s="137"/>
      <c r="H166" s="5" t="s">
        <v>0</v>
      </c>
      <c r="I166" s="6"/>
      <c r="J166" s="115" t="s">
        <v>4</v>
      </c>
      <c r="K166" s="115"/>
      <c r="L166" s="115"/>
      <c r="BT166" s="1"/>
      <c r="BU166" s="1"/>
      <c r="BV166" s="1"/>
      <c r="BW166" s="1"/>
      <c r="BX166" s="1"/>
      <c r="BY166" s="1"/>
      <c r="BZ166" s="1"/>
      <c r="CA166" s="1"/>
    </row>
    <row r="167" spans="1:96" ht="15.75" customHeight="1" x14ac:dyDescent="0.35"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37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BT167" s="1"/>
      <c r="BU167" s="1"/>
      <c r="BV167" s="1"/>
      <c r="BW167" s="1"/>
      <c r="BX167" s="1"/>
      <c r="BY167" s="1"/>
      <c r="BZ167" s="1"/>
      <c r="CA167" s="1"/>
    </row>
    <row r="168" spans="1:96" ht="15" x14ac:dyDescent="0.35">
      <c r="B168" s="8"/>
      <c r="C168" s="9"/>
      <c r="D168" s="126"/>
      <c r="E168" s="127"/>
      <c r="F168" s="9"/>
      <c r="G168" s="137"/>
      <c r="H168" s="8"/>
      <c r="I168" s="9"/>
      <c r="J168" s="126"/>
      <c r="K168" s="127"/>
      <c r="L168" s="127"/>
      <c r="BT168" s="1"/>
      <c r="BU168" s="1"/>
      <c r="BV168" s="1"/>
      <c r="BW168" s="1"/>
      <c r="BX168" s="1"/>
      <c r="BY168" s="1"/>
      <c r="BZ168" s="1"/>
      <c r="CA168" s="1"/>
    </row>
    <row r="169" spans="1:96" ht="15.5" x14ac:dyDescent="0.35">
      <c r="B169" s="11">
        <v>2.1</v>
      </c>
      <c r="C169" s="11" t="s">
        <v>9</v>
      </c>
      <c r="D169" s="130">
        <f>(D5-D4)*100</f>
        <v>3.2999999999999972</v>
      </c>
      <c r="E169" s="130">
        <f>(E5-E4)*100</f>
        <v>2.6000000000000023</v>
      </c>
      <c r="F169" s="130">
        <f>(F5-F4)*100</f>
        <v>2.6000000000000023</v>
      </c>
      <c r="G169" s="137"/>
      <c r="H169" s="11">
        <v>2.1</v>
      </c>
      <c r="I169" s="11" t="s">
        <v>9</v>
      </c>
      <c r="J169" s="130">
        <f>(J5-J4)*100</f>
        <v>1.7999999999999989</v>
      </c>
      <c r="K169" s="130">
        <f>(K5-K4)*100</f>
        <v>3.8999999999999977</v>
      </c>
      <c r="L169" s="130">
        <f>(L5-L4)*100</f>
        <v>1.8000000000000016</v>
      </c>
      <c r="BT169" s="1"/>
      <c r="BU169" s="1"/>
      <c r="BV169" s="1"/>
      <c r="BW169" s="1"/>
      <c r="BX169" s="1"/>
      <c r="BY169" s="1"/>
      <c r="BZ169" s="1"/>
      <c r="CA169" s="1"/>
    </row>
    <row r="170" spans="1:96" ht="15" x14ac:dyDescent="0.35">
      <c r="B170" s="8"/>
      <c r="C170" s="9"/>
      <c r="D170" s="129"/>
      <c r="E170" s="128"/>
      <c r="F170" s="129"/>
      <c r="G170" s="137"/>
      <c r="H170" s="8"/>
      <c r="I170" s="9"/>
      <c r="J170" s="129"/>
      <c r="K170" s="128"/>
      <c r="L170" s="128"/>
      <c r="BT170" s="1"/>
      <c r="BU170" s="1"/>
      <c r="BV170" s="1"/>
      <c r="BW170" s="1"/>
      <c r="BX170" s="1"/>
      <c r="BY170" s="1"/>
      <c r="BZ170" s="1"/>
      <c r="CA170" s="1"/>
    </row>
    <row r="171" spans="1:96" ht="15.5" x14ac:dyDescent="0.35">
      <c r="B171" s="40">
        <v>2.2000000000000002</v>
      </c>
      <c r="C171" s="40" t="s">
        <v>9</v>
      </c>
      <c r="D171" s="131">
        <f>(D7-D6)*100</f>
        <v>1.9000000000000017</v>
      </c>
      <c r="E171" s="131">
        <f>(E7-E6)*100</f>
        <v>2.4999999999999996</v>
      </c>
      <c r="F171" s="131">
        <f>(F7-F6)*100</f>
        <v>2.4999999999999996</v>
      </c>
      <c r="G171" s="137"/>
      <c r="H171" s="40">
        <v>2.2000000000000002</v>
      </c>
      <c r="I171" s="40" t="s">
        <v>9</v>
      </c>
      <c r="J171" s="131">
        <f>(J7-J6)*100</f>
        <v>1.0000000000000009</v>
      </c>
      <c r="K171" s="131">
        <f>(K7-K6)*100</f>
        <v>3.2</v>
      </c>
      <c r="L171" s="131">
        <f>(L7-L6)*100</f>
        <v>1.3000000000000012</v>
      </c>
      <c r="BT171" s="1"/>
      <c r="BU171" s="1"/>
      <c r="BV171" s="1"/>
      <c r="BW171" s="1"/>
      <c r="BX171" s="1"/>
      <c r="BY171" s="1"/>
      <c r="BZ171" s="1"/>
      <c r="CA171" s="1"/>
    </row>
    <row r="172" spans="1:96" ht="15" x14ac:dyDescent="0.35">
      <c r="B172" s="8"/>
      <c r="C172" s="9"/>
      <c r="D172" s="129"/>
      <c r="E172" s="128"/>
      <c r="F172" s="129"/>
      <c r="G172" s="137"/>
      <c r="H172" s="8"/>
      <c r="I172" s="9"/>
      <c r="J172" s="129"/>
      <c r="K172" s="128"/>
      <c r="L172" s="128"/>
      <c r="BT172" s="1"/>
      <c r="BU172" s="1"/>
      <c r="BV172" s="1"/>
      <c r="BW172" s="1"/>
      <c r="BX172" s="1"/>
      <c r="BY172" s="1"/>
      <c r="BZ172" s="1"/>
      <c r="CA172" s="1"/>
    </row>
    <row r="173" spans="1:96" ht="15.5" x14ac:dyDescent="0.35">
      <c r="B173" s="13">
        <v>2.4</v>
      </c>
      <c r="C173" s="14" t="s">
        <v>9</v>
      </c>
      <c r="D173" s="132">
        <f>(D9-D8)*100</f>
        <v>1.0000000000000009</v>
      </c>
      <c r="E173" s="132">
        <f>(E9-E8)*100</f>
        <v>1.0999999999999996</v>
      </c>
      <c r="F173" s="132">
        <f>(F9-F8)*100</f>
        <v>1.0999999999999996</v>
      </c>
      <c r="G173" s="137"/>
      <c r="H173" s="13">
        <v>2.4</v>
      </c>
      <c r="I173" s="14" t="s">
        <v>9</v>
      </c>
      <c r="J173" s="132">
        <f>(J9-J8)*100</f>
        <v>0.70000000000000062</v>
      </c>
      <c r="K173" s="132">
        <f>(K9-K8)*100</f>
        <v>0.79999999999999938</v>
      </c>
      <c r="L173" s="132">
        <f>(L9-L8)*100</f>
        <v>0.9000000000000008</v>
      </c>
      <c r="BT173" s="1"/>
      <c r="BU173" s="1"/>
      <c r="BV173" s="1"/>
      <c r="BW173" s="1"/>
      <c r="BX173" s="1"/>
      <c r="BY173" s="1"/>
      <c r="BZ173" s="1"/>
      <c r="CA173" s="1"/>
    </row>
    <row r="174" spans="1:96" ht="15" x14ac:dyDescent="0.35">
      <c r="B174" s="8"/>
      <c r="C174" s="9"/>
      <c r="D174" s="129"/>
      <c r="E174" s="128"/>
      <c r="F174" s="129"/>
      <c r="G174" s="137"/>
      <c r="H174" s="8"/>
      <c r="I174" s="9"/>
      <c r="J174" s="129"/>
      <c r="K174" s="128"/>
      <c r="L174" s="128"/>
      <c r="BT174" s="1"/>
      <c r="BU174" s="1"/>
      <c r="BV174" s="1"/>
      <c r="BW174" s="1"/>
      <c r="BX174" s="1"/>
      <c r="BY174" s="1"/>
      <c r="BZ174" s="1"/>
      <c r="CA174" s="1"/>
    </row>
    <row r="175" spans="1:96" ht="15.5" x14ac:dyDescent="0.35">
      <c r="B175" s="13">
        <v>2.8</v>
      </c>
      <c r="C175" s="14" t="s">
        <v>9</v>
      </c>
      <c r="D175" s="132">
        <f>(D11-D10)*100</f>
        <v>0.40000000000000036</v>
      </c>
      <c r="E175" s="132">
        <f>(E11-E10)*100</f>
        <v>-0.10000000000000009</v>
      </c>
      <c r="F175" s="132">
        <f>(F11-F10)*100</f>
        <v>-0.10000000000000009</v>
      </c>
      <c r="G175" s="137"/>
      <c r="H175" s="13">
        <v>2.8</v>
      </c>
      <c r="I175" s="14" t="s">
        <v>9</v>
      </c>
      <c r="J175" s="132">
        <f>(J11-J10)*100</f>
        <v>0.39999999999999758</v>
      </c>
      <c r="K175" s="132">
        <f>(K11-K10)*100</f>
        <v>-0.30000000000000027</v>
      </c>
      <c r="L175" s="132">
        <f>(L11-L10)*100</f>
        <v>-0.19999999999999879</v>
      </c>
      <c r="BT175" s="1"/>
      <c r="BU175" s="1"/>
      <c r="BV175" s="1"/>
      <c r="BW175" s="1"/>
      <c r="BX175" s="1"/>
      <c r="BY175" s="1"/>
      <c r="BZ175" s="1"/>
      <c r="CA175" s="1"/>
    </row>
    <row r="176" spans="1:96" ht="15" x14ac:dyDescent="0.35">
      <c r="B176" s="8"/>
      <c r="C176" s="9"/>
      <c r="D176" s="129"/>
      <c r="E176" s="128"/>
      <c r="F176" s="129"/>
      <c r="G176" s="137"/>
      <c r="H176" s="8"/>
      <c r="I176" s="9"/>
      <c r="J176" s="129"/>
      <c r="K176" s="128"/>
      <c r="L176" s="128"/>
      <c r="BT176" s="1"/>
      <c r="BU176" s="1"/>
      <c r="BV176" s="1"/>
      <c r="BW176" s="1"/>
      <c r="BX176" s="1"/>
      <c r="BY176" s="1"/>
      <c r="BZ176" s="1"/>
      <c r="CA176" s="1"/>
    </row>
    <row r="177" spans="2:79" ht="15.5" x14ac:dyDescent="0.35">
      <c r="B177" s="16">
        <v>2.1</v>
      </c>
      <c r="C177" s="17" t="s">
        <v>10</v>
      </c>
      <c r="D177" s="133">
        <f>(D13-D12)*100</f>
        <v>2.6000000000000023</v>
      </c>
      <c r="E177" s="133">
        <f>(E13-E12)*100</f>
        <v>2.6000000000000023</v>
      </c>
      <c r="F177" s="133">
        <f>(F13-F12)*100</f>
        <v>2.6000000000000023</v>
      </c>
      <c r="G177" s="137"/>
      <c r="H177" s="16">
        <v>2.1</v>
      </c>
      <c r="I177" s="17" t="s">
        <v>10</v>
      </c>
      <c r="J177" s="133">
        <f>(J13-J12)*100</f>
        <v>2.0999999999999961</v>
      </c>
      <c r="K177" s="133">
        <f>(K13-K12)*100</f>
        <v>3.2000000000000028</v>
      </c>
      <c r="L177" s="133">
        <f>(L13-L12)*100</f>
        <v>1.9000000000000017</v>
      </c>
      <c r="BT177" s="1"/>
      <c r="BU177" s="1"/>
      <c r="BV177" s="1"/>
      <c r="BW177" s="1"/>
      <c r="BX177" s="1"/>
      <c r="BY177" s="1"/>
      <c r="BZ177" s="1"/>
      <c r="CA177" s="1"/>
    </row>
    <row r="178" spans="2:79" ht="15" x14ac:dyDescent="0.35">
      <c r="B178" s="8"/>
      <c r="C178" s="9"/>
      <c r="D178" s="129"/>
      <c r="E178" s="128"/>
      <c r="F178" s="129"/>
      <c r="G178" s="137"/>
      <c r="H178" s="8"/>
      <c r="I178" s="9"/>
      <c r="J178" s="129"/>
      <c r="K178" s="128"/>
      <c r="L178" s="128"/>
      <c r="BT178" s="1"/>
      <c r="BU178" s="1"/>
      <c r="BV178" s="1"/>
      <c r="BW178" s="1"/>
      <c r="BX178" s="1"/>
      <c r="BY178" s="1"/>
      <c r="BZ178" s="1"/>
      <c r="CA178" s="1"/>
    </row>
    <row r="179" spans="2:79" ht="15.5" x14ac:dyDescent="0.35">
      <c r="B179" s="29">
        <v>2.2000000000000002</v>
      </c>
      <c r="C179" s="29" t="s">
        <v>10</v>
      </c>
      <c r="D179" s="134">
        <f>(D15-D14)*100</f>
        <v>1.9999999999999962</v>
      </c>
      <c r="E179" s="134">
        <f>(E15-E14)*100</f>
        <v>1.8999999999999961</v>
      </c>
      <c r="F179" s="134">
        <f>(F15-F14)*100</f>
        <v>1.8999999999999961</v>
      </c>
      <c r="G179" s="137"/>
      <c r="H179" s="29">
        <v>2.2000000000000002</v>
      </c>
      <c r="I179" s="29" t="s">
        <v>10</v>
      </c>
      <c r="J179" s="134">
        <f>(J15-J14)*100</f>
        <v>1.3999999999999957</v>
      </c>
      <c r="K179" s="134">
        <f>(K15-K14)*100</f>
        <v>2.6999999999999966</v>
      </c>
      <c r="L179" s="134">
        <f>(L15-L14)*100</f>
        <v>1.2999999999999956</v>
      </c>
      <c r="BT179" s="1"/>
      <c r="BU179" s="1"/>
      <c r="BV179" s="1"/>
      <c r="BW179" s="1"/>
      <c r="BX179" s="1"/>
      <c r="BY179" s="1"/>
      <c r="BZ179" s="1"/>
      <c r="CA179" s="1"/>
    </row>
    <row r="180" spans="2:79" ht="15" x14ac:dyDescent="0.35">
      <c r="B180" s="8"/>
      <c r="C180" s="9"/>
      <c r="D180" s="129"/>
      <c r="E180" s="128"/>
      <c r="F180" s="129"/>
      <c r="G180" s="137"/>
      <c r="H180" s="8"/>
      <c r="I180" s="9"/>
      <c r="J180" s="129"/>
      <c r="K180" s="128"/>
      <c r="L180" s="128"/>
      <c r="BT180" s="1"/>
      <c r="BU180" s="1"/>
      <c r="BV180" s="1"/>
      <c r="BW180" s="1"/>
      <c r="BX180" s="1"/>
      <c r="BY180" s="1"/>
      <c r="BZ180" s="1"/>
      <c r="CA180" s="1"/>
    </row>
    <row r="181" spans="2:79" ht="15.5" x14ac:dyDescent="0.35">
      <c r="B181" s="16">
        <v>2.4</v>
      </c>
      <c r="C181" s="16" t="s">
        <v>10</v>
      </c>
      <c r="D181" s="133">
        <f>(D17-D16)*100</f>
        <v>1.1999999999999984</v>
      </c>
      <c r="E181" s="133">
        <f>(E17-E16)*100</f>
        <v>1.2999999999999985</v>
      </c>
      <c r="F181" s="133">
        <f>(F17-F16)*100</f>
        <v>1.2999999999999985</v>
      </c>
      <c r="G181" s="137"/>
      <c r="H181" s="16">
        <v>2.4</v>
      </c>
      <c r="I181" s="16" t="s">
        <v>10</v>
      </c>
      <c r="J181" s="133">
        <f>(J17-J16)*100</f>
        <v>1.1999999999999984</v>
      </c>
      <c r="K181" s="133">
        <f>(K17-K16)*100</f>
        <v>0.99999999999999811</v>
      </c>
      <c r="L181" s="133">
        <f>(L17-L16)*100</f>
        <v>1.2000000000000011</v>
      </c>
      <c r="BT181" s="1"/>
      <c r="BU181" s="1"/>
      <c r="BV181" s="1"/>
      <c r="BW181" s="1"/>
      <c r="BX181" s="1"/>
      <c r="BY181" s="1"/>
      <c r="BZ181" s="1"/>
      <c r="CA181" s="1"/>
    </row>
    <row r="182" spans="2:79" ht="15" x14ac:dyDescent="0.35">
      <c r="B182" s="8"/>
      <c r="C182" s="9"/>
      <c r="D182" s="129"/>
      <c r="E182" s="128"/>
      <c r="F182" s="129"/>
      <c r="G182" s="137"/>
      <c r="H182" s="8"/>
      <c r="I182" s="9"/>
      <c r="J182" s="129"/>
      <c r="K182" s="128"/>
      <c r="L182" s="128"/>
      <c r="BT182" s="1"/>
      <c r="BU182" s="1"/>
      <c r="BV182" s="1"/>
      <c r="BW182" s="1"/>
      <c r="BX182" s="1"/>
      <c r="BY182" s="1"/>
      <c r="BZ182" s="1"/>
      <c r="CA182" s="1"/>
    </row>
    <row r="183" spans="2:79" ht="15.5" x14ac:dyDescent="0.35">
      <c r="B183" s="16">
        <v>2.8</v>
      </c>
      <c r="C183" s="16" t="s">
        <v>10</v>
      </c>
      <c r="D183" s="133">
        <f>(D19-D18)*100</f>
        <v>0.30000000000000027</v>
      </c>
      <c r="E183" s="133">
        <f>(E19-E18)*100</f>
        <v>0.20000000000000018</v>
      </c>
      <c r="F183" s="133">
        <f>(F19-F18)*100</f>
        <v>0.20000000000000018</v>
      </c>
      <c r="G183" s="137"/>
      <c r="H183" s="16">
        <v>2.8</v>
      </c>
      <c r="I183" s="16" t="s">
        <v>10</v>
      </c>
      <c r="J183" s="133">
        <f>(J19-J18)*100</f>
        <v>0.30000000000000027</v>
      </c>
      <c r="K183" s="133">
        <f>(K19-K18)*100</f>
        <v>-0.10000000000000009</v>
      </c>
      <c r="L183" s="133">
        <f>(L19-L18)*100</f>
        <v>0.30000000000000027</v>
      </c>
      <c r="BT183" s="1"/>
      <c r="BU183" s="1"/>
      <c r="BV183" s="1"/>
      <c r="BW183" s="1"/>
      <c r="BX183" s="1"/>
      <c r="BY183" s="1"/>
      <c r="BZ183" s="1"/>
      <c r="CA183" s="1"/>
    </row>
    <row r="184" spans="2:79" ht="15" x14ac:dyDescent="0.35">
      <c r="B184" s="8"/>
      <c r="C184" s="9"/>
      <c r="D184" s="129"/>
      <c r="E184" s="128"/>
      <c r="F184" s="129"/>
      <c r="G184" s="137"/>
      <c r="H184" s="8"/>
      <c r="I184" s="9"/>
      <c r="J184" s="129"/>
      <c r="K184" s="128"/>
      <c r="L184" s="128"/>
      <c r="BT184" s="1"/>
      <c r="BU184" s="1"/>
      <c r="BV184" s="1"/>
      <c r="BW184" s="1"/>
      <c r="BX184" s="1"/>
      <c r="BY184" s="1"/>
      <c r="BZ184" s="1"/>
      <c r="CA184" s="1"/>
    </row>
    <row r="185" spans="2:79" ht="15.5" x14ac:dyDescent="0.35">
      <c r="B185" s="13">
        <v>2.1</v>
      </c>
      <c r="C185" s="13" t="s">
        <v>11</v>
      </c>
      <c r="D185" s="132">
        <f>(D21-D20)*100</f>
        <v>1.7000000000000015</v>
      </c>
      <c r="E185" s="132">
        <f>(E21-E20)*100</f>
        <v>2.7000000000000024</v>
      </c>
      <c r="F185" s="132">
        <f>(F21-F20)*100</f>
        <v>2.7000000000000024</v>
      </c>
      <c r="G185" s="137"/>
      <c r="H185" s="13">
        <v>2.1</v>
      </c>
      <c r="I185" s="13" t="s">
        <v>11</v>
      </c>
      <c r="J185" s="132">
        <f>(J21-J20)*100</f>
        <v>1.5000000000000013</v>
      </c>
      <c r="K185" s="132">
        <f>(K21-K20)*100</f>
        <v>3.3000000000000029</v>
      </c>
      <c r="L185" s="132">
        <f>(L21-L20)*100</f>
        <v>1.8000000000000016</v>
      </c>
      <c r="BT185" s="1"/>
      <c r="BU185" s="1"/>
      <c r="BV185" s="1"/>
      <c r="BW185" s="1"/>
      <c r="BX185" s="1"/>
      <c r="BY185" s="1"/>
      <c r="BZ185" s="1"/>
      <c r="CA185" s="1"/>
    </row>
    <row r="186" spans="2:79" ht="15" x14ac:dyDescent="0.35">
      <c r="B186" s="8"/>
      <c r="C186" s="9"/>
      <c r="D186" s="129"/>
      <c r="E186" s="128"/>
      <c r="F186" s="129"/>
      <c r="G186" s="137"/>
      <c r="H186" s="8"/>
      <c r="I186" s="9"/>
      <c r="J186" s="129"/>
      <c r="K186" s="128"/>
      <c r="L186" s="128"/>
      <c r="BT186" s="1"/>
      <c r="BU186" s="1"/>
      <c r="BV186" s="1"/>
      <c r="BW186" s="1"/>
      <c r="BX186" s="1"/>
      <c r="BY186" s="1"/>
      <c r="BZ186" s="1"/>
      <c r="CA186" s="1"/>
    </row>
    <row r="187" spans="2:79" ht="15.5" x14ac:dyDescent="0.35">
      <c r="B187" s="40">
        <v>2.2000000000000002</v>
      </c>
      <c r="C187" s="40" t="s">
        <v>11</v>
      </c>
      <c r="D187" s="131">
        <f>(D23-D22)*100</f>
        <v>1.699999999999996</v>
      </c>
      <c r="E187" s="131">
        <f>(E23-E22)*100</f>
        <v>1.8999999999999961</v>
      </c>
      <c r="F187" s="131">
        <f>(F23-F22)*100</f>
        <v>1.8999999999999961</v>
      </c>
      <c r="G187" s="137"/>
      <c r="H187" s="40">
        <v>2.2000000000000002</v>
      </c>
      <c r="I187" s="40" t="s">
        <v>11</v>
      </c>
      <c r="J187" s="131">
        <f>(J23-J22)*100</f>
        <v>1.5000000000000013</v>
      </c>
      <c r="K187" s="131">
        <f>(K23-K22)*100</f>
        <v>2.6000000000000023</v>
      </c>
      <c r="L187" s="131">
        <f>(L23-L22)*100</f>
        <v>1.3000000000000012</v>
      </c>
      <c r="BT187" s="1"/>
      <c r="BU187" s="1"/>
      <c r="BV187" s="1"/>
      <c r="BW187" s="1"/>
      <c r="BX187" s="1"/>
      <c r="BY187" s="1"/>
      <c r="BZ187" s="1"/>
      <c r="CA187" s="1"/>
    </row>
    <row r="188" spans="2:79" ht="15" x14ac:dyDescent="0.35">
      <c r="B188" s="8"/>
      <c r="C188" s="9"/>
      <c r="D188" s="129"/>
      <c r="E188" s="128"/>
      <c r="F188" s="129"/>
      <c r="G188" s="137"/>
      <c r="H188" s="8"/>
      <c r="I188" s="9"/>
      <c r="J188" s="129"/>
      <c r="K188" s="128"/>
      <c r="L188" s="128"/>
      <c r="BT188" s="1"/>
      <c r="BU188" s="1"/>
      <c r="BV188" s="1"/>
      <c r="BW188" s="1"/>
      <c r="BX188" s="1"/>
      <c r="BY188" s="1"/>
      <c r="BZ188" s="1"/>
      <c r="CA188" s="1"/>
    </row>
    <row r="189" spans="2:79" ht="15.5" x14ac:dyDescent="0.35">
      <c r="B189" s="11">
        <v>2.4</v>
      </c>
      <c r="C189" s="11" t="s">
        <v>11</v>
      </c>
      <c r="D189" s="130">
        <f>(D25-D24)*100</f>
        <v>1.2000000000000011</v>
      </c>
      <c r="E189" s="130">
        <f>(E25-E24)*100</f>
        <v>1.2000000000000011</v>
      </c>
      <c r="F189" s="130">
        <f>(F25-F24)*100</f>
        <v>1.2000000000000011</v>
      </c>
      <c r="G189" s="137"/>
      <c r="H189" s="11">
        <v>2.4</v>
      </c>
      <c r="I189" s="11" t="s">
        <v>11</v>
      </c>
      <c r="J189" s="130">
        <f>(J25-J24)*100</f>
        <v>1.2000000000000011</v>
      </c>
      <c r="K189" s="130">
        <f>(K25-K24)*100</f>
        <v>1.100000000000001</v>
      </c>
      <c r="L189" s="130">
        <f>(L25-L24)*100</f>
        <v>1.0000000000000009</v>
      </c>
      <c r="BT189" s="1"/>
      <c r="BU189" s="1"/>
      <c r="BV189" s="1"/>
      <c r="BW189" s="1"/>
      <c r="BX189" s="1"/>
      <c r="BY189" s="1"/>
      <c r="BZ189" s="1"/>
      <c r="CA189" s="1"/>
    </row>
    <row r="190" spans="2:79" ht="15" x14ac:dyDescent="0.35">
      <c r="B190" s="8"/>
      <c r="C190" s="9"/>
      <c r="D190" s="129"/>
      <c r="E190" s="128"/>
      <c r="F190" s="129"/>
      <c r="G190" s="137"/>
      <c r="H190" s="8"/>
      <c r="I190" s="9"/>
      <c r="J190" s="129"/>
      <c r="K190" s="128"/>
      <c r="L190" s="128"/>
      <c r="BT190" s="1"/>
      <c r="BU190" s="1"/>
      <c r="BV190" s="1"/>
      <c r="BW190" s="1"/>
      <c r="BX190" s="1"/>
      <c r="BY190" s="1"/>
      <c r="BZ190" s="1"/>
      <c r="CA190" s="1"/>
    </row>
    <row r="191" spans="2:79" ht="15.5" x14ac:dyDescent="0.35">
      <c r="B191" s="11">
        <v>2.8</v>
      </c>
      <c r="C191" s="11" t="s">
        <v>11</v>
      </c>
      <c r="D191" s="130">
        <f>(D27-D26)*100</f>
        <v>0.19999999999999948</v>
      </c>
      <c r="E191" s="130">
        <f>(E27-E26)*100</f>
        <v>0.49999999999999906</v>
      </c>
      <c r="F191" s="130">
        <f>(F27-F26)*100</f>
        <v>0.49999999999999906</v>
      </c>
      <c r="G191" s="137"/>
      <c r="H191" s="11">
        <v>2.8</v>
      </c>
      <c r="I191" s="11" t="s">
        <v>11</v>
      </c>
      <c r="J191" s="130">
        <f>(J27-J26)*100</f>
        <v>0.40000000000000036</v>
      </c>
      <c r="K191" s="130">
        <f>(K27-K26)*100</f>
        <v>0.10000000000000009</v>
      </c>
      <c r="L191" s="130">
        <f>(L27-L26)*100</f>
        <v>0.50000000000000044</v>
      </c>
      <c r="BT191" s="1"/>
      <c r="BU191" s="1"/>
      <c r="BV191" s="1"/>
      <c r="BW191" s="1"/>
      <c r="BX191" s="1"/>
      <c r="BY191" s="1"/>
      <c r="BZ191" s="1"/>
      <c r="CA191" s="1"/>
    </row>
    <row r="192" spans="2:79" ht="15" x14ac:dyDescent="0.35">
      <c r="B192" s="8"/>
      <c r="C192" s="9"/>
      <c r="D192" s="129"/>
      <c r="E192" s="128"/>
      <c r="F192" s="129"/>
      <c r="G192" s="137"/>
      <c r="H192" s="8"/>
      <c r="I192" s="9"/>
      <c r="J192" s="129"/>
      <c r="K192" s="128"/>
      <c r="L192" s="128"/>
      <c r="BT192" s="1"/>
      <c r="BU192" s="1"/>
      <c r="BV192" s="1"/>
      <c r="BW192" s="1"/>
      <c r="BX192" s="1"/>
      <c r="BY192" s="1"/>
      <c r="BZ192" s="1"/>
      <c r="CA192" s="1"/>
    </row>
    <row r="193" spans="2:79" ht="15.5" x14ac:dyDescent="0.35">
      <c r="B193" s="13">
        <v>2.1</v>
      </c>
      <c r="C193" s="13" t="s">
        <v>12</v>
      </c>
      <c r="D193" s="132">
        <f>(D29-D28)*100</f>
        <v>1.19999999999999</v>
      </c>
      <c r="E193" s="132">
        <f>(E29-E28)*100</f>
        <v>3.0000000000000027</v>
      </c>
      <c r="F193" s="132">
        <f>(F29-F28)*100</f>
        <v>3.0000000000000027</v>
      </c>
      <c r="G193" s="137"/>
      <c r="H193" s="13">
        <v>2.1</v>
      </c>
      <c r="I193" s="13" t="s">
        <v>12</v>
      </c>
      <c r="J193" s="132">
        <f>(J29-J28)*100</f>
        <v>0.9000000000000008</v>
      </c>
      <c r="K193" s="132">
        <f>(K29-K28)*100</f>
        <v>3.2999999999999918</v>
      </c>
      <c r="L193" s="132">
        <f>(L29-L28)*100</f>
        <v>1.6000000000000014</v>
      </c>
      <c r="BT193" s="1"/>
      <c r="BU193" s="1"/>
      <c r="BV193" s="1"/>
      <c r="BW193" s="1"/>
      <c r="BX193" s="1"/>
      <c r="BY193" s="1"/>
      <c r="BZ193" s="1"/>
      <c r="CA193" s="1"/>
    </row>
    <row r="194" spans="2:79" ht="15" x14ac:dyDescent="0.35">
      <c r="B194" s="8"/>
      <c r="C194" s="9"/>
      <c r="D194" s="129"/>
      <c r="E194" s="128"/>
      <c r="F194" s="129"/>
      <c r="G194" s="137"/>
      <c r="H194" s="8"/>
      <c r="I194" s="9"/>
      <c r="J194" s="129"/>
      <c r="K194" s="128"/>
      <c r="L194" s="128"/>
      <c r="BT194" s="1"/>
      <c r="BU194" s="1"/>
      <c r="BV194" s="1"/>
      <c r="BW194" s="1"/>
      <c r="BX194" s="1"/>
      <c r="BY194" s="1"/>
      <c r="BZ194" s="1"/>
      <c r="CA194" s="1"/>
    </row>
    <row r="195" spans="2:79" ht="15.5" x14ac:dyDescent="0.35">
      <c r="B195" s="40">
        <v>2.2000000000000002</v>
      </c>
      <c r="C195" s="40" t="s">
        <v>12</v>
      </c>
      <c r="D195" s="131">
        <f>(D31-D30)*100</f>
        <v>1.4000000000000012</v>
      </c>
      <c r="E195" s="131">
        <f>(E31-E30)*100</f>
        <v>2.1000000000000019</v>
      </c>
      <c r="F195" s="131">
        <f>(F31-F30)*100</f>
        <v>2.1000000000000019</v>
      </c>
      <c r="G195" s="137"/>
      <c r="H195" s="40">
        <v>2.2000000000000002</v>
      </c>
      <c r="I195" s="40" t="s">
        <v>12</v>
      </c>
      <c r="J195" s="131">
        <f>(J31-J30)*100</f>
        <v>1.2000000000000011</v>
      </c>
      <c r="K195" s="131">
        <f>(K31-K30)*100</f>
        <v>2.6000000000000023</v>
      </c>
      <c r="L195" s="131">
        <f>(L31-L30)*100</f>
        <v>1.2000000000000011</v>
      </c>
      <c r="BT195" s="1"/>
      <c r="BU195" s="1"/>
      <c r="BV195" s="1"/>
      <c r="BW195" s="1"/>
      <c r="BX195" s="1"/>
      <c r="BY195" s="1"/>
      <c r="BZ195" s="1"/>
      <c r="CA195" s="1"/>
    </row>
    <row r="196" spans="2:79" ht="15" x14ac:dyDescent="0.35">
      <c r="B196" s="8"/>
      <c r="C196" s="9"/>
      <c r="D196" s="129"/>
      <c r="E196" s="128"/>
      <c r="F196" s="129"/>
      <c r="G196" s="137"/>
      <c r="H196" s="8"/>
      <c r="I196" s="9"/>
      <c r="J196" s="129"/>
      <c r="K196" s="128"/>
      <c r="L196" s="128"/>
      <c r="BT196" s="1"/>
      <c r="BU196" s="1"/>
      <c r="BV196" s="1"/>
      <c r="BW196" s="1"/>
      <c r="BX196" s="1"/>
      <c r="BY196" s="1"/>
      <c r="BZ196" s="1"/>
      <c r="CA196" s="1"/>
    </row>
    <row r="197" spans="2:79" ht="15.5" x14ac:dyDescent="0.35">
      <c r="B197" s="11">
        <v>2.4</v>
      </c>
      <c r="C197" s="11" t="s">
        <v>12</v>
      </c>
      <c r="D197" s="130">
        <f>(D33-D32)*100</f>
        <v>1.0999999999999983</v>
      </c>
      <c r="E197" s="130">
        <f>(E33-E32)*100</f>
        <v>1.100000000000001</v>
      </c>
      <c r="F197" s="130">
        <f>(F33-F32)*100</f>
        <v>1.100000000000001</v>
      </c>
      <c r="G197" s="137"/>
      <c r="H197" s="11">
        <v>2.4</v>
      </c>
      <c r="I197" s="11" t="s">
        <v>12</v>
      </c>
      <c r="J197" s="130">
        <f>(J33-J32)*100</f>
        <v>1.0999999999999983</v>
      </c>
      <c r="K197" s="130">
        <f>(K33-K32)*100</f>
        <v>1.100000000000001</v>
      </c>
      <c r="L197" s="130">
        <f>(L33-L32)*100</f>
        <v>0.9000000000000008</v>
      </c>
      <c r="BT197" s="1"/>
      <c r="BU197" s="1"/>
      <c r="BV197" s="1"/>
      <c r="BW197" s="1"/>
      <c r="BX197" s="1"/>
      <c r="BY197" s="1"/>
      <c r="BZ197" s="1"/>
      <c r="CA197" s="1"/>
    </row>
    <row r="198" spans="2:79" ht="15" x14ac:dyDescent="0.35">
      <c r="B198" s="8"/>
      <c r="C198" s="9"/>
      <c r="D198" s="129"/>
      <c r="E198" s="128"/>
      <c r="F198" s="129"/>
      <c r="G198" s="137"/>
      <c r="H198" s="8"/>
      <c r="I198" s="9"/>
      <c r="J198" s="129"/>
      <c r="K198" s="128"/>
      <c r="L198" s="128"/>
      <c r="BT198" s="1"/>
      <c r="BU198" s="1"/>
      <c r="BV198" s="1"/>
      <c r="BW198" s="1"/>
      <c r="BX198" s="1"/>
      <c r="BY198" s="1"/>
      <c r="BZ198" s="1"/>
      <c r="CA198" s="1"/>
    </row>
    <row r="199" spans="2:79" ht="15.5" x14ac:dyDescent="0.35">
      <c r="B199" s="11">
        <v>2.8</v>
      </c>
      <c r="C199" s="11" t="s">
        <v>12</v>
      </c>
      <c r="D199" s="130">
        <f>(D35-D34)*100</f>
        <v>0.20000000000000018</v>
      </c>
      <c r="E199" s="130">
        <f>(E35-E34)*100</f>
        <v>0.49999999999999906</v>
      </c>
      <c r="F199" s="130">
        <f>(F35-F34)*100</f>
        <v>0.49999999999999906</v>
      </c>
      <c r="G199" s="137"/>
      <c r="H199" s="11">
        <v>2.8</v>
      </c>
      <c r="I199" s="11" t="s">
        <v>12</v>
      </c>
      <c r="J199" s="130">
        <f>(J35-J34)*100</f>
        <v>0.2999999999999996</v>
      </c>
      <c r="K199" s="130">
        <f>(K35-K34)*100</f>
        <v>0.30000000000000027</v>
      </c>
      <c r="L199" s="130">
        <f>(L35-L34)*100</f>
        <v>0.60000000000000053</v>
      </c>
      <c r="BT199" s="1"/>
      <c r="BU199" s="1"/>
      <c r="BV199" s="1"/>
      <c r="BW199" s="1"/>
      <c r="BX199" s="1"/>
      <c r="BY199" s="1"/>
      <c r="BZ199" s="1"/>
      <c r="CA199" s="1"/>
    </row>
    <row r="200" spans="2:79" ht="15" x14ac:dyDescent="0.35">
      <c r="B200" s="8"/>
      <c r="C200" s="9"/>
      <c r="D200" s="129"/>
      <c r="E200" s="128"/>
      <c r="F200" s="129"/>
      <c r="G200" s="137"/>
      <c r="H200" s="8"/>
      <c r="I200" s="9"/>
      <c r="J200" s="129"/>
      <c r="K200" s="128"/>
      <c r="L200" s="128"/>
      <c r="BT200" s="1"/>
      <c r="BU200" s="1"/>
      <c r="BV200" s="1"/>
      <c r="BW200" s="1"/>
      <c r="BX200" s="1"/>
      <c r="BY200" s="1"/>
      <c r="BZ200" s="1"/>
      <c r="CA200" s="1"/>
    </row>
    <row r="201" spans="2:79" ht="15.5" x14ac:dyDescent="0.35">
      <c r="B201" s="11">
        <v>2.1</v>
      </c>
      <c r="C201" s="11" t="s">
        <v>13</v>
      </c>
      <c r="D201" s="130">
        <f>(D37-D36)*100</f>
        <v>2.5000000000000022</v>
      </c>
      <c r="E201" s="130">
        <f>(E37-E36)*100</f>
        <v>1.4000000000000012</v>
      </c>
      <c r="F201" s="130">
        <f>(F37-F36)*100</f>
        <v>1.4000000000000012</v>
      </c>
      <c r="G201" s="137"/>
      <c r="H201" s="11">
        <v>2.1</v>
      </c>
      <c r="I201" s="11" t="s">
        <v>13</v>
      </c>
      <c r="J201" s="130">
        <f>(J37-J36)*100</f>
        <v>1.9000000000000017</v>
      </c>
      <c r="K201" s="130">
        <f>(K37-K36)*100</f>
        <v>2.1000000000000019</v>
      </c>
      <c r="L201" s="130">
        <f>(L37-L36)*100</f>
        <v>1.5000000000000013</v>
      </c>
      <c r="BT201" s="1"/>
      <c r="BU201" s="1"/>
      <c r="BV201" s="1"/>
      <c r="BW201" s="1"/>
      <c r="BX201" s="1"/>
      <c r="BY201" s="1"/>
      <c r="BZ201" s="1"/>
      <c r="CA201" s="1"/>
    </row>
    <row r="202" spans="2:79" ht="15" x14ac:dyDescent="0.35">
      <c r="B202" s="8"/>
      <c r="C202" s="9"/>
      <c r="D202" s="129"/>
      <c r="E202" s="128"/>
      <c r="F202" s="129"/>
      <c r="G202" s="137"/>
      <c r="H202" s="8"/>
      <c r="I202" s="9"/>
      <c r="J202" s="129"/>
      <c r="K202" s="128"/>
      <c r="L202" s="128"/>
      <c r="BT202" s="1"/>
      <c r="BU202" s="1"/>
      <c r="BV202" s="1"/>
      <c r="BW202" s="1"/>
      <c r="BX202" s="1"/>
      <c r="BY202" s="1"/>
      <c r="BZ202" s="1"/>
      <c r="CA202" s="1"/>
    </row>
    <row r="203" spans="2:79" ht="15.5" x14ac:dyDescent="0.35">
      <c r="B203" s="40">
        <v>2.2000000000000002</v>
      </c>
      <c r="C203" s="40" t="s">
        <v>13</v>
      </c>
      <c r="D203" s="131">
        <f>(D39-D38)*100</f>
        <v>1.799999999999996</v>
      </c>
      <c r="E203" s="131">
        <f>(E39-E38)*100</f>
        <v>2.599999999999997</v>
      </c>
      <c r="F203" s="131">
        <f>(F39-F38)*100</f>
        <v>2.599999999999997</v>
      </c>
      <c r="G203" s="137"/>
      <c r="H203" s="40">
        <v>2.2000000000000002</v>
      </c>
      <c r="I203" s="40" t="s">
        <v>13</v>
      </c>
      <c r="J203" s="131">
        <f>(J39-J38)*100</f>
        <v>1.100000000000001</v>
      </c>
      <c r="K203" s="131">
        <f>(K39-K38)*100</f>
        <v>3.400000000000003</v>
      </c>
      <c r="L203" s="131">
        <f>(L39-L38)*100</f>
        <v>1.6000000000000014</v>
      </c>
      <c r="BT203" s="1"/>
      <c r="BU203" s="1"/>
      <c r="BV203" s="1"/>
      <c r="BW203" s="1"/>
      <c r="BX203" s="1"/>
      <c r="BY203" s="1"/>
      <c r="BZ203" s="1"/>
      <c r="CA203" s="1"/>
    </row>
    <row r="204" spans="2:79" ht="15" x14ac:dyDescent="0.35">
      <c r="B204" s="8"/>
      <c r="C204" s="9"/>
      <c r="D204" s="129"/>
      <c r="E204" s="128"/>
      <c r="F204" s="129"/>
      <c r="G204" s="137"/>
      <c r="H204" s="8"/>
      <c r="I204" s="9"/>
      <c r="J204" s="129"/>
      <c r="K204" s="128"/>
      <c r="L204" s="128"/>
      <c r="BT204" s="1"/>
      <c r="BU204" s="1"/>
      <c r="BV204" s="1"/>
      <c r="BW204" s="1"/>
      <c r="BX204" s="1"/>
      <c r="BY204" s="1"/>
      <c r="BZ204" s="1"/>
      <c r="CA204" s="1"/>
    </row>
    <row r="205" spans="2:79" ht="15.5" x14ac:dyDescent="0.35">
      <c r="B205" s="13">
        <v>2.4</v>
      </c>
      <c r="C205" s="13" t="s">
        <v>13</v>
      </c>
      <c r="D205" s="132">
        <f>(D41-D40)*100</f>
        <v>1.3000000000000012</v>
      </c>
      <c r="E205" s="132">
        <f>(E41-E40)*100</f>
        <v>1.4999999999999987</v>
      </c>
      <c r="F205" s="132">
        <f>(F41-F40)*100</f>
        <v>1.4999999999999987</v>
      </c>
      <c r="G205" s="137"/>
      <c r="H205" s="13">
        <v>2.4</v>
      </c>
      <c r="I205" s="13" t="s">
        <v>13</v>
      </c>
      <c r="J205" s="132">
        <f>(J41-J40)*100</f>
        <v>1.0000000000000009</v>
      </c>
      <c r="K205" s="132">
        <f>(K41-K40)*100</f>
        <v>1.3000000000000012</v>
      </c>
      <c r="L205" s="132">
        <f>(L41-L40)*100</f>
        <v>1.2999999999999985</v>
      </c>
      <c r="BT205" s="1"/>
      <c r="BU205" s="1"/>
      <c r="BV205" s="1"/>
      <c r="BW205" s="1"/>
      <c r="BX205" s="1"/>
      <c r="BY205" s="1"/>
      <c r="BZ205" s="1"/>
      <c r="CA205" s="1"/>
    </row>
    <row r="206" spans="2:79" ht="15" x14ac:dyDescent="0.35">
      <c r="B206" s="8"/>
      <c r="C206" s="9"/>
      <c r="D206" s="129"/>
      <c r="E206" s="128"/>
      <c r="F206" s="129"/>
      <c r="G206" s="137"/>
      <c r="H206" s="8"/>
      <c r="I206" s="9"/>
      <c r="J206" s="129"/>
      <c r="K206" s="128"/>
      <c r="L206" s="128"/>
      <c r="BT206" s="1"/>
      <c r="BU206" s="1"/>
      <c r="BV206" s="1"/>
      <c r="BW206" s="1"/>
      <c r="BX206" s="1"/>
      <c r="BY206" s="1"/>
      <c r="BZ206" s="1"/>
      <c r="CA206" s="1"/>
    </row>
    <row r="207" spans="2:79" ht="15.5" x14ac:dyDescent="0.35">
      <c r="B207" s="13">
        <v>2.8</v>
      </c>
      <c r="C207" s="13" t="s">
        <v>13</v>
      </c>
      <c r="D207" s="132">
        <f>(D43-D42)*100</f>
        <v>0.69999999999999785</v>
      </c>
      <c r="E207" s="132">
        <f>(E43-E42)*100</f>
        <v>0.20000000000000018</v>
      </c>
      <c r="F207" s="132">
        <f>(F43-F42)*100</f>
        <v>0.20000000000000018</v>
      </c>
      <c r="G207" s="137"/>
      <c r="H207" s="13">
        <v>2.8</v>
      </c>
      <c r="I207" s="13" t="s">
        <v>13</v>
      </c>
      <c r="J207" s="132">
        <f>(J43-J42)*100</f>
        <v>0.70000000000000062</v>
      </c>
      <c r="K207" s="132">
        <f>(K43-K42)*100</f>
        <v>-0.10000000000000009</v>
      </c>
      <c r="L207" s="132">
        <f>(L43-L42)*100</f>
        <v>0.29999999999999888</v>
      </c>
      <c r="BT207" s="1"/>
      <c r="BU207" s="1"/>
      <c r="BV207" s="1"/>
      <c r="BW207" s="1"/>
      <c r="BX207" s="1"/>
      <c r="BY207" s="1"/>
      <c r="BZ207" s="1"/>
      <c r="CA207" s="1"/>
    </row>
    <row r="208" spans="2:79" ht="15" x14ac:dyDescent="0.35">
      <c r="B208" s="8"/>
      <c r="C208" s="9"/>
      <c r="D208" s="129"/>
      <c r="E208" s="128"/>
      <c r="F208" s="129"/>
      <c r="G208" s="137"/>
      <c r="H208" s="8"/>
      <c r="I208" s="9"/>
      <c r="J208" s="129"/>
      <c r="K208" s="128"/>
      <c r="L208" s="128"/>
      <c r="BT208" s="1"/>
      <c r="BU208" s="1"/>
      <c r="BV208" s="1"/>
      <c r="BW208" s="1"/>
      <c r="BX208" s="1"/>
      <c r="BY208" s="1"/>
      <c r="BZ208" s="1"/>
      <c r="CA208" s="1"/>
    </row>
    <row r="209" spans="2:79" ht="15.5" x14ac:dyDescent="0.35">
      <c r="B209" s="16">
        <v>2.1</v>
      </c>
      <c r="C209" s="16" t="s">
        <v>14</v>
      </c>
      <c r="D209" s="133">
        <f>(D45-D44)*100</f>
        <v>1.100000000000001</v>
      </c>
      <c r="E209" s="133">
        <f>(E45-E44)*100</f>
        <v>1.2000000000000011</v>
      </c>
      <c r="F209" s="133">
        <f>(F45-F44)*100</f>
        <v>1.2000000000000011</v>
      </c>
      <c r="G209" s="137"/>
      <c r="H209" s="16">
        <v>2.1</v>
      </c>
      <c r="I209" s="16" t="s">
        <v>14</v>
      </c>
      <c r="J209" s="133">
        <f>(J45-J44)*100</f>
        <v>0.9000000000000008</v>
      </c>
      <c r="K209" s="133">
        <f>(K45-K44)*100</f>
        <v>1.3000000000000012</v>
      </c>
      <c r="L209" s="133">
        <f>(L45-L44)*100</f>
        <v>0.80000000000000071</v>
      </c>
      <c r="BT209" s="1"/>
      <c r="BU209" s="1"/>
      <c r="BV209" s="1"/>
      <c r="BW209" s="1"/>
      <c r="BX209" s="1"/>
      <c r="BY209" s="1"/>
      <c r="BZ209" s="1"/>
      <c r="CA209" s="1"/>
    </row>
    <row r="210" spans="2:79" ht="15" x14ac:dyDescent="0.35">
      <c r="B210" s="8"/>
      <c r="C210" s="9"/>
      <c r="D210" s="129"/>
      <c r="E210" s="128"/>
      <c r="F210" s="129"/>
      <c r="G210" s="137"/>
      <c r="H210" s="8"/>
      <c r="I210" s="9"/>
      <c r="J210" s="129"/>
      <c r="K210" s="128"/>
      <c r="L210" s="128"/>
      <c r="BT210" s="1"/>
      <c r="BU210" s="1"/>
      <c r="BV210" s="1"/>
      <c r="BW210" s="1"/>
      <c r="BX210" s="1"/>
      <c r="BY210" s="1"/>
      <c r="BZ210" s="1"/>
      <c r="CA210" s="1"/>
    </row>
    <row r="211" spans="2:79" ht="15.5" x14ac:dyDescent="0.35">
      <c r="B211" s="29">
        <v>2.2000000000000002</v>
      </c>
      <c r="C211" s="29" t="s">
        <v>14</v>
      </c>
      <c r="D211" s="134">
        <f>(D47-D46)*100</f>
        <v>1.3000000000000012</v>
      </c>
      <c r="E211" s="134">
        <f>(E47-E46)*100</f>
        <v>1.2000000000000011</v>
      </c>
      <c r="F211" s="134">
        <f>(F47-F46)*100</f>
        <v>1.2000000000000011</v>
      </c>
      <c r="G211" s="137"/>
      <c r="H211" s="29">
        <v>2.2000000000000002</v>
      </c>
      <c r="I211" s="29" t="s">
        <v>14</v>
      </c>
      <c r="J211" s="134">
        <f>(J47-J46)*100</f>
        <v>1.0000000000000009</v>
      </c>
      <c r="K211" s="134">
        <f>(K47-K46)*100</f>
        <v>2.1000000000000019</v>
      </c>
      <c r="L211" s="134">
        <f>(L47-L46)*100</f>
        <v>0.9000000000000008</v>
      </c>
      <c r="BT211" s="1"/>
      <c r="BU211" s="1"/>
      <c r="BV211" s="1"/>
      <c r="BW211" s="1"/>
      <c r="BX211" s="1"/>
      <c r="BY211" s="1"/>
      <c r="BZ211" s="1"/>
      <c r="CA211" s="1"/>
    </row>
    <row r="212" spans="2:79" ht="15" x14ac:dyDescent="0.35">
      <c r="B212" s="8"/>
      <c r="C212" s="9"/>
      <c r="D212" s="129"/>
      <c r="E212" s="128"/>
      <c r="F212" s="129"/>
      <c r="G212" s="137"/>
      <c r="H212" s="8"/>
      <c r="I212" s="9"/>
      <c r="J212" s="129"/>
      <c r="K212" s="128"/>
      <c r="L212" s="128"/>
      <c r="BT212" s="1"/>
      <c r="BU212" s="1"/>
      <c r="BV212" s="1"/>
      <c r="BW212" s="1"/>
      <c r="BX212" s="1"/>
      <c r="BY212" s="1"/>
      <c r="BZ212" s="1"/>
      <c r="CA212" s="1"/>
    </row>
    <row r="213" spans="2:79" ht="15.5" x14ac:dyDescent="0.35">
      <c r="B213" s="16">
        <v>2.4</v>
      </c>
      <c r="C213" s="16" t="s">
        <v>14</v>
      </c>
      <c r="D213" s="133">
        <f>(D49-D48)*100</f>
        <v>1.2999999999999985</v>
      </c>
      <c r="E213" s="133">
        <f>(E49-E48)*100</f>
        <v>1.1999999999999984</v>
      </c>
      <c r="F213" s="133">
        <f>(F49-F48)*100</f>
        <v>1.1999999999999984</v>
      </c>
      <c r="G213" s="137"/>
      <c r="H213" s="16">
        <v>2.4</v>
      </c>
      <c r="I213" s="16" t="s">
        <v>14</v>
      </c>
      <c r="J213" s="133">
        <f>(J49-J48)*100</f>
        <v>1.2000000000000011</v>
      </c>
      <c r="K213" s="133">
        <f>(K49-K48)*100</f>
        <v>1.3000000000000012</v>
      </c>
      <c r="L213" s="133">
        <f>(L49-L48)*100</f>
        <v>1.2000000000000011</v>
      </c>
      <c r="BT213" s="1"/>
      <c r="BU213" s="1"/>
      <c r="BV213" s="1"/>
      <c r="BW213" s="1"/>
      <c r="BX213" s="1"/>
      <c r="BY213" s="1"/>
      <c r="BZ213" s="1"/>
      <c r="CA213" s="1"/>
    </row>
    <row r="214" spans="2:79" ht="15" x14ac:dyDescent="0.35">
      <c r="B214" s="8"/>
      <c r="C214" s="9"/>
      <c r="D214" s="129"/>
      <c r="E214" s="128"/>
      <c r="F214" s="129"/>
      <c r="G214" s="137"/>
      <c r="H214" s="8"/>
      <c r="I214" s="9"/>
      <c r="J214" s="129"/>
      <c r="K214" s="128"/>
      <c r="L214" s="128"/>
      <c r="BT214" s="1"/>
      <c r="BU214" s="1"/>
      <c r="BV214" s="1"/>
      <c r="BW214" s="1"/>
      <c r="BX214" s="1"/>
      <c r="BY214" s="1"/>
      <c r="BZ214" s="1"/>
      <c r="CA214" s="1"/>
    </row>
    <row r="215" spans="2:79" ht="15.5" x14ac:dyDescent="0.35">
      <c r="B215" s="16">
        <v>2.8</v>
      </c>
      <c r="C215" s="16" t="s">
        <v>14</v>
      </c>
      <c r="D215" s="133">
        <f>(D51-D50)*100</f>
        <v>0.40000000000000036</v>
      </c>
      <c r="E215" s="133">
        <f>(E51-E50)*100</f>
        <v>0.39999999999999897</v>
      </c>
      <c r="F215" s="133">
        <f>(F51-F50)*100</f>
        <v>0.39999999999999897</v>
      </c>
      <c r="G215" s="137"/>
      <c r="H215" s="16">
        <v>2.8</v>
      </c>
      <c r="I215" s="16" t="s">
        <v>14</v>
      </c>
      <c r="J215" s="133">
        <f>(J51-J50)*100</f>
        <v>0.60000000000000053</v>
      </c>
      <c r="K215" s="133">
        <f>(K51-K50)*100</f>
        <v>9.9999999999998701E-2</v>
      </c>
      <c r="L215" s="133">
        <f>(L51-L50)*100</f>
        <v>0.60000000000000053</v>
      </c>
      <c r="BT215" s="1"/>
      <c r="BU215" s="1"/>
      <c r="BV215" s="1"/>
      <c r="BW215" s="1"/>
      <c r="BX215" s="1"/>
      <c r="BY215" s="1"/>
      <c r="BZ215" s="1"/>
      <c r="CA215" s="1"/>
    </row>
    <row r="216" spans="2:79" ht="15" x14ac:dyDescent="0.35">
      <c r="B216" s="8"/>
      <c r="C216" s="9"/>
      <c r="D216" s="129"/>
      <c r="E216" s="128"/>
      <c r="F216" s="129"/>
      <c r="G216" s="137"/>
      <c r="H216" s="8"/>
      <c r="I216" s="9"/>
      <c r="J216" s="129"/>
      <c r="K216" s="128"/>
      <c r="L216" s="128"/>
      <c r="BT216" s="1"/>
      <c r="BU216" s="1"/>
      <c r="BV216" s="1"/>
      <c r="BW216" s="1"/>
      <c r="BX216" s="1"/>
      <c r="BY216" s="1"/>
      <c r="BZ216" s="1"/>
      <c r="CA216" s="1"/>
    </row>
    <row r="217" spans="2:79" ht="15.5" x14ac:dyDescent="0.35">
      <c r="B217" s="13">
        <v>2.1</v>
      </c>
      <c r="C217" s="13" t="s">
        <v>15</v>
      </c>
      <c r="D217" s="132">
        <f>(D53-D52)*100</f>
        <v>0.50000000000000044</v>
      </c>
      <c r="E217" s="132">
        <f>(E53-E52)*100</f>
        <v>1.100000000000001</v>
      </c>
      <c r="F217" s="132">
        <f>(F53-F52)*100</f>
        <v>1.100000000000001</v>
      </c>
      <c r="G217" s="137"/>
      <c r="H217" s="13">
        <v>2.1</v>
      </c>
      <c r="I217" s="13" t="s">
        <v>15</v>
      </c>
      <c r="J217" s="132">
        <f>(J53-J52)*100</f>
        <v>0</v>
      </c>
      <c r="K217" s="132">
        <f>(K53-K52)*100</f>
        <v>1.0000000000000009</v>
      </c>
      <c r="L217" s="132">
        <f>(L53-L52)*100</f>
        <v>0.30000000000000027</v>
      </c>
      <c r="BT217" s="1"/>
      <c r="BU217" s="1"/>
      <c r="BV217" s="1"/>
      <c r="BW217" s="1"/>
      <c r="BX217" s="1"/>
      <c r="BY217" s="1"/>
      <c r="BZ217" s="1"/>
      <c r="CA217" s="1"/>
    </row>
    <row r="218" spans="2:79" ht="15" x14ac:dyDescent="0.35">
      <c r="B218" s="8"/>
      <c r="C218" s="9"/>
      <c r="D218" s="129"/>
      <c r="E218" s="128"/>
      <c r="F218" s="129"/>
      <c r="G218" s="137"/>
      <c r="H218" s="8"/>
      <c r="I218" s="9"/>
      <c r="J218" s="129"/>
      <c r="K218" s="128"/>
      <c r="L218" s="128"/>
      <c r="BT218" s="1"/>
      <c r="BU218" s="1"/>
      <c r="BV218" s="1"/>
      <c r="BW218" s="1"/>
      <c r="BX218" s="1"/>
      <c r="BY218" s="1"/>
      <c r="BZ218" s="1"/>
      <c r="CA218" s="1"/>
    </row>
    <row r="219" spans="2:79" ht="15.5" x14ac:dyDescent="0.35">
      <c r="B219" s="40">
        <v>2.2000000000000002</v>
      </c>
      <c r="C219" s="40" t="s">
        <v>15</v>
      </c>
      <c r="D219" s="131">
        <f>(D55-D54)*100</f>
        <v>0.9000000000000008</v>
      </c>
      <c r="E219" s="131">
        <f>(E55-E54)*100</f>
        <v>1.0000000000000009</v>
      </c>
      <c r="F219" s="131">
        <f>(F55-F54)*100</f>
        <v>1.0000000000000009</v>
      </c>
      <c r="G219" s="137"/>
      <c r="H219" s="40">
        <v>2.2000000000000002</v>
      </c>
      <c r="I219" s="40" t="s">
        <v>15</v>
      </c>
      <c r="J219" s="131">
        <f>(J55-J54)*100</f>
        <v>0.80000000000000071</v>
      </c>
      <c r="K219" s="131">
        <f>(K55-K54)*100</f>
        <v>1.7000000000000015</v>
      </c>
      <c r="L219" s="131">
        <f>(L55-L54)*100</f>
        <v>0.70000000000000062</v>
      </c>
      <c r="BT219" s="1"/>
      <c r="BU219" s="1"/>
      <c r="BV219" s="1"/>
      <c r="BW219" s="1"/>
      <c r="BX219" s="1"/>
      <c r="BY219" s="1"/>
      <c r="BZ219" s="1"/>
      <c r="CA219" s="1"/>
    </row>
    <row r="220" spans="2:79" ht="15" x14ac:dyDescent="0.35">
      <c r="B220" s="8"/>
      <c r="C220" s="9"/>
      <c r="D220" s="129"/>
      <c r="E220" s="128"/>
      <c r="F220" s="129"/>
      <c r="G220" s="137"/>
      <c r="H220" s="8"/>
      <c r="I220" s="9"/>
      <c r="J220" s="129"/>
      <c r="K220" s="128"/>
      <c r="L220" s="128"/>
      <c r="BT220" s="1"/>
      <c r="BU220" s="1"/>
      <c r="BV220" s="1"/>
      <c r="BW220" s="1"/>
      <c r="BX220" s="1"/>
      <c r="BY220" s="1"/>
      <c r="BZ220" s="1"/>
      <c r="CA220" s="1"/>
    </row>
    <row r="221" spans="2:79" ht="15.5" x14ac:dyDescent="0.35">
      <c r="B221" s="11">
        <v>2.4</v>
      </c>
      <c r="C221" s="11" t="s">
        <v>15</v>
      </c>
      <c r="D221" s="130">
        <f>(D57-D56)*100</f>
        <v>1.100000000000001</v>
      </c>
      <c r="E221" s="130">
        <f>(E57-E56)*100</f>
        <v>1.100000000000001</v>
      </c>
      <c r="F221" s="130">
        <f>(F57-F56)*100</f>
        <v>1.100000000000001</v>
      </c>
      <c r="G221" s="137"/>
      <c r="H221" s="11">
        <v>2.4</v>
      </c>
      <c r="I221" s="11" t="s">
        <v>15</v>
      </c>
      <c r="J221" s="130">
        <f>(J57-J56)*100</f>
        <v>1.2000000000000011</v>
      </c>
      <c r="K221" s="130">
        <f>(K57-K56)*100</f>
        <v>1.100000000000001</v>
      </c>
      <c r="L221" s="130">
        <f>(L57-L56)*100</f>
        <v>0.99999999999999534</v>
      </c>
      <c r="BT221" s="1"/>
      <c r="BU221" s="1"/>
      <c r="BV221" s="1"/>
      <c r="BW221" s="1"/>
      <c r="BX221" s="1"/>
      <c r="BY221" s="1"/>
      <c r="BZ221" s="1"/>
      <c r="CA221" s="1"/>
    </row>
    <row r="222" spans="2:79" ht="15" x14ac:dyDescent="0.35">
      <c r="B222" s="8"/>
      <c r="C222" s="9"/>
      <c r="D222" s="129"/>
      <c r="E222" s="128"/>
      <c r="F222" s="129"/>
      <c r="G222" s="137"/>
      <c r="H222" s="8"/>
      <c r="I222" s="9"/>
      <c r="J222" s="129"/>
      <c r="K222" s="128"/>
      <c r="L222" s="128"/>
      <c r="BT222" s="1"/>
      <c r="BU222" s="1"/>
      <c r="BV222" s="1"/>
      <c r="BW222" s="1"/>
      <c r="BX222" s="1"/>
      <c r="BY222" s="1"/>
      <c r="BZ222" s="1"/>
      <c r="CA222" s="1"/>
    </row>
    <row r="223" spans="2:79" ht="15.5" x14ac:dyDescent="0.35">
      <c r="B223" s="11">
        <v>2.8</v>
      </c>
      <c r="C223" s="11" t="s">
        <v>15</v>
      </c>
      <c r="D223" s="130">
        <f>(D59-D58)*100</f>
        <v>0.30000000000000027</v>
      </c>
      <c r="E223" s="130">
        <f>(E59-E58)*100</f>
        <v>0.40000000000000036</v>
      </c>
      <c r="F223" s="130">
        <f>(F59-F58)*100</f>
        <v>0.40000000000000036</v>
      </c>
      <c r="G223" s="137"/>
      <c r="H223" s="11">
        <v>2.8</v>
      </c>
      <c r="I223" s="11" t="s">
        <v>15</v>
      </c>
      <c r="J223" s="130">
        <f>(J59-J58)*100</f>
        <v>0.39999999999999897</v>
      </c>
      <c r="K223" s="130">
        <f>(K59-K58)*100</f>
        <v>0.20000000000000018</v>
      </c>
      <c r="L223" s="130">
        <f>(L59-L58)*100</f>
        <v>0.60000000000000053</v>
      </c>
      <c r="BT223" s="1"/>
      <c r="BU223" s="1"/>
      <c r="BV223" s="1"/>
      <c r="BW223" s="1"/>
      <c r="BX223" s="1"/>
      <c r="BY223" s="1"/>
      <c r="BZ223" s="1"/>
      <c r="CA223" s="1"/>
    </row>
    <row r="224" spans="2:79" ht="15" x14ac:dyDescent="0.35">
      <c r="B224" s="8"/>
      <c r="C224" s="9"/>
      <c r="D224" s="129"/>
      <c r="E224" s="128"/>
      <c r="F224" s="129"/>
      <c r="G224" s="137"/>
      <c r="H224" s="8"/>
      <c r="I224" s="9"/>
      <c r="J224" s="129"/>
      <c r="K224" s="128"/>
      <c r="L224" s="128"/>
      <c r="BT224" s="1"/>
      <c r="BU224" s="1"/>
      <c r="BV224" s="1"/>
      <c r="BW224" s="1"/>
      <c r="BX224" s="1"/>
      <c r="BY224" s="1"/>
      <c r="BZ224" s="1"/>
      <c r="CA224" s="1"/>
    </row>
    <row r="225" spans="2:79" ht="15.5" x14ac:dyDescent="0.35">
      <c r="B225" s="13">
        <v>2.1</v>
      </c>
      <c r="C225" s="13" t="s">
        <v>16</v>
      </c>
      <c r="D225" s="132">
        <f>(D61-D60)*100</f>
        <v>0.10000000000000009</v>
      </c>
      <c r="E225" s="132">
        <f>(E61-E60)*100</f>
        <v>1.0000000000000009</v>
      </c>
      <c r="F225" s="132">
        <f>(F61-F60)*100</f>
        <v>1.0000000000000009</v>
      </c>
      <c r="G225" s="137"/>
      <c r="H225" s="13">
        <v>2.1</v>
      </c>
      <c r="I225" s="13" t="s">
        <v>16</v>
      </c>
      <c r="J225" s="132">
        <f>(J61-J60)*100</f>
        <v>-0.10000000000000009</v>
      </c>
      <c r="K225" s="132">
        <f>(K61-K60)*100</f>
        <v>0.9000000000000008</v>
      </c>
      <c r="L225" s="132">
        <f>(L61-L60)*100</f>
        <v>0.10000000000000009</v>
      </c>
      <c r="BT225" s="1"/>
      <c r="BU225" s="1"/>
      <c r="BV225" s="1"/>
      <c r="BW225" s="1"/>
      <c r="BX225" s="1"/>
      <c r="BY225" s="1"/>
      <c r="BZ225" s="1"/>
      <c r="CA225" s="1"/>
    </row>
    <row r="226" spans="2:79" ht="15" x14ac:dyDescent="0.35">
      <c r="B226" s="8"/>
      <c r="C226" s="9"/>
      <c r="D226" s="129"/>
      <c r="E226" s="128"/>
      <c r="F226" s="129"/>
      <c r="G226" s="137"/>
      <c r="H226" s="8"/>
      <c r="I226" s="9"/>
      <c r="J226" s="129"/>
      <c r="K226" s="128"/>
      <c r="L226" s="128"/>
      <c r="BT226" s="1"/>
      <c r="BU226" s="1"/>
      <c r="BV226" s="1"/>
      <c r="BW226" s="1"/>
      <c r="BX226" s="1"/>
      <c r="BY226" s="1"/>
      <c r="BZ226" s="1"/>
      <c r="CA226" s="1"/>
    </row>
    <row r="227" spans="2:79" ht="15.5" x14ac:dyDescent="0.35">
      <c r="B227" s="40">
        <v>2.2000000000000002</v>
      </c>
      <c r="C227" s="40" t="s">
        <v>16</v>
      </c>
      <c r="D227" s="131">
        <f>(D63-D62)*100</f>
        <v>0.70000000000000062</v>
      </c>
      <c r="E227" s="131">
        <f>(E63-E62)*100</f>
        <v>1.100000000000001</v>
      </c>
      <c r="F227" s="131">
        <f>(F63-F62)*100</f>
        <v>1.100000000000001</v>
      </c>
      <c r="G227" s="137"/>
      <c r="H227" s="40">
        <v>2.2000000000000002</v>
      </c>
      <c r="I227" s="40" t="s">
        <v>16</v>
      </c>
      <c r="J227" s="131">
        <f>(J63-J62)*100</f>
        <v>0.50000000000000044</v>
      </c>
      <c r="K227" s="131">
        <f>(K63-K62)*100</f>
        <v>1.5000000000000013</v>
      </c>
      <c r="L227" s="131">
        <f>(L63-L62)*100</f>
        <v>0.50000000000000044</v>
      </c>
      <c r="BT227" s="1"/>
      <c r="BU227" s="1"/>
      <c r="BV227" s="1"/>
      <c r="BW227" s="1"/>
      <c r="BX227" s="1"/>
      <c r="BY227" s="1"/>
      <c r="BZ227" s="1"/>
      <c r="CA227" s="1"/>
    </row>
    <row r="228" spans="2:79" ht="15" x14ac:dyDescent="0.35">
      <c r="B228" s="8"/>
      <c r="C228" s="9"/>
      <c r="D228" s="129"/>
      <c r="E228" s="128"/>
      <c r="F228" s="129"/>
      <c r="G228" s="137"/>
      <c r="H228" s="8"/>
      <c r="I228" s="9"/>
      <c r="J228" s="129"/>
      <c r="K228" s="128"/>
      <c r="L228" s="128"/>
      <c r="BT228" s="1"/>
      <c r="BU228" s="1"/>
      <c r="BV228" s="1"/>
      <c r="BW228" s="1"/>
      <c r="BX228" s="1"/>
      <c r="BY228" s="1"/>
      <c r="BZ228" s="1"/>
      <c r="CA228" s="1"/>
    </row>
    <row r="229" spans="2:79" ht="15.5" x14ac:dyDescent="0.35">
      <c r="B229" s="11">
        <v>2.4</v>
      </c>
      <c r="C229" s="11" t="s">
        <v>16</v>
      </c>
      <c r="D229" s="130">
        <f>(D65-D64)*100</f>
        <v>0.99999999999999811</v>
      </c>
      <c r="E229" s="130">
        <f>(E65-E64)*100</f>
        <v>0.80000000000000071</v>
      </c>
      <c r="F229" s="130">
        <f>(F65-F64)*100</f>
        <v>0.80000000000000071</v>
      </c>
      <c r="G229" s="137"/>
      <c r="H229" s="11">
        <v>2.4</v>
      </c>
      <c r="I229" s="11" t="s">
        <v>16</v>
      </c>
      <c r="J229" s="130">
        <f>(J65-J64)*100</f>
        <v>1.100000000000001</v>
      </c>
      <c r="K229" s="130">
        <f>(K65-K64)*100</f>
        <v>1.2000000000000011</v>
      </c>
      <c r="L229" s="130">
        <f>(L65-L64)*100</f>
        <v>0.60000000000000053</v>
      </c>
      <c r="BT229" s="1"/>
      <c r="BU229" s="1"/>
      <c r="BV229" s="1"/>
      <c r="BW229" s="1"/>
      <c r="BX229" s="1"/>
      <c r="BY229" s="1"/>
      <c r="BZ229" s="1"/>
      <c r="CA229" s="1"/>
    </row>
    <row r="230" spans="2:79" ht="15" x14ac:dyDescent="0.35">
      <c r="B230" s="8"/>
      <c r="C230" s="9"/>
      <c r="D230" s="129"/>
      <c r="E230" s="128"/>
      <c r="F230" s="129"/>
      <c r="G230" s="137"/>
      <c r="H230" s="8"/>
      <c r="I230" s="9"/>
      <c r="J230" s="129"/>
      <c r="K230" s="128"/>
      <c r="L230" s="128"/>
      <c r="BT230" s="1"/>
      <c r="BU230" s="1"/>
      <c r="BV230" s="1"/>
      <c r="BW230" s="1"/>
      <c r="BX230" s="1"/>
      <c r="BY230" s="1"/>
      <c r="BZ230" s="1"/>
      <c r="CA230" s="1"/>
    </row>
    <row r="231" spans="2:79" ht="15.5" x14ac:dyDescent="0.35">
      <c r="B231" s="11">
        <v>2.8</v>
      </c>
      <c r="C231" s="11" t="s">
        <v>16</v>
      </c>
      <c r="D231" s="130">
        <f>(D67-D66)*100</f>
        <v>0.20000000000000018</v>
      </c>
      <c r="E231" s="130">
        <f>(E67-E66)*100</f>
        <v>0.50000000000000044</v>
      </c>
      <c r="F231" s="130">
        <f>(F67-F66)*100</f>
        <v>0.50000000000000044</v>
      </c>
      <c r="G231" s="137"/>
      <c r="H231" s="11">
        <v>2.8</v>
      </c>
      <c r="I231" s="11" t="s">
        <v>16</v>
      </c>
      <c r="J231" s="130">
        <f>(J67-J66)*100</f>
        <v>0.29999999999999888</v>
      </c>
      <c r="K231" s="130">
        <f>(K67-K66)*100</f>
        <v>0.30000000000000027</v>
      </c>
      <c r="L231" s="130">
        <f>(L67-L66)*100</f>
        <v>0.50000000000000044</v>
      </c>
      <c r="BT231" s="1"/>
      <c r="BU231" s="1"/>
      <c r="BV231" s="1"/>
      <c r="BW231" s="1"/>
      <c r="BX231" s="1"/>
      <c r="BY231" s="1"/>
      <c r="BZ231" s="1"/>
      <c r="CA231" s="1"/>
    </row>
    <row r="232" spans="2:79" ht="15" x14ac:dyDescent="0.35">
      <c r="B232" s="8"/>
      <c r="C232" s="9"/>
      <c r="D232" s="129"/>
      <c r="E232" s="128"/>
      <c r="F232" s="129"/>
      <c r="G232" s="137"/>
      <c r="H232" s="8"/>
      <c r="I232" s="9"/>
      <c r="J232" s="129"/>
      <c r="K232" s="128"/>
      <c r="L232" s="128"/>
      <c r="BT232" s="1"/>
      <c r="BU232" s="1"/>
      <c r="BV232" s="1"/>
      <c r="BW232" s="1"/>
      <c r="BX232" s="1"/>
      <c r="BY232" s="1"/>
      <c r="BZ232" s="1"/>
      <c r="CA232" s="1"/>
    </row>
    <row r="233" spans="2:79" ht="15.5" x14ac:dyDescent="0.35">
      <c r="B233" s="11">
        <v>2.1</v>
      </c>
      <c r="C233" s="11" t="s">
        <v>17</v>
      </c>
      <c r="D233" s="130">
        <f>(D69-D68)*100</f>
        <v>1.4999999999999902</v>
      </c>
      <c r="E233" s="130">
        <f>(E69-E68)*100</f>
        <v>0.60000000000000053</v>
      </c>
      <c r="F233" s="130">
        <f>(F69-F68)*100</f>
        <v>0.60000000000000053</v>
      </c>
      <c r="G233" s="137"/>
      <c r="H233" s="11">
        <v>2.1</v>
      </c>
      <c r="I233" s="11" t="s">
        <v>17</v>
      </c>
      <c r="J233" s="130">
        <f>(J69-J68)*100</f>
        <v>1.2999999999999956</v>
      </c>
      <c r="K233" s="130">
        <f>(K69-K68)*100</f>
        <v>0.80000000000000071</v>
      </c>
      <c r="L233" s="130">
        <f>(L69-L68)*100</f>
        <v>0.9000000000000008</v>
      </c>
      <c r="BT233" s="1"/>
      <c r="BU233" s="1"/>
      <c r="BV233" s="1"/>
      <c r="BW233" s="1"/>
      <c r="BX233" s="1"/>
      <c r="BY233" s="1"/>
      <c r="BZ233" s="1"/>
      <c r="CA233" s="1"/>
    </row>
    <row r="234" spans="2:79" ht="15" x14ac:dyDescent="0.35">
      <c r="B234" s="8"/>
      <c r="C234" s="9"/>
      <c r="D234" s="129"/>
      <c r="E234" s="128"/>
      <c r="F234" s="129"/>
      <c r="G234" s="137"/>
      <c r="H234" s="8"/>
      <c r="I234" s="9"/>
      <c r="J234" s="129"/>
      <c r="K234" s="128"/>
      <c r="L234" s="128"/>
      <c r="BT234" s="1"/>
      <c r="BU234" s="1"/>
      <c r="BV234" s="1"/>
      <c r="BW234" s="1"/>
      <c r="BX234" s="1"/>
      <c r="BY234" s="1"/>
      <c r="BZ234" s="1"/>
      <c r="CA234" s="1"/>
    </row>
    <row r="235" spans="2:79" ht="15.5" x14ac:dyDescent="0.35">
      <c r="B235" s="40">
        <v>2.2000000000000002</v>
      </c>
      <c r="C235" s="40" t="s">
        <v>17</v>
      </c>
      <c r="D235" s="131">
        <f>(D71-D70)*100</f>
        <v>1.5000000000000013</v>
      </c>
      <c r="E235" s="131">
        <f>(E71-E70)*100</f>
        <v>2.0000000000000018</v>
      </c>
      <c r="F235" s="131">
        <f>(F71-F70)*100</f>
        <v>2.0000000000000018</v>
      </c>
      <c r="G235" s="137"/>
      <c r="H235" s="40">
        <v>2.2000000000000002</v>
      </c>
      <c r="I235" s="40" t="s">
        <v>17</v>
      </c>
      <c r="J235" s="131">
        <f>(J71-J70)*100</f>
        <v>0.99999999999999534</v>
      </c>
      <c r="K235" s="131">
        <f>(K71-K70)*100</f>
        <v>3.099999999999997</v>
      </c>
      <c r="L235" s="131">
        <f>(L71-L70)*100</f>
        <v>1.4999999999999958</v>
      </c>
      <c r="BT235" s="1"/>
      <c r="BU235" s="1"/>
      <c r="BV235" s="1"/>
      <c r="BW235" s="1"/>
      <c r="BX235" s="1"/>
      <c r="BY235" s="1"/>
      <c r="BZ235" s="1"/>
      <c r="CA235" s="1"/>
    </row>
    <row r="236" spans="2:79" ht="15" x14ac:dyDescent="0.35">
      <c r="B236" s="8"/>
      <c r="C236" s="9"/>
      <c r="D236" s="129"/>
      <c r="E236" s="128"/>
      <c r="F236" s="129"/>
      <c r="G236" s="137"/>
      <c r="H236" s="8"/>
      <c r="I236" s="9"/>
      <c r="J236" s="129"/>
      <c r="K236" s="128"/>
      <c r="L236" s="128"/>
      <c r="BT236" s="1"/>
      <c r="BU236" s="1"/>
      <c r="BV236" s="1"/>
      <c r="BW236" s="1"/>
      <c r="BX236" s="1"/>
      <c r="BY236" s="1"/>
      <c r="BZ236" s="1"/>
      <c r="CA236" s="1"/>
    </row>
    <row r="237" spans="2:79" ht="15.5" x14ac:dyDescent="0.35">
      <c r="B237" s="20">
        <v>2.4</v>
      </c>
      <c r="C237" s="20" t="s">
        <v>17</v>
      </c>
      <c r="D237" s="132">
        <f>(D73-D72)*100</f>
        <v>1.3000000000000012</v>
      </c>
      <c r="E237" s="132">
        <f>(E73-E72)*100</f>
        <v>1.8000000000000016</v>
      </c>
      <c r="F237" s="132">
        <f>(F73-F72)*100</f>
        <v>1.8000000000000016</v>
      </c>
      <c r="G237" s="137"/>
      <c r="H237" s="20">
        <v>2.4</v>
      </c>
      <c r="I237" s="20" t="s">
        <v>17</v>
      </c>
      <c r="J237" s="132">
        <f>(J73-J72)*100</f>
        <v>0.80000000000000071</v>
      </c>
      <c r="K237" s="132">
        <f>(K73-K72)*100</f>
        <v>1.3000000000000012</v>
      </c>
      <c r="L237" s="132">
        <f>(L73-L72)*100</f>
        <v>1.2999999999999985</v>
      </c>
      <c r="BT237" s="1"/>
      <c r="BU237" s="1"/>
      <c r="BV237" s="1"/>
      <c r="BW237" s="1"/>
      <c r="BX237" s="1"/>
      <c r="BY237" s="1"/>
      <c r="BZ237" s="1"/>
      <c r="CA237" s="1"/>
    </row>
    <row r="238" spans="2:79" ht="15" x14ac:dyDescent="0.35">
      <c r="B238" s="8"/>
      <c r="C238" s="9"/>
      <c r="D238" s="129"/>
      <c r="E238" s="128"/>
      <c r="F238" s="129"/>
      <c r="G238" s="137"/>
      <c r="H238" s="8"/>
      <c r="I238" s="9"/>
      <c r="J238" s="129"/>
      <c r="K238" s="128"/>
      <c r="L238" s="128"/>
      <c r="BT238" s="1"/>
      <c r="BU238" s="1"/>
      <c r="BV238" s="1"/>
      <c r="BW238" s="1"/>
      <c r="BX238" s="1"/>
      <c r="BY238" s="1"/>
      <c r="BZ238" s="1"/>
      <c r="CA238" s="1"/>
    </row>
    <row r="239" spans="2:79" ht="15.5" x14ac:dyDescent="0.35">
      <c r="B239" s="20">
        <v>2.8</v>
      </c>
      <c r="C239" s="20" t="s">
        <v>17</v>
      </c>
      <c r="D239" s="132">
        <f>(D75-D74)*100</f>
        <v>0.70000000000000062</v>
      </c>
      <c r="E239" s="132">
        <f>(E75-E74)*100</f>
        <v>0.30000000000000027</v>
      </c>
      <c r="F239" s="132">
        <f>(F75-F74)*100</f>
        <v>0.30000000000000027</v>
      </c>
      <c r="G239" s="137"/>
      <c r="H239" s="20">
        <v>2.8</v>
      </c>
      <c r="I239" s="20" t="s">
        <v>17</v>
      </c>
      <c r="J239" s="132">
        <f>(J75-J74)*100</f>
        <v>0.70000000000000062</v>
      </c>
      <c r="K239" s="132">
        <f>(K75-K74)*100</f>
        <v>0.10000000000000009</v>
      </c>
      <c r="L239" s="132">
        <f>(L75-L74)*100</f>
        <v>0.40000000000000036</v>
      </c>
      <c r="BT239" s="1"/>
      <c r="BU239" s="1"/>
      <c r="BV239" s="1"/>
      <c r="BW239" s="1"/>
      <c r="BX239" s="1"/>
      <c r="BY239" s="1"/>
      <c r="BZ239" s="1"/>
      <c r="CA239" s="1"/>
    </row>
    <row r="240" spans="2:79" ht="15" x14ac:dyDescent="0.35">
      <c r="B240" s="8"/>
      <c r="C240" s="9"/>
      <c r="D240" s="129"/>
      <c r="E240" s="128"/>
      <c r="F240" s="129"/>
      <c r="G240" s="137"/>
      <c r="H240" s="8"/>
      <c r="I240" s="9"/>
      <c r="J240" s="129"/>
      <c r="K240" s="128"/>
      <c r="L240" s="128"/>
      <c r="BT240" s="1"/>
      <c r="BU240" s="1"/>
      <c r="BV240" s="1"/>
      <c r="BW240" s="1"/>
      <c r="BX240" s="1"/>
      <c r="BY240" s="1"/>
      <c r="BZ240" s="1"/>
      <c r="CA240" s="1"/>
    </row>
    <row r="241" spans="2:79" ht="15.5" x14ac:dyDescent="0.35">
      <c r="B241" s="19">
        <v>2.1</v>
      </c>
      <c r="C241" s="19" t="s">
        <v>18</v>
      </c>
      <c r="D241" s="133">
        <f>(D77-D76)*100</f>
        <v>0.20000000000000018</v>
      </c>
      <c r="E241" s="133">
        <f>(E77-E76)*100</f>
        <v>0.10000000000000009</v>
      </c>
      <c r="F241" s="133">
        <f>(F77-F76)*100</f>
        <v>0.10000000000000009</v>
      </c>
      <c r="G241" s="137"/>
      <c r="H241" s="19">
        <v>2.1</v>
      </c>
      <c r="I241" s="19" t="s">
        <v>18</v>
      </c>
      <c r="J241" s="133">
        <f>(J77-J76)*100</f>
        <v>-0.10000000000000009</v>
      </c>
      <c r="K241" s="133">
        <f>(K77-K76)*100</f>
        <v>0.30000000000000027</v>
      </c>
      <c r="L241" s="133">
        <f>(L77-L76)*100</f>
        <v>-0.10000000000000009</v>
      </c>
      <c r="BT241" s="1"/>
      <c r="BU241" s="1"/>
      <c r="BV241" s="1"/>
      <c r="BW241" s="1"/>
      <c r="BX241" s="1"/>
      <c r="BY241" s="1"/>
      <c r="BZ241" s="1"/>
      <c r="CA241" s="1"/>
    </row>
    <row r="242" spans="2:79" ht="15" x14ac:dyDescent="0.35">
      <c r="B242" s="8"/>
      <c r="C242" s="9"/>
      <c r="D242" s="129"/>
      <c r="E242" s="128"/>
      <c r="F242" s="129"/>
      <c r="G242" s="137"/>
      <c r="H242" s="8"/>
      <c r="I242" s="9"/>
      <c r="J242" s="129"/>
      <c r="K242" s="128"/>
      <c r="L242" s="128"/>
      <c r="BT242" s="1"/>
      <c r="BU242" s="1"/>
      <c r="BV242" s="1"/>
      <c r="BW242" s="1"/>
      <c r="BX242" s="1"/>
      <c r="BY242" s="1"/>
      <c r="BZ242" s="1"/>
      <c r="CA242" s="1"/>
    </row>
    <row r="243" spans="2:79" ht="15.5" x14ac:dyDescent="0.35">
      <c r="B243" s="29">
        <v>2.2000000000000002</v>
      </c>
      <c r="C243" s="29" t="s">
        <v>18</v>
      </c>
      <c r="D243" s="134">
        <f>(D79-D78)*100</f>
        <v>0.80000000000000071</v>
      </c>
      <c r="E243" s="134">
        <f>(E79-E78)*100</f>
        <v>0.80000000000000071</v>
      </c>
      <c r="F243" s="134">
        <f>(F79-F78)*100</f>
        <v>0.80000000000000071</v>
      </c>
      <c r="G243" s="137"/>
      <c r="H243" s="29">
        <v>2.2000000000000002</v>
      </c>
      <c r="I243" s="29" t="s">
        <v>18</v>
      </c>
      <c r="J243" s="134">
        <f>(J79-J78)*100</f>
        <v>0.60000000000000053</v>
      </c>
      <c r="K243" s="134">
        <f>(K79-K78)*100</f>
        <v>1.3000000000000012</v>
      </c>
      <c r="L243" s="134">
        <f>(L79-L78)*100</f>
        <v>0.50000000000000044</v>
      </c>
      <c r="BT243" s="1"/>
      <c r="BU243" s="1"/>
      <c r="BV243" s="1"/>
      <c r="BW243" s="1"/>
      <c r="BX243" s="1"/>
      <c r="BY243" s="1"/>
      <c r="BZ243" s="1"/>
      <c r="CA243" s="1"/>
    </row>
    <row r="244" spans="2:79" ht="15" x14ac:dyDescent="0.35">
      <c r="B244" s="8"/>
      <c r="C244" s="9"/>
      <c r="D244" s="129"/>
      <c r="E244" s="128"/>
      <c r="F244" s="129"/>
      <c r="G244" s="137"/>
      <c r="H244" s="8"/>
      <c r="I244" s="9"/>
      <c r="J244" s="129"/>
      <c r="K244" s="128"/>
      <c r="L244" s="128"/>
      <c r="BT244" s="1"/>
      <c r="BU244" s="1"/>
      <c r="BV244" s="1"/>
      <c r="BW244" s="1"/>
      <c r="BX244" s="1"/>
      <c r="BY244" s="1"/>
      <c r="BZ244" s="1"/>
      <c r="CA244" s="1"/>
    </row>
    <row r="245" spans="2:79" ht="15.5" x14ac:dyDescent="0.35">
      <c r="B245" s="19">
        <v>2.4</v>
      </c>
      <c r="C245" s="19" t="s">
        <v>18</v>
      </c>
      <c r="D245" s="133">
        <f>(D81-D80)*100</f>
        <v>1.4000000000000012</v>
      </c>
      <c r="E245" s="133">
        <f>(E81-E80)*100</f>
        <v>1.3000000000000012</v>
      </c>
      <c r="F245" s="133">
        <f>(F81-F80)*100</f>
        <v>1.3000000000000012</v>
      </c>
      <c r="G245" s="137"/>
      <c r="H245" s="19">
        <v>2.4</v>
      </c>
      <c r="I245" s="19" t="s">
        <v>18</v>
      </c>
      <c r="J245" s="133">
        <f>(J81-J80)*100</f>
        <v>1.0999999999999954</v>
      </c>
      <c r="K245" s="133">
        <f>(K81-K80)*100</f>
        <v>1.3000000000000012</v>
      </c>
      <c r="L245" s="133">
        <f>(L81-L80)*100</f>
        <v>1.100000000000001</v>
      </c>
      <c r="BT245" s="1"/>
      <c r="BU245" s="1"/>
      <c r="BV245" s="1"/>
      <c r="BW245" s="1"/>
      <c r="BX245" s="1"/>
      <c r="BY245" s="1"/>
      <c r="BZ245" s="1"/>
      <c r="CA245" s="1"/>
    </row>
    <row r="246" spans="2:79" ht="15" x14ac:dyDescent="0.35">
      <c r="B246" s="8"/>
      <c r="C246" s="9"/>
      <c r="D246" s="129"/>
      <c r="E246" s="128"/>
      <c r="F246" s="129"/>
      <c r="G246" s="137"/>
      <c r="H246" s="8"/>
      <c r="I246" s="9"/>
      <c r="J246" s="129"/>
      <c r="K246" s="128"/>
      <c r="L246" s="128"/>
      <c r="BT246" s="1"/>
      <c r="BU246" s="1"/>
      <c r="BV246" s="1"/>
      <c r="BW246" s="1"/>
      <c r="BX246" s="1"/>
      <c r="BY246" s="1"/>
      <c r="BZ246" s="1"/>
      <c r="CA246" s="1"/>
    </row>
    <row r="247" spans="2:79" ht="15.5" x14ac:dyDescent="0.35">
      <c r="B247" s="19">
        <v>2.8</v>
      </c>
      <c r="C247" s="19" t="s">
        <v>18</v>
      </c>
      <c r="D247" s="133">
        <f>(D83-D82)*100</f>
        <v>0.60000000000000053</v>
      </c>
      <c r="E247" s="133">
        <f>(E83-E82)*100</f>
        <v>0.5999999999999992</v>
      </c>
      <c r="F247" s="133">
        <f>(F83-F82)*100</f>
        <v>0.5999999999999992</v>
      </c>
      <c r="G247" s="137"/>
      <c r="H247" s="19">
        <v>2.8</v>
      </c>
      <c r="I247" s="19" t="s">
        <v>18</v>
      </c>
      <c r="J247" s="133">
        <f>(J83-J82)*100</f>
        <v>0.60000000000000053</v>
      </c>
      <c r="K247" s="133">
        <f>(K83-K82)*100</f>
        <v>0.20000000000000018</v>
      </c>
      <c r="L247" s="133">
        <f>(L83-L82)*100</f>
        <v>0.60000000000000053</v>
      </c>
      <c r="BT247" s="1"/>
      <c r="BU247" s="1"/>
      <c r="BV247" s="1"/>
      <c r="BW247" s="1"/>
      <c r="BX247" s="1"/>
      <c r="BY247" s="1"/>
      <c r="BZ247" s="1"/>
      <c r="CA247" s="1"/>
    </row>
    <row r="248" spans="2:79" ht="15" x14ac:dyDescent="0.35">
      <c r="B248" s="8"/>
      <c r="C248" s="9"/>
      <c r="D248" s="129"/>
      <c r="E248" s="128"/>
      <c r="F248" s="129"/>
      <c r="G248" s="137"/>
      <c r="H248" s="8"/>
      <c r="I248" s="9"/>
      <c r="J248" s="129"/>
      <c r="K248" s="128"/>
      <c r="L248" s="128"/>
      <c r="BT248" s="1"/>
      <c r="BU248" s="1"/>
      <c r="BV248" s="1"/>
      <c r="BW248" s="1"/>
      <c r="BX248" s="1"/>
      <c r="BY248" s="1"/>
      <c r="BZ248" s="1"/>
      <c r="CA248" s="1"/>
    </row>
    <row r="249" spans="2:79" ht="15.5" x14ac:dyDescent="0.35">
      <c r="B249" s="20">
        <v>2.1</v>
      </c>
      <c r="C249" s="20" t="s">
        <v>19</v>
      </c>
      <c r="D249" s="132">
        <f>(D85-D84)*100</f>
        <v>-0.30000000000000027</v>
      </c>
      <c r="E249" s="132">
        <f>(E85-E84)*100</f>
        <v>0</v>
      </c>
      <c r="F249" s="132">
        <f>(F85-F84)*100</f>
        <v>0</v>
      </c>
      <c r="G249" s="137"/>
      <c r="H249" s="20">
        <v>2.1</v>
      </c>
      <c r="I249" s="20" t="s">
        <v>19</v>
      </c>
      <c r="J249" s="132">
        <f>(J85-J84)*100</f>
        <v>-0.30000000000000027</v>
      </c>
      <c r="K249" s="132">
        <f>(K85-K84)*100</f>
        <v>0.20000000000000018</v>
      </c>
      <c r="L249" s="132">
        <f>(L85-L84)*100</f>
        <v>-0.20000000000000018</v>
      </c>
      <c r="BT249" s="1"/>
      <c r="BU249" s="1"/>
      <c r="BV249" s="1"/>
      <c r="BW249" s="1"/>
      <c r="BX249" s="1"/>
      <c r="BY249" s="1"/>
      <c r="BZ249" s="1"/>
      <c r="CA249" s="1"/>
    </row>
    <row r="250" spans="2:79" ht="15" x14ac:dyDescent="0.35">
      <c r="B250" s="8"/>
      <c r="C250" s="9"/>
      <c r="D250" s="129"/>
      <c r="E250" s="128"/>
      <c r="F250" s="129"/>
      <c r="G250" s="137"/>
      <c r="H250" s="8"/>
      <c r="I250" s="9"/>
      <c r="J250" s="129"/>
      <c r="K250" s="128"/>
      <c r="L250" s="128"/>
      <c r="BT250" s="1"/>
      <c r="BU250" s="1"/>
      <c r="BV250" s="1"/>
      <c r="BW250" s="1"/>
      <c r="BX250" s="1"/>
      <c r="BY250" s="1"/>
      <c r="BZ250" s="1"/>
      <c r="CA250" s="1"/>
    </row>
    <row r="251" spans="2:79" ht="15.5" x14ac:dyDescent="0.35">
      <c r="B251" s="40">
        <v>2.2000000000000002</v>
      </c>
      <c r="C251" s="40" t="s">
        <v>19</v>
      </c>
      <c r="D251" s="131">
        <f>(D87-D86)*100</f>
        <v>0.50000000000000044</v>
      </c>
      <c r="E251" s="131">
        <f>(E87-E86)*100</f>
        <v>0.60000000000000053</v>
      </c>
      <c r="F251" s="131">
        <f>(F87-F86)*100</f>
        <v>0.60000000000000053</v>
      </c>
      <c r="G251" s="137"/>
      <c r="H251" s="40">
        <v>2.2000000000000002</v>
      </c>
      <c r="I251" s="40" t="s">
        <v>19</v>
      </c>
      <c r="J251" s="131">
        <f>(J87-J86)*100</f>
        <v>0.10000000000000009</v>
      </c>
      <c r="K251" s="131">
        <f>(K87-K86)*100</f>
        <v>0.9000000000000008</v>
      </c>
      <c r="L251" s="131">
        <f>(L87-L86)*100</f>
        <v>0.10000000000000009</v>
      </c>
      <c r="BT251" s="1"/>
      <c r="BU251" s="1"/>
      <c r="BV251" s="1"/>
      <c r="BW251" s="1"/>
      <c r="BX251" s="1"/>
      <c r="BY251" s="1"/>
      <c r="BZ251" s="1"/>
      <c r="CA251" s="1"/>
    </row>
    <row r="252" spans="2:79" ht="15" x14ac:dyDescent="0.35">
      <c r="B252" s="8"/>
      <c r="C252" s="9"/>
      <c r="D252" s="129"/>
      <c r="E252" s="128"/>
      <c r="F252" s="129"/>
      <c r="G252" s="137"/>
      <c r="H252" s="8"/>
      <c r="I252" s="9"/>
      <c r="J252" s="129"/>
      <c r="K252" s="128"/>
      <c r="L252" s="128"/>
      <c r="BT252" s="1"/>
      <c r="BU252" s="1"/>
      <c r="BV252" s="1"/>
      <c r="BW252" s="1"/>
      <c r="BX252" s="1"/>
      <c r="BY252" s="1"/>
      <c r="BZ252" s="1"/>
      <c r="CA252" s="1"/>
    </row>
    <row r="253" spans="2:79" ht="15.5" x14ac:dyDescent="0.35">
      <c r="B253" s="7">
        <v>2.4</v>
      </c>
      <c r="C253" s="7" t="s">
        <v>19</v>
      </c>
      <c r="D253" s="130">
        <f>(D89-D88)*100</f>
        <v>1.0000000000000009</v>
      </c>
      <c r="E253" s="130">
        <f>(E89-E88)*100</f>
        <v>0.80000000000000071</v>
      </c>
      <c r="F253" s="130">
        <f>(F89-F88)*100</f>
        <v>0.80000000000000071</v>
      </c>
      <c r="G253" s="137"/>
      <c r="H253" s="7">
        <v>2.4</v>
      </c>
      <c r="I253" s="7" t="s">
        <v>19</v>
      </c>
      <c r="J253" s="130">
        <f>(J89-J88)*100</f>
        <v>1.100000000000001</v>
      </c>
      <c r="K253" s="130">
        <f>(K89-K88)*100</f>
        <v>1.3000000000000012</v>
      </c>
      <c r="L253" s="130">
        <f>(L89-L88)*100</f>
        <v>0.9000000000000008</v>
      </c>
      <c r="BT253" s="1"/>
      <c r="BU253" s="1"/>
      <c r="BV253" s="1"/>
      <c r="BW253" s="1"/>
      <c r="BX253" s="1"/>
      <c r="BY253" s="1"/>
      <c r="BZ253" s="1"/>
      <c r="CA253" s="1"/>
    </row>
    <row r="254" spans="2:79" ht="15" x14ac:dyDescent="0.35">
      <c r="B254" s="8"/>
      <c r="C254" s="9"/>
      <c r="D254" s="129"/>
      <c r="E254" s="128"/>
      <c r="F254" s="129"/>
      <c r="G254" s="137"/>
      <c r="H254" s="8"/>
      <c r="I254" s="9"/>
      <c r="J254" s="129"/>
      <c r="K254" s="128"/>
      <c r="L254" s="128"/>
      <c r="BT254" s="1"/>
      <c r="BU254" s="1"/>
      <c r="BV254" s="1"/>
      <c r="BW254" s="1"/>
      <c r="BX254" s="1"/>
      <c r="BY254" s="1"/>
      <c r="BZ254" s="1"/>
      <c r="CA254" s="1"/>
    </row>
    <row r="255" spans="2:79" ht="15.5" x14ac:dyDescent="0.35">
      <c r="B255" s="7">
        <v>2.8</v>
      </c>
      <c r="C255" s="7" t="s">
        <v>19</v>
      </c>
      <c r="D255" s="130">
        <f>(D91-D90)*100</f>
        <v>0.40000000000000036</v>
      </c>
      <c r="E255" s="130">
        <f>(E91-E90)*100</f>
        <v>0.60000000000000053</v>
      </c>
      <c r="F255" s="130">
        <f>(F91-F90)*100</f>
        <v>0.60000000000000053</v>
      </c>
      <c r="G255" s="137"/>
      <c r="H255" s="7">
        <v>2.8</v>
      </c>
      <c r="I255" s="7" t="s">
        <v>19</v>
      </c>
      <c r="J255" s="130">
        <f>(J91-J90)*100</f>
        <v>0.50000000000000044</v>
      </c>
      <c r="K255" s="130">
        <f>(K91-K90)*100</f>
        <v>0.40000000000000036</v>
      </c>
      <c r="L255" s="130">
        <f>(L91-L90)*100</f>
        <v>0.50000000000000044</v>
      </c>
      <c r="BT255" s="1"/>
      <c r="BU255" s="1"/>
      <c r="BV255" s="1"/>
      <c r="BW255" s="1"/>
      <c r="BX255" s="1"/>
      <c r="BY255" s="1"/>
      <c r="BZ255" s="1"/>
      <c r="CA255" s="1"/>
    </row>
    <row r="256" spans="2:79" ht="15" x14ac:dyDescent="0.35">
      <c r="B256" s="8"/>
      <c r="C256" s="9"/>
      <c r="D256" s="129"/>
      <c r="E256" s="128"/>
      <c r="F256" s="129"/>
      <c r="G256" s="137"/>
      <c r="H256" s="8"/>
      <c r="I256" s="9"/>
      <c r="J256" s="129"/>
      <c r="K256" s="128"/>
      <c r="L256" s="128"/>
      <c r="BT256" s="1"/>
      <c r="BU256" s="1"/>
      <c r="BV256" s="1"/>
      <c r="BW256" s="1"/>
      <c r="BX256" s="1"/>
      <c r="BY256" s="1"/>
      <c r="BZ256" s="1"/>
      <c r="CA256" s="1"/>
    </row>
    <row r="257" spans="2:79" ht="15.5" x14ac:dyDescent="0.35">
      <c r="B257" s="20">
        <v>2.1</v>
      </c>
      <c r="C257" s="20" t="s">
        <v>20</v>
      </c>
      <c r="D257" s="132">
        <f>(D93-D92)*100</f>
        <v>-0.30000000000000027</v>
      </c>
      <c r="E257" s="132">
        <f>(E93-E92)*100</f>
        <v>-0.10000000000000009</v>
      </c>
      <c r="F257" s="132">
        <f>(F93-F92)*100</f>
        <v>-0.10000000000000009</v>
      </c>
      <c r="G257" s="137"/>
      <c r="H257" s="20">
        <v>2.1</v>
      </c>
      <c r="I257" s="20" t="s">
        <v>20</v>
      </c>
      <c r="J257" s="132">
        <f>(J93-J92)*100</f>
        <v>-0.20000000000000018</v>
      </c>
      <c r="K257" s="132">
        <f>(K93-K92)*100</f>
        <v>0.10000000000000009</v>
      </c>
      <c r="L257" s="132">
        <f>(L93-L92)*100</f>
        <v>-0.50000000000000044</v>
      </c>
      <c r="BT257" s="1"/>
      <c r="BU257" s="1"/>
      <c r="BV257" s="1"/>
      <c r="BW257" s="1"/>
      <c r="BX257" s="1"/>
      <c r="BY257" s="1"/>
      <c r="BZ257" s="1"/>
      <c r="CA257" s="1"/>
    </row>
    <row r="258" spans="2:79" ht="15" x14ac:dyDescent="0.35">
      <c r="B258" s="8"/>
      <c r="C258" s="9"/>
      <c r="D258" s="129"/>
      <c r="E258" s="128"/>
      <c r="F258" s="129"/>
      <c r="G258" s="137"/>
      <c r="H258" s="8"/>
      <c r="I258" s="9"/>
      <c r="J258" s="129"/>
      <c r="K258" s="128"/>
      <c r="L258" s="128"/>
      <c r="BT258" s="1"/>
      <c r="BU258" s="1"/>
      <c r="BV258" s="1"/>
      <c r="BW258" s="1"/>
      <c r="BX258" s="1"/>
      <c r="BY258" s="1"/>
      <c r="BZ258" s="1"/>
      <c r="CA258" s="1"/>
    </row>
    <row r="259" spans="2:79" ht="15.5" x14ac:dyDescent="0.35">
      <c r="B259" s="40">
        <v>2.2000000000000002</v>
      </c>
      <c r="C259" s="40" t="s">
        <v>20</v>
      </c>
      <c r="D259" s="131">
        <f>(D95-D94)*100</f>
        <v>0.30000000000000027</v>
      </c>
      <c r="E259" s="131">
        <f>(E95-E94)*100</f>
        <v>0.40000000000000036</v>
      </c>
      <c r="F259" s="131">
        <f>(F95-F94)*100</f>
        <v>0.40000000000000036</v>
      </c>
      <c r="G259" s="137"/>
      <c r="H259" s="40">
        <v>2.2000000000000002</v>
      </c>
      <c r="I259" s="40" t="s">
        <v>20</v>
      </c>
      <c r="J259" s="131">
        <f>(J95-J94)*100</f>
        <v>0</v>
      </c>
      <c r="K259" s="131">
        <f>(K95-K94)*100</f>
        <v>0.80000000000000071</v>
      </c>
      <c r="L259" s="131">
        <f>(L95-L94)*100</f>
        <v>0.10000000000000009</v>
      </c>
      <c r="BT259" s="1"/>
      <c r="BU259" s="1"/>
      <c r="BV259" s="1"/>
      <c r="BW259" s="1"/>
      <c r="BX259" s="1"/>
      <c r="BY259" s="1"/>
      <c r="BZ259" s="1"/>
      <c r="CA259" s="1"/>
    </row>
    <row r="260" spans="2:79" ht="15" x14ac:dyDescent="0.35">
      <c r="B260" s="8"/>
      <c r="C260" s="9"/>
      <c r="D260" s="129"/>
      <c r="E260" s="128"/>
      <c r="F260" s="129"/>
      <c r="G260" s="137"/>
      <c r="H260" s="8"/>
      <c r="I260" s="9"/>
      <c r="J260" s="129"/>
      <c r="K260" s="128"/>
      <c r="L260" s="128"/>
      <c r="BT260" s="1"/>
      <c r="BU260" s="1"/>
      <c r="BV260" s="1"/>
      <c r="BW260" s="1"/>
      <c r="BX260" s="1"/>
      <c r="BY260" s="1"/>
      <c r="BZ260" s="1"/>
      <c r="CA260" s="1"/>
    </row>
    <row r="261" spans="2:79" ht="15.5" x14ac:dyDescent="0.35">
      <c r="B261" s="7">
        <v>2.4</v>
      </c>
      <c r="C261" s="7" t="s">
        <v>20</v>
      </c>
      <c r="D261" s="130">
        <f>(D97-D96)*100</f>
        <v>0.99999999999999534</v>
      </c>
      <c r="E261" s="130">
        <f>(E97-E96)*100</f>
        <v>0.70000000000000062</v>
      </c>
      <c r="F261" s="130">
        <f>(F97-F96)*100</f>
        <v>0.70000000000000062</v>
      </c>
      <c r="G261" s="137"/>
      <c r="H261" s="7">
        <v>2.4</v>
      </c>
      <c r="I261" s="7" t="s">
        <v>20</v>
      </c>
      <c r="J261" s="130">
        <f>(J97-J96)*100</f>
        <v>1.0000000000000009</v>
      </c>
      <c r="K261" s="130">
        <f>(K97-K96)*100</f>
        <v>1.0999999999999954</v>
      </c>
      <c r="L261" s="130">
        <f>(L97-L96)*100</f>
        <v>0.50000000000000044</v>
      </c>
      <c r="BT261" s="1"/>
      <c r="BU261" s="1"/>
      <c r="BV261" s="1"/>
      <c r="BW261" s="1"/>
      <c r="BX261" s="1"/>
      <c r="BY261" s="1"/>
      <c r="BZ261" s="1"/>
      <c r="CA261" s="1"/>
    </row>
    <row r="262" spans="2:79" ht="15" x14ac:dyDescent="0.35">
      <c r="B262" s="8"/>
      <c r="C262" s="9"/>
      <c r="D262" s="129"/>
      <c r="E262" s="128"/>
      <c r="F262" s="129"/>
      <c r="G262" s="137"/>
      <c r="H262" s="8"/>
      <c r="I262" s="9"/>
      <c r="J262" s="129"/>
      <c r="K262" s="128"/>
      <c r="L262" s="128"/>
      <c r="BT262" s="1"/>
      <c r="BU262" s="1"/>
      <c r="BV262" s="1"/>
      <c r="BW262" s="1"/>
      <c r="BX262" s="1"/>
      <c r="BY262" s="1"/>
      <c r="BZ262" s="1"/>
      <c r="CA262" s="1"/>
    </row>
    <row r="263" spans="2:79" ht="15.5" x14ac:dyDescent="0.35">
      <c r="B263" s="7">
        <v>2.8</v>
      </c>
      <c r="C263" s="7" t="s">
        <v>20</v>
      </c>
      <c r="D263" s="130">
        <f>(D99-D98)*100</f>
        <v>0.20000000000000018</v>
      </c>
      <c r="E263" s="130">
        <f>(E99-E98)*100</f>
        <v>0.40000000000000036</v>
      </c>
      <c r="F263" s="130">
        <f>(F99-F98)*100</f>
        <v>0.40000000000000036</v>
      </c>
      <c r="G263" s="137"/>
      <c r="H263" s="7">
        <v>2.8</v>
      </c>
      <c r="I263" s="7" t="s">
        <v>20</v>
      </c>
      <c r="J263" s="130">
        <f>(J99-J98)*100</f>
        <v>0.40000000000000036</v>
      </c>
      <c r="K263" s="130">
        <f>(K99-K98)*100</f>
        <v>0.40000000000000036</v>
      </c>
      <c r="L263" s="130">
        <f>(L99-L98)*100</f>
        <v>0.50000000000000044</v>
      </c>
      <c r="BT263" s="1"/>
      <c r="BU263" s="1"/>
      <c r="BV263" s="1"/>
      <c r="BW263" s="1"/>
      <c r="BX263" s="1"/>
      <c r="BY263" s="1"/>
      <c r="BZ263" s="1"/>
      <c r="CA263" s="1"/>
    </row>
    <row r="264" spans="2:79" ht="15" x14ac:dyDescent="0.35">
      <c r="B264" s="8"/>
      <c r="C264" s="9"/>
      <c r="D264" s="129"/>
      <c r="E264" s="128"/>
      <c r="F264" s="129"/>
      <c r="G264" s="137"/>
      <c r="H264" s="8"/>
      <c r="I264" s="9"/>
      <c r="J264" s="129"/>
      <c r="K264" s="128"/>
      <c r="L264" s="128"/>
      <c r="BT264" s="1"/>
      <c r="BU264" s="1"/>
      <c r="BV264" s="1"/>
      <c r="BW264" s="1"/>
      <c r="BX264" s="1"/>
      <c r="BY264" s="1"/>
      <c r="BZ264" s="1"/>
      <c r="CA264" s="1"/>
    </row>
    <row r="265" spans="2:79" ht="15.5" x14ac:dyDescent="0.35">
      <c r="B265" s="7">
        <v>2.1</v>
      </c>
      <c r="C265" s="7" t="s">
        <v>21</v>
      </c>
      <c r="D265" s="130">
        <f>(D101-D100)*100</f>
        <v>0.80000000000000071</v>
      </c>
      <c r="E265" s="130">
        <f>(E101-E100)*100</f>
        <v>0</v>
      </c>
      <c r="F265" s="130">
        <f>(F101-F100)*100</f>
        <v>0</v>
      </c>
      <c r="G265" s="137"/>
      <c r="H265" s="7">
        <v>2.1</v>
      </c>
      <c r="I265" s="7" t="s">
        <v>21</v>
      </c>
      <c r="J265" s="130">
        <f>(J101-J100)*100</f>
        <v>0.80000000000000071</v>
      </c>
      <c r="K265" s="130">
        <f>(K101-K100)*100</f>
        <v>0.10000000000000009</v>
      </c>
      <c r="L265" s="130">
        <f>(L101-L100)*100</f>
        <v>0.40000000000000036</v>
      </c>
      <c r="BT265" s="1"/>
      <c r="BU265" s="1"/>
      <c r="BV265" s="1"/>
      <c r="BW265" s="1"/>
      <c r="BX265" s="1"/>
      <c r="BY265" s="1"/>
      <c r="BZ265" s="1"/>
      <c r="CA265" s="1"/>
    </row>
    <row r="266" spans="2:79" ht="15" x14ac:dyDescent="0.35">
      <c r="B266" s="8"/>
      <c r="C266" s="9"/>
      <c r="D266" s="129"/>
      <c r="E266" s="128"/>
      <c r="F266" s="129"/>
      <c r="G266" s="137"/>
      <c r="H266" s="8"/>
      <c r="I266" s="9"/>
      <c r="J266" s="129"/>
      <c r="K266" s="128"/>
      <c r="L266" s="128"/>
      <c r="BT266" s="1"/>
      <c r="BU266" s="1"/>
      <c r="BV266" s="1"/>
      <c r="BW266" s="1"/>
      <c r="BX266" s="1"/>
      <c r="BY266" s="1"/>
      <c r="BZ266" s="1"/>
      <c r="CA266" s="1"/>
    </row>
    <row r="267" spans="2:79" ht="15.5" x14ac:dyDescent="0.35">
      <c r="B267" s="40">
        <v>2.2000000000000002</v>
      </c>
      <c r="C267" s="40" t="s">
        <v>21</v>
      </c>
      <c r="D267" s="131">
        <f>(D103-D102)*100</f>
        <v>1.100000000000001</v>
      </c>
      <c r="E267" s="131">
        <f>(E103-E102)*100</f>
        <v>1.6000000000000014</v>
      </c>
      <c r="F267" s="131">
        <f>(F103-F102)*100</f>
        <v>1.6000000000000014</v>
      </c>
      <c r="G267" s="137"/>
      <c r="H267" s="40">
        <v>2.2000000000000002</v>
      </c>
      <c r="I267" s="40" t="s">
        <v>21</v>
      </c>
      <c r="J267" s="131">
        <f>(J103-J102)*100</f>
        <v>0.9000000000000008</v>
      </c>
      <c r="K267" s="131">
        <f>(K103-K102)*100</f>
        <v>2.6000000000000023</v>
      </c>
      <c r="L267" s="131">
        <f>(L103-L102)*100</f>
        <v>1.3000000000000012</v>
      </c>
      <c r="BT267" s="1"/>
      <c r="BU267" s="1"/>
      <c r="BV267" s="1"/>
      <c r="BW267" s="1"/>
      <c r="BX267" s="1"/>
      <c r="BY267" s="1"/>
      <c r="BZ267" s="1"/>
      <c r="CA267" s="1"/>
    </row>
    <row r="268" spans="2:79" ht="15" x14ac:dyDescent="0.35">
      <c r="B268" s="8"/>
      <c r="C268" s="9"/>
      <c r="D268" s="129"/>
      <c r="E268" s="128"/>
      <c r="F268" s="129"/>
      <c r="G268" s="137"/>
      <c r="H268" s="8"/>
      <c r="I268" s="9"/>
      <c r="J268" s="129"/>
      <c r="K268" s="128"/>
      <c r="L268" s="128"/>
      <c r="BT268" s="1"/>
      <c r="BU268" s="1"/>
      <c r="BV268" s="1"/>
      <c r="BW268" s="1"/>
      <c r="BX268" s="1"/>
      <c r="BY268" s="1"/>
      <c r="BZ268" s="1"/>
      <c r="CA268" s="1"/>
    </row>
    <row r="269" spans="2:79" ht="15.5" x14ac:dyDescent="0.35">
      <c r="B269" s="20">
        <v>2.4</v>
      </c>
      <c r="C269" s="20" t="s">
        <v>21</v>
      </c>
      <c r="D269" s="132">
        <f>(D105-D104)*100</f>
        <v>1.1999999999999955</v>
      </c>
      <c r="E269" s="132">
        <f>(E105-E104)*100</f>
        <v>1.6000000000000014</v>
      </c>
      <c r="F269" s="132">
        <f>(F105-F104)*100</f>
        <v>1.6000000000000014</v>
      </c>
      <c r="G269" s="137"/>
      <c r="H269" s="20">
        <v>2.4</v>
      </c>
      <c r="I269" s="20" t="s">
        <v>21</v>
      </c>
      <c r="J269" s="132">
        <f>(J105-J104)*100</f>
        <v>1.0000000000000009</v>
      </c>
      <c r="K269" s="132">
        <f>(K105-K104)*100</f>
        <v>1.4999999999999987</v>
      </c>
      <c r="L269" s="132">
        <f>(L105-L104)*100</f>
        <v>1.5000000000000013</v>
      </c>
      <c r="BT269" s="1"/>
      <c r="BU269" s="1"/>
      <c r="BV269" s="1"/>
      <c r="BW269" s="1"/>
      <c r="BX269" s="1"/>
      <c r="BY269" s="1"/>
      <c r="BZ269" s="1"/>
      <c r="CA269" s="1"/>
    </row>
    <row r="270" spans="2:79" ht="15" x14ac:dyDescent="0.35">
      <c r="B270" s="8"/>
      <c r="C270" s="9"/>
      <c r="D270" s="129"/>
      <c r="E270" s="128"/>
      <c r="F270" s="129"/>
      <c r="G270" s="137"/>
      <c r="H270" s="8"/>
      <c r="I270" s="9"/>
      <c r="J270" s="129"/>
      <c r="K270" s="128"/>
      <c r="L270" s="128"/>
      <c r="BT270" s="1"/>
      <c r="BU270" s="1"/>
      <c r="BV270" s="1"/>
      <c r="BW270" s="1"/>
      <c r="BX270" s="1"/>
      <c r="BY270" s="1"/>
      <c r="BZ270" s="1"/>
      <c r="CA270" s="1"/>
    </row>
    <row r="271" spans="2:79" ht="15.5" x14ac:dyDescent="0.35">
      <c r="B271" s="20">
        <v>2.8</v>
      </c>
      <c r="C271" s="20" t="s">
        <v>21</v>
      </c>
      <c r="D271" s="132">
        <f>(D107-D106)*100</f>
        <v>0.89999999999999802</v>
      </c>
      <c r="E271" s="132">
        <f>(E107-E106)*100</f>
        <v>0.50000000000000044</v>
      </c>
      <c r="F271" s="132">
        <f>(F107-F106)*100</f>
        <v>0.50000000000000044</v>
      </c>
      <c r="G271" s="137"/>
      <c r="H271" s="20">
        <v>2.8</v>
      </c>
      <c r="I271" s="20" t="s">
        <v>21</v>
      </c>
      <c r="J271" s="132">
        <f>(J107-J106)*100</f>
        <v>0.80000000000000071</v>
      </c>
      <c r="K271" s="132">
        <f>(K107-K106)*100</f>
        <v>0.20000000000000018</v>
      </c>
      <c r="L271" s="132">
        <f>(L107-L106)*100</f>
        <v>0.60000000000000053</v>
      </c>
      <c r="BT271" s="1"/>
      <c r="BU271" s="1"/>
      <c r="BV271" s="1"/>
      <c r="BW271" s="1"/>
      <c r="BX271" s="1"/>
      <c r="BY271" s="1"/>
      <c r="BZ271" s="1"/>
      <c r="CA271" s="1"/>
    </row>
    <row r="272" spans="2:79" ht="15" x14ac:dyDescent="0.35">
      <c r="B272" s="8"/>
      <c r="C272" s="9"/>
      <c r="D272" s="129"/>
      <c r="E272" s="128"/>
      <c r="F272" s="129"/>
      <c r="G272" s="137"/>
      <c r="H272" s="8"/>
      <c r="I272" s="9"/>
      <c r="J272" s="129"/>
      <c r="K272" s="128"/>
      <c r="L272" s="128"/>
      <c r="BT272" s="1"/>
      <c r="BU272" s="1"/>
      <c r="BV272" s="1"/>
      <c r="BW272" s="1"/>
      <c r="BX272" s="1"/>
      <c r="BY272" s="1"/>
      <c r="BZ272" s="1"/>
      <c r="CA272" s="1"/>
    </row>
    <row r="273" spans="2:79" ht="15.5" x14ac:dyDescent="0.35">
      <c r="B273" s="19">
        <v>2.1</v>
      </c>
      <c r="C273" s="19" t="s">
        <v>22</v>
      </c>
      <c r="D273" s="133">
        <f>(D109-D108)*100</f>
        <v>-0.30000000000000027</v>
      </c>
      <c r="E273" s="133">
        <f>(E109-E108)*100</f>
        <v>-0.30000000000000027</v>
      </c>
      <c r="F273" s="133">
        <f>(F109-F108)*100</f>
        <v>-0.30000000000000027</v>
      </c>
      <c r="G273" s="137"/>
      <c r="H273" s="19">
        <v>2.1</v>
      </c>
      <c r="I273" s="19" t="s">
        <v>22</v>
      </c>
      <c r="J273" s="133">
        <f>(J109-J108)*100</f>
        <v>-0.40000000000000036</v>
      </c>
      <c r="K273" s="133">
        <f>(K109-K108)*100</f>
        <v>-0.10000000000000009</v>
      </c>
      <c r="L273" s="133">
        <f>(L109-L108)*100</f>
        <v>-0.40000000000000036</v>
      </c>
      <c r="BT273" s="1"/>
      <c r="BU273" s="1"/>
      <c r="BV273" s="1"/>
      <c r="BW273" s="1"/>
      <c r="BX273" s="1"/>
      <c r="BY273" s="1"/>
      <c r="BZ273" s="1"/>
      <c r="CA273" s="1"/>
    </row>
    <row r="274" spans="2:79" ht="15" x14ac:dyDescent="0.35">
      <c r="B274" s="8"/>
      <c r="C274" s="9"/>
      <c r="D274" s="129"/>
      <c r="E274" s="128"/>
      <c r="F274" s="129"/>
      <c r="G274" s="137"/>
      <c r="H274" s="8"/>
      <c r="I274" s="9"/>
      <c r="J274" s="129"/>
      <c r="K274" s="128"/>
      <c r="L274" s="128"/>
      <c r="BT274" s="1"/>
      <c r="BU274" s="1"/>
      <c r="BV274" s="1"/>
      <c r="BW274" s="1"/>
      <c r="BX274" s="1"/>
      <c r="BY274" s="1"/>
      <c r="BZ274" s="1"/>
      <c r="CA274" s="1"/>
    </row>
    <row r="275" spans="2:79" ht="15.5" x14ac:dyDescent="0.35">
      <c r="B275" s="29">
        <v>2.2000000000000002</v>
      </c>
      <c r="C275" s="29" t="s">
        <v>22</v>
      </c>
      <c r="D275" s="134">
        <f>(D111-D110)*100</f>
        <v>0.50000000000000044</v>
      </c>
      <c r="E275" s="134">
        <f>(E111-E110)*100</f>
        <v>0.50000000000000044</v>
      </c>
      <c r="F275" s="134">
        <f>(F111-F110)*100</f>
        <v>0.50000000000000044</v>
      </c>
      <c r="G275" s="137"/>
      <c r="H275" s="29">
        <v>2.2000000000000002</v>
      </c>
      <c r="I275" s="29" t="s">
        <v>22</v>
      </c>
      <c r="J275" s="134">
        <f>(J111-J110)*100</f>
        <v>0.30000000000000027</v>
      </c>
      <c r="K275" s="134">
        <f>(K111-K110)*100</f>
        <v>0.80000000000000071</v>
      </c>
      <c r="L275" s="134">
        <f>(L111-L110)*100</f>
        <v>0.30000000000000027</v>
      </c>
      <c r="BT275" s="1"/>
      <c r="BU275" s="1"/>
      <c r="BV275" s="1"/>
      <c r="BW275" s="1"/>
      <c r="BX275" s="1"/>
      <c r="BY275" s="1"/>
      <c r="BZ275" s="1"/>
      <c r="CA275" s="1"/>
    </row>
    <row r="276" spans="2:79" ht="15" x14ac:dyDescent="0.35">
      <c r="B276" s="8"/>
      <c r="C276" s="9"/>
      <c r="D276" s="129"/>
      <c r="E276" s="128"/>
      <c r="F276" s="129"/>
      <c r="G276" s="137"/>
      <c r="H276" s="8"/>
      <c r="I276" s="9"/>
      <c r="J276" s="129"/>
      <c r="K276" s="128"/>
      <c r="L276" s="128"/>
      <c r="BT276" s="1"/>
      <c r="BU276" s="1"/>
      <c r="BV276" s="1"/>
      <c r="BW276" s="1"/>
      <c r="BX276" s="1"/>
      <c r="BY276" s="1"/>
      <c r="BZ276" s="1"/>
      <c r="CA276" s="1"/>
    </row>
    <row r="277" spans="2:79" ht="15.5" x14ac:dyDescent="0.35">
      <c r="B277" s="19">
        <v>2.4</v>
      </c>
      <c r="C277" s="19" t="s">
        <v>22</v>
      </c>
      <c r="D277" s="133">
        <f>(D113-D112)*100</f>
        <v>1.2000000000000011</v>
      </c>
      <c r="E277" s="133">
        <f>(E113-E112)*100</f>
        <v>1.2000000000000011</v>
      </c>
      <c r="F277" s="133">
        <f>(F113-F112)*100</f>
        <v>1.2000000000000011</v>
      </c>
      <c r="G277" s="137"/>
      <c r="H277" s="19">
        <v>2.4</v>
      </c>
      <c r="I277" s="19" t="s">
        <v>22</v>
      </c>
      <c r="J277" s="133">
        <f>(J113-J112)*100</f>
        <v>1.0999999999999954</v>
      </c>
      <c r="K277" s="133">
        <f>(K113-K112)*100</f>
        <v>1.4000000000000012</v>
      </c>
      <c r="L277" s="133">
        <f>(L113-L112)*100</f>
        <v>1.0999999999999954</v>
      </c>
      <c r="BT277" s="1"/>
      <c r="BU277" s="1"/>
      <c r="BV277" s="1"/>
      <c r="BW277" s="1"/>
      <c r="BX277" s="1"/>
      <c r="BY277" s="1"/>
      <c r="BZ277" s="1"/>
      <c r="CA277" s="1"/>
    </row>
    <row r="278" spans="2:79" ht="15" x14ac:dyDescent="0.35">
      <c r="B278" s="8"/>
      <c r="C278" s="9"/>
      <c r="D278" s="129"/>
      <c r="E278" s="128"/>
      <c r="F278" s="129"/>
      <c r="G278" s="137"/>
      <c r="H278" s="8"/>
      <c r="I278" s="9"/>
      <c r="J278" s="129"/>
      <c r="K278" s="128"/>
      <c r="L278" s="128"/>
      <c r="BT278" s="1"/>
      <c r="BU278" s="1"/>
      <c r="BV278" s="1"/>
      <c r="BW278" s="1"/>
      <c r="BX278" s="1"/>
      <c r="BY278" s="1"/>
      <c r="BZ278" s="1"/>
      <c r="CA278" s="1"/>
    </row>
    <row r="279" spans="2:79" ht="15.5" x14ac:dyDescent="0.35">
      <c r="B279" s="19">
        <v>2.8</v>
      </c>
      <c r="C279" s="19" t="s">
        <v>22</v>
      </c>
      <c r="D279" s="133">
        <f>(D115-D114)*100</f>
        <v>0.39999999999999758</v>
      </c>
      <c r="E279" s="133">
        <f>(E115-E114)*100</f>
        <v>0.40000000000000036</v>
      </c>
      <c r="F279" s="133">
        <f>(F115-F114)*100</f>
        <v>0.40000000000000036</v>
      </c>
      <c r="G279" s="137"/>
      <c r="H279" s="19">
        <v>2.8</v>
      </c>
      <c r="I279" s="19" t="s">
        <v>22</v>
      </c>
      <c r="J279" s="133">
        <f>(J115-J114)*100</f>
        <v>0.60000000000000053</v>
      </c>
      <c r="K279" s="133">
        <f>(K115-K114)*100</f>
        <v>0.30000000000000027</v>
      </c>
      <c r="L279" s="133">
        <f>(L115-L114)*100</f>
        <v>0.60000000000000053</v>
      </c>
      <c r="BT279" s="1"/>
      <c r="BU279" s="1"/>
      <c r="BV279" s="1"/>
      <c r="BW279" s="1"/>
      <c r="BX279" s="1"/>
      <c r="BY279" s="1"/>
      <c r="BZ279" s="1"/>
      <c r="CA279" s="1"/>
    </row>
    <row r="280" spans="2:79" ht="15" x14ac:dyDescent="0.35">
      <c r="B280" s="8"/>
      <c r="C280" s="9"/>
      <c r="D280" s="129"/>
      <c r="E280" s="128"/>
      <c r="F280" s="129"/>
      <c r="G280" s="137"/>
      <c r="H280" s="8"/>
      <c r="I280" s="9"/>
      <c r="J280" s="129"/>
      <c r="K280" s="128"/>
      <c r="L280" s="128"/>
      <c r="BT280" s="1"/>
      <c r="BU280" s="1"/>
      <c r="BV280" s="1"/>
      <c r="BW280" s="1"/>
      <c r="BX280" s="1"/>
      <c r="BY280" s="1"/>
      <c r="BZ280" s="1"/>
      <c r="CA280" s="1"/>
    </row>
    <row r="281" spans="2:79" ht="15.5" x14ac:dyDescent="0.35">
      <c r="B281" s="25">
        <v>2.1</v>
      </c>
      <c r="C281" s="26" t="s">
        <v>23</v>
      </c>
      <c r="D281" s="132">
        <f>(D117-D116)*100</f>
        <v>-0.40000000000000036</v>
      </c>
      <c r="E281" s="132">
        <f>(E117-E116)*100</f>
        <v>-0.40000000000000036</v>
      </c>
      <c r="F281" s="132">
        <f>(F117-F116)*100</f>
        <v>-0.40000000000000036</v>
      </c>
      <c r="G281" s="137"/>
      <c r="H281" s="25">
        <v>2.1</v>
      </c>
      <c r="I281" s="26" t="s">
        <v>23</v>
      </c>
      <c r="J281" s="132">
        <f>(J117-J116)*100</f>
        <v>-0.30000000000000027</v>
      </c>
      <c r="K281" s="132">
        <f>(K117-K116)*100</f>
        <v>-0.10000000000000009</v>
      </c>
      <c r="L281" s="132">
        <f>(L117-L116)*100</f>
        <v>-0.40000000000000036</v>
      </c>
      <c r="BT281" s="1"/>
      <c r="BU281" s="1"/>
      <c r="BV281" s="1"/>
      <c r="BW281" s="1"/>
      <c r="BX281" s="1"/>
      <c r="BY281" s="1"/>
      <c r="BZ281" s="1"/>
      <c r="CA281" s="1"/>
    </row>
    <row r="282" spans="2:79" ht="15" x14ac:dyDescent="0.35">
      <c r="B282" s="8"/>
      <c r="C282" s="9"/>
      <c r="D282" s="129"/>
      <c r="E282" s="128"/>
      <c r="F282" s="129"/>
      <c r="G282" s="137"/>
      <c r="H282" s="8"/>
      <c r="I282" s="9"/>
      <c r="J282" s="129"/>
      <c r="K282" s="128"/>
      <c r="L282" s="128"/>
      <c r="BT282" s="1"/>
      <c r="BU282" s="1"/>
      <c r="BV282" s="1"/>
      <c r="BW282" s="1"/>
      <c r="BX282" s="1"/>
      <c r="BY282" s="1"/>
      <c r="BZ282" s="1"/>
      <c r="CA282" s="1"/>
    </row>
    <row r="283" spans="2:79" ht="15.5" x14ac:dyDescent="0.35">
      <c r="B283" s="40">
        <v>2.2000000000000002</v>
      </c>
      <c r="C283" s="40" t="s">
        <v>23</v>
      </c>
      <c r="D283" s="131">
        <f>(D119-D118)*100</f>
        <v>0</v>
      </c>
      <c r="E283" s="131">
        <f>(E119-E118)*100</f>
        <v>0</v>
      </c>
      <c r="F283" s="131">
        <f>(F119-F118)*100</f>
        <v>0</v>
      </c>
      <c r="G283" s="137"/>
      <c r="H283" s="40">
        <v>2.2000000000000002</v>
      </c>
      <c r="I283" s="40" t="s">
        <v>23</v>
      </c>
      <c r="J283" s="131">
        <f>(J119-J118)*100</f>
        <v>-0.10000000000000009</v>
      </c>
      <c r="K283" s="131">
        <f>(K119-K118)*100</f>
        <v>0.40000000000000036</v>
      </c>
      <c r="L283" s="131">
        <f>(L119-L118)*100</f>
        <v>-0.10000000000000009</v>
      </c>
      <c r="BT283" s="1"/>
      <c r="BU283" s="1"/>
      <c r="BV283" s="1"/>
      <c r="BW283" s="1"/>
      <c r="BX283" s="1"/>
      <c r="BY283" s="1"/>
      <c r="BZ283" s="1"/>
      <c r="CA283" s="1"/>
    </row>
    <row r="284" spans="2:79" ht="15" x14ac:dyDescent="0.35">
      <c r="B284" s="8"/>
      <c r="C284" s="9"/>
      <c r="D284" s="129"/>
      <c r="E284" s="128"/>
      <c r="F284" s="129"/>
      <c r="G284" s="137"/>
      <c r="H284" s="8"/>
      <c r="I284" s="9"/>
      <c r="J284" s="129"/>
      <c r="K284" s="128"/>
      <c r="L284" s="128"/>
      <c r="BT284" s="1"/>
      <c r="BU284" s="1"/>
      <c r="BV284" s="1"/>
      <c r="BW284" s="1"/>
      <c r="BX284" s="1"/>
      <c r="BY284" s="1"/>
      <c r="BZ284" s="1"/>
      <c r="CA284" s="1"/>
    </row>
    <row r="285" spans="2:79" ht="15.5" x14ac:dyDescent="0.35">
      <c r="B285" s="27">
        <v>2.4</v>
      </c>
      <c r="C285" s="28" t="s">
        <v>23</v>
      </c>
      <c r="D285" s="130">
        <f>(D121-D120)*100</f>
        <v>1.0000000000000009</v>
      </c>
      <c r="E285" s="130">
        <f>(E121-E120)*100</f>
        <v>0.70000000000000062</v>
      </c>
      <c r="F285" s="130">
        <f>(F121-F120)*100</f>
        <v>0.70000000000000062</v>
      </c>
      <c r="G285" s="137"/>
      <c r="H285" s="27">
        <v>2.4</v>
      </c>
      <c r="I285" s="28" t="s">
        <v>23</v>
      </c>
      <c r="J285" s="130">
        <f>(J121-J120)*100</f>
        <v>0.9000000000000008</v>
      </c>
      <c r="K285" s="130">
        <f>(K121-K120)*100</f>
        <v>1.0999999999999954</v>
      </c>
      <c r="L285" s="130">
        <f>(L121-L120)*100</f>
        <v>0.60000000000000053</v>
      </c>
      <c r="BT285" s="1"/>
      <c r="BU285" s="1"/>
      <c r="BV285" s="1"/>
      <c r="BW285" s="1"/>
      <c r="BX285" s="1"/>
      <c r="BY285" s="1"/>
      <c r="BZ285" s="1"/>
      <c r="CA285" s="1"/>
    </row>
    <row r="286" spans="2:79" ht="15" x14ac:dyDescent="0.35">
      <c r="B286" s="8"/>
      <c r="C286" s="9"/>
      <c r="D286" s="129"/>
      <c r="E286" s="128"/>
      <c r="F286" s="129"/>
      <c r="G286" s="137"/>
      <c r="H286" s="8"/>
      <c r="I286" s="9"/>
      <c r="J286" s="129"/>
      <c r="K286" s="128"/>
      <c r="L286" s="128"/>
      <c r="BT286" s="1"/>
      <c r="BU286" s="1"/>
      <c r="BV286" s="1"/>
      <c r="BW286" s="1"/>
      <c r="BX286" s="1"/>
      <c r="BY286" s="1"/>
      <c r="BZ286" s="1"/>
      <c r="CA286" s="1"/>
    </row>
    <row r="287" spans="2:79" ht="15.5" x14ac:dyDescent="0.35">
      <c r="B287" s="27">
        <v>2.8</v>
      </c>
      <c r="C287" s="28" t="s">
        <v>23</v>
      </c>
      <c r="D287" s="130">
        <f>(D123-D122)*100</f>
        <v>0.30000000000000027</v>
      </c>
      <c r="E287" s="130">
        <f>(E123-E122)*100</f>
        <v>0.50000000000000044</v>
      </c>
      <c r="F287" s="130">
        <f>(F123-F122)*100</f>
        <v>0.50000000000000044</v>
      </c>
      <c r="G287" s="137"/>
      <c r="H287" s="27">
        <v>2.8</v>
      </c>
      <c r="I287" s="28" t="s">
        <v>23</v>
      </c>
      <c r="J287" s="130">
        <f>(J123-J122)*100</f>
        <v>0.60000000000000053</v>
      </c>
      <c r="K287" s="130">
        <f>(K123-K122)*100</f>
        <v>0.40000000000000036</v>
      </c>
      <c r="L287" s="130">
        <f>(L123-L122)*100</f>
        <v>0.59999999999999776</v>
      </c>
      <c r="BT287" s="1"/>
      <c r="BU287" s="1"/>
      <c r="BV287" s="1"/>
      <c r="BW287" s="1"/>
      <c r="BX287" s="1"/>
      <c r="BY287" s="1"/>
      <c r="BZ287" s="1"/>
      <c r="CA287" s="1"/>
    </row>
    <row r="288" spans="2:79" ht="15" x14ac:dyDescent="0.35">
      <c r="B288" s="8"/>
      <c r="C288" s="9"/>
      <c r="D288" s="129"/>
      <c r="E288" s="128"/>
      <c r="F288" s="129"/>
      <c r="G288" s="137"/>
      <c r="H288" s="8"/>
      <c r="I288" s="9"/>
      <c r="J288" s="129"/>
      <c r="K288" s="128"/>
      <c r="L288" s="128"/>
      <c r="BT288" s="1"/>
      <c r="BU288" s="1"/>
      <c r="BV288" s="1"/>
      <c r="BW288" s="1"/>
      <c r="BX288" s="1"/>
      <c r="BY288" s="1"/>
      <c r="BZ288" s="1"/>
      <c r="CA288" s="1"/>
    </row>
    <row r="289" spans="2:79" ht="15.5" x14ac:dyDescent="0.35">
      <c r="B289" s="25">
        <v>2.1</v>
      </c>
      <c r="C289" s="26" t="s">
        <v>24</v>
      </c>
      <c r="D289" s="132">
        <f>(D125-D124)*100</f>
        <v>-0.30000000000000027</v>
      </c>
      <c r="E289" s="132">
        <f>(E125-E124)*100</f>
        <v>-0.40000000000000036</v>
      </c>
      <c r="F289" s="132">
        <f>(F125-F124)*100</f>
        <v>-0.40000000000000036</v>
      </c>
      <c r="G289" s="137"/>
      <c r="H289" s="25">
        <v>2.1</v>
      </c>
      <c r="I289" s="26" t="s">
        <v>24</v>
      </c>
      <c r="J289" s="132">
        <f>(J125-J124)*100</f>
        <v>-0.20000000000000018</v>
      </c>
      <c r="K289" s="132">
        <f>(K125-K124)*100</f>
        <v>0</v>
      </c>
      <c r="L289" s="132">
        <f>(L125-L124)*100</f>
        <v>-0.40000000000000036</v>
      </c>
      <c r="BT289" s="1"/>
      <c r="BU289" s="1"/>
      <c r="BV289" s="1"/>
      <c r="BW289" s="1"/>
      <c r="BX289" s="1"/>
      <c r="BY289" s="1"/>
      <c r="BZ289" s="1"/>
      <c r="CA289" s="1"/>
    </row>
    <row r="290" spans="2:79" ht="15" x14ac:dyDescent="0.35">
      <c r="B290" s="8"/>
      <c r="C290" s="9"/>
      <c r="D290" s="129"/>
      <c r="E290" s="128"/>
      <c r="F290" s="129"/>
      <c r="G290" s="137"/>
      <c r="H290" s="8"/>
      <c r="I290" s="9"/>
      <c r="J290" s="129"/>
      <c r="K290" s="128"/>
      <c r="L290" s="128"/>
      <c r="BT290" s="1"/>
      <c r="BU290" s="1"/>
      <c r="BV290" s="1"/>
      <c r="BW290" s="1"/>
      <c r="BX290" s="1"/>
      <c r="BY290" s="1"/>
      <c r="BZ290" s="1"/>
      <c r="CA290" s="1"/>
    </row>
    <row r="291" spans="2:79" ht="15.5" x14ac:dyDescent="0.35">
      <c r="B291" s="40">
        <v>2.2000000000000002</v>
      </c>
      <c r="C291" s="40" t="s">
        <v>24</v>
      </c>
      <c r="D291" s="131">
        <f>(D127-D126)*100</f>
        <v>0</v>
      </c>
      <c r="E291" s="131">
        <f>(E127-E126)*100</f>
        <v>0</v>
      </c>
      <c r="F291" s="131">
        <f>(F127-F126)*100</f>
        <v>0</v>
      </c>
      <c r="G291" s="137"/>
      <c r="H291" s="40">
        <v>2.2000000000000002</v>
      </c>
      <c r="I291" s="40" t="s">
        <v>24</v>
      </c>
      <c r="J291" s="131">
        <f>(J127-J126)*100</f>
        <v>-0.10000000000000009</v>
      </c>
      <c r="K291" s="131">
        <f>(K127-K126)*100</f>
        <v>0.30000000000000027</v>
      </c>
      <c r="L291" s="131">
        <f>(L127-L126)*100</f>
        <v>-0.20000000000000018</v>
      </c>
      <c r="BT291" s="1"/>
      <c r="BU291" s="1"/>
      <c r="BV291" s="1"/>
      <c r="BW291" s="1"/>
      <c r="BX291" s="1"/>
      <c r="BY291" s="1"/>
      <c r="BZ291" s="1"/>
      <c r="CA291" s="1"/>
    </row>
    <row r="292" spans="2:79" ht="15" x14ac:dyDescent="0.35">
      <c r="B292" s="8"/>
      <c r="C292" s="9"/>
      <c r="D292" s="129"/>
      <c r="E292" s="128"/>
      <c r="F292" s="129"/>
      <c r="G292" s="137"/>
      <c r="H292" s="8"/>
      <c r="I292" s="9"/>
      <c r="J292" s="129"/>
      <c r="K292" s="128"/>
      <c r="L292" s="128"/>
      <c r="BT292" s="1"/>
      <c r="BU292" s="1"/>
      <c r="BV292" s="1"/>
      <c r="BW292" s="1"/>
      <c r="BX292" s="1"/>
      <c r="BY292" s="1"/>
      <c r="BZ292" s="1"/>
      <c r="CA292" s="1"/>
    </row>
    <row r="293" spans="2:79" ht="15.5" x14ac:dyDescent="0.35">
      <c r="B293" s="27">
        <v>2.4</v>
      </c>
      <c r="C293" s="28" t="s">
        <v>24</v>
      </c>
      <c r="D293" s="130">
        <f>(D129-D128)*100</f>
        <v>0.70000000000000062</v>
      </c>
      <c r="E293" s="130">
        <f>(E129-E128)*100</f>
        <v>0.60000000000000053</v>
      </c>
      <c r="F293" s="130">
        <f>(F129-F128)*100</f>
        <v>0.60000000000000053</v>
      </c>
      <c r="G293" s="137"/>
      <c r="H293" s="27">
        <v>2.4</v>
      </c>
      <c r="I293" s="28" t="s">
        <v>24</v>
      </c>
      <c r="J293" s="130">
        <f>(J129-J128)*100</f>
        <v>0.80000000000000071</v>
      </c>
      <c r="K293" s="130">
        <f>(K129-K128)*100</f>
        <v>0.9000000000000008</v>
      </c>
      <c r="L293" s="130">
        <f>(L129-L128)*100</f>
        <v>0.30000000000000027</v>
      </c>
      <c r="BT293" s="1"/>
      <c r="BU293" s="1"/>
      <c r="BV293" s="1"/>
      <c r="BW293" s="1"/>
      <c r="BX293" s="1"/>
      <c r="BY293" s="1"/>
      <c r="BZ293" s="1"/>
      <c r="CA293" s="1"/>
    </row>
    <row r="294" spans="2:79" ht="15" x14ac:dyDescent="0.35">
      <c r="B294" s="8"/>
      <c r="C294" s="9"/>
      <c r="D294" s="129"/>
      <c r="E294" s="128"/>
      <c r="F294" s="129"/>
      <c r="G294" s="137"/>
      <c r="H294" s="8"/>
      <c r="I294" s="9"/>
      <c r="J294" s="129"/>
      <c r="K294" s="128"/>
      <c r="L294" s="128"/>
      <c r="BT294" s="1"/>
      <c r="BU294" s="1"/>
      <c r="BV294" s="1"/>
      <c r="BW294" s="1"/>
      <c r="BX294" s="1"/>
      <c r="BY294" s="1"/>
      <c r="BZ294" s="1"/>
      <c r="CA294" s="1"/>
    </row>
    <row r="295" spans="2:79" ht="15.5" x14ac:dyDescent="0.35">
      <c r="B295" s="27">
        <v>2.8</v>
      </c>
      <c r="C295" s="28" t="s">
        <v>24</v>
      </c>
      <c r="D295" s="130">
        <f>(D131-D130)*100</f>
        <v>0.30000000000000027</v>
      </c>
      <c r="E295" s="130">
        <f>(E131-E130)*100</f>
        <v>0.60000000000000053</v>
      </c>
      <c r="F295" s="130">
        <f>(F131-F130)*100</f>
        <v>0.60000000000000053</v>
      </c>
      <c r="G295" s="137"/>
      <c r="H295" s="27">
        <v>2.8</v>
      </c>
      <c r="I295" s="28" t="s">
        <v>24</v>
      </c>
      <c r="J295" s="130">
        <f>(J131-J130)*100</f>
        <v>0.50000000000000044</v>
      </c>
      <c r="K295" s="130">
        <f>(K131-K130)*100</f>
        <v>0.59999999999999776</v>
      </c>
      <c r="L295" s="130">
        <f>(L131-L130)*100</f>
        <v>0.59999999999999498</v>
      </c>
      <c r="BT295" s="1"/>
      <c r="BU295" s="1"/>
      <c r="BV295" s="1"/>
      <c r="BW295" s="1"/>
      <c r="BX295" s="1"/>
      <c r="BY295" s="1"/>
      <c r="BZ295" s="1"/>
      <c r="CA295" s="1"/>
    </row>
    <row r="296" spans="2:79" ht="15" x14ac:dyDescent="0.35">
      <c r="B296" s="8"/>
      <c r="C296" s="9"/>
      <c r="D296" s="129"/>
      <c r="E296" s="128"/>
      <c r="F296" s="129"/>
      <c r="G296" s="137"/>
      <c r="H296" s="8"/>
      <c r="I296" s="9"/>
      <c r="J296" s="129"/>
      <c r="K296" s="128"/>
      <c r="L296" s="128"/>
      <c r="BT296" s="1"/>
      <c r="BU296" s="1"/>
      <c r="BV296" s="1"/>
      <c r="BW296" s="1"/>
      <c r="BX296" s="1"/>
      <c r="BY296" s="1"/>
      <c r="BZ296" s="1"/>
      <c r="CA296" s="1"/>
    </row>
    <row r="297" spans="2:79" ht="15.5" x14ac:dyDescent="0.35">
      <c r="B297" s="25">
        <v>2.1</v>
      </c>
      <c r="C297" s="26" t="s">
        <v>25</v>
      </c>
      <c r="D297" s="132">
        <f>(D133-D132)*100</f>
        <v>-0.40000000000000036</v>
      </c>
      <c r="E297" s="132">
        <f>(E133-E132)*100</f>
        <v>-0.20000000000000018</v>
      </c>
      <c r="F297" s="132">
        <f>(F133-F132)*100</f>
        <v>-0.20000000000000018</v>
      </c>
      <c r="G297" s="137"/>
      <c r="H297" s="25">
        <v>2.1</v>
      </c>
      <c r="I297" s="26" t="s">
        <v>25</v>
      </c>
      <c r="J297" s="132">
        <f>(J133-J132)*100</f>
        <v>-0.40000000000000036</v>
      </c>
      <c r="K297" s="132">
        <f>(K133-K132)*100</f>
        <v>-0.10000000000000009</v>
      </c>
      <c r="L297" s="132">
        <f>(L133-L132)*100</f>
        <v>-0.30000000000000027</v>
      </c>
      <c r="BT297" s="1"/>
      <c r="BU297" s="1"/>
      <c r="BV297" s="1"/>
      <c r="BW297" s="1"/>
      <c r="BX297" s="1"/>
      <c r="BY297" s="1"/>
      <c r="BZ297" s="1"/>
      <c r="CA297" s="1"/>
    </row>
    <row r="298" spans="2:79" ht="15" x14ac:dyDescent="0.35">
      <c r="B298" s="8"/>
      <c r="C298" s="9"/>
      <c r="D298" s="129"/>
      <c r="E298" s="128"/>
      <c r="F298" s="129"/>
      <c r="G298" s="137"/>
      <c r="H298" s="8"/>
      <c r="I298" s="9"/>
      <c r="J298" s="129"/>
      <c r="K298" s="128"/>
      <c r="L298" s="128"/>
      <c r="BT298" s="1"/>
      <c r="BU298" s="1"/>
      <c r="BV298" s="1"/>
      <c r="BW298" s="1"/>
      <c r="BX298" s="1"/>
      <c r="BY298" s="1"/>
      <c r="BZ298" s="1"/>
      <c r="CA298" s="1"/>
    </row>
    <row r="299" spans="2:79" ht="15.5" x14ac:dyDescent="0.35">
      <c r="B299" s="40">
        <v>2.2000000000000002</v>
      </c>
      <c r="C299" s="40" t="s">
        <v>25</v>
      </c>
      <c r="D299" s="131">
        <f>(D135-D134)*100</f>
        <v>0</v>
      </c>
      <c r="E299" s="131">
        <f>(E135-E134)*100</f>
        <v>0</v>
      </c>
      <c r="F299" s="131">
        <f>(F135-F134)*100</f>
        <v>0</v>
      </c>
      <c r="G299" s="137"/>
      <c r="H299" s="40">
        <v>2.2000000000000002</v>
      </c>
      <c r="I299" s="40" t="s">
        <v>25</v>
      </c>
      <c r="J299" s="131">
        <f>(J135-J134)*100</f>
        <v>0.10000000000000009</v>
      </c>
      <c r="K299" s="131">
        <f>(K135-K134)*100</f>
        <v>0.30000000000000027</v>
      </c>
      <c r="L299" s="131">
        <f>(L135-L134)*100</f>
        <v>0.10000000000000009</v>
      </c>
      <c r="BT299" s="1"/>
      <c r="BU299" s="1"/>
      <c r="BV299" s="1"/>
      <c r="BW299" s="1"/>
      <c r="BX299" s="1"/>
      <c r="BY299" s="1"/>
      <c r="BZ299" s="1"/>
      <c r="CA299" s="1"/>
    </row>
    <row r="300" spans="2:79" ht="15" x14ac:dyDescent="0.35">
      <c r="B300" s="8"/>
      <c r="C300" s="9"/>
      <c r="D300" s="129"/>
      <c r="E300" s="128"/>
      <c r="F300" s="129"/>
      <c r="G300" s="137"/>
      <c r="H300" s="8"/>
      <c r="I300" s="9"/>
      <c r="J300" s="129"/>
      <c r="K300" s="128"/>
      <c r="L300" s="128"/>
      <c r="BT300" s="1"/>
      <c r="BU300" s="1"/>
      <c r="BV300" s="1"/>
      <c r="BW300" s="1"/>
      <c r="BX300" s="1"/>
      <c r="BY300" s="1"/>
      <c r="BZ300" s="1"/>
      <c r="CA300" s="1"/>
    </row>
    <row r="301" spans="2:79" ht="15.5" x14ac:dyDescent="0.35">
      <c r="B301" s="25">
        <v>2.4</v>
      </c>
      <c r="C301" s="26" t="s">
        <v>25</v>
      </c>
      <c r="D301" s="132">
        <f>(D137-D136)*100</f>
        <v>0.70000000000000062</v>
      </c>
      <c r="E301" s="132">
        <f>(E137-E136)*100</f>
        <v>1.4000000000000012</v>
      </c>
      <c r="F301" s="132">
        <f>(F137-F136)*100</f>
        <v>1.4000000000000012</v>
      </c>
      <c r="G301" s="137"/>
      <c r="H301" s="25">
        <v>2.4</v>
      </c>
      <c r="I301" s="26" t="s">
        <v>25</v>
      </c>
      <c r="J301" s="132">
        <f>(J137-J136)*100</f>
        <v>0.70000000000000062</v>
      </c>
      <c r="K301" s="132">
        <f>(K137-K136)*100</f>
        <v>1.5000000000000013</v>
      </c>
      <c r="L301" s="132">
        <f>(L137-L136)*100</f>
        <v>1.2000000000000011</v>
      </c>
      <c r="BT301" s="1"/>
      <c r="BU301" s="1"/>
      <c r="BV301" s="1"/>
      <c r="BW301" s="1"/>
      <c r="BX301" s="1"/>
      <c r="BY301" s="1"/>
      <c r="BZ301" s="1"/>
      <c r="CA301" s="1"/>
    </row>
    <row r="302" spans="2:79" ht="15" x14ac:dyDescent="0.35">
      <c r="B302" s="8"/>
      <c r="C302" s="9"/>
      <c r="D302" s="129"/>
      <c r="E302" s="128"/>
      <c r="F302" s="129"/>
      <c r="G302" s="137"/>
      <c r="H302" s="8"/>
      <c r="I302" s="9"/>
      <c r="J302" s="129"/>
      <c r="K302" s="128"/>
      <c r="L302" s="128"/>
      <c r="BT302" s="1"/>
      <c r="BU302" s="1"/>
      <c r="BV302" s="1"/>
      <c r="BW302" s="1"/>
      <c r="BX302" s="1"/>
      <c r="BY302" s="1"/>
      <c r="BZ302" s="1"/>
      <c r="CA302" s="1"/>
    </row>
    <row r="303" spans="2:79" ht="15.5" x14ac:dyDescent="0.35">
      <c r="B303" s="25">
        <v>2.8</v>
      </c>
      <c r="C303" s="26" t="s">
        <v>25</v>
      </c>
      <c r="D303" s="132">
        <f>(D139-D138)*100</f>
        <v>0.60000000000000053</v>
      </c>
      <c r="E303" s="132">
        <f>(E139-E138)*100</f>
        <v>0.59999999999999776</v>
      </c>
      <c r="F303" s="132">
        <f>(F139-F138)*100</f>
        <v>0.59999999999999776</v>
      </c>
      <c r="G303" s="137"/>
      <c r="H303" s="25">
        <v>2.8</v>
      </c>
      <c r="I303" s="26" t="s">
        <v>25</v>
      </c>
      <c r="J303" s="132">
        <f>(J139-J138)*100</f>
        <v>0.69999999999999507</v>
      </c>
      <c r="K303" s="132">
        <f>(K139-K138)*100</f>
        <v>0.50000000000000044</v>
      </c>
      <c r="L303" s="132">
        <f>(L139-L138)*100</f>
        <v>0.70000000000000062</v>
      </c>
      <c r="BT303" s="1"/>
      <c r="BU303" s="1"/>
      <c r="BV303" s="1"/>
      <c r="BW303" s="1"/>
      <c r="BX303" s="1"/>
      <c r="BY303" s="1"/>
      <c r="BZ303" s="1"/>
      <c r="CA303" s="1"/>
    </row>
    <row r="304" spans="2:79" ht="15" x14ac:dyDescent="0.35">
      <c r="B304" s="8"/>
      <c r="C304" s="9"/>
      <c r="D304" s="129"/>
      <c r="E304" s="128"/>
      <c r="F304" s="129"/>
      <c r="G304" s="137"/>
      <c r="H304" s="8"/>
      <c r="I304" s="9"/>
      <c r="J304" s="129"/>
      <c r="K304" s="128"/>
      <c r="L304" s="128"/>
      <c r="BT304" s="1"/>
      <c r="BU304" s="1"/>
      <c r="BV304" s="1"/>
      <c r="BW304" s="1"/>
      <c r="BX304" s="1"/>
      <c r="BY304" s="1"/>
      <c r="BZ304" s="1"/>
      <c r="CA304" s="1"/>
    </row>
    <row r="305" spans="2:79" ht="15.5" x14ac:dyDescent="0.35">
      <c r="B305" s="5">
        <v>2.1</v>
      </c>
      <c r="C305" s="6" t="s">
        <v>26</v>
      </c>
      <c r="D305" s="133">
        <f>(D141-D140)*100</f>
        <v>-0.20000000000000018</v>
      </c>
      <c r="E305" s="133">
        <f>(E141-E140)*100</f>
        <v>-0.20000000000000018</v>
      </c>
      <c r="F305" s="133">
        <f>(F141-F140)*100</f>
        <v>-0.20000000000000018</v>
      </c>
      <c r="G305" s="137"/>
      <c r="H305" s="5">
        <v>2.1</v>
      </c>
      <c r="I305" s="6" t="s">
        <v>26</v>
      </c>
      <c r="J305" s="133">
        <f>(J141-J140)*100</f>
        <v>0</v>
      </c>
      <c r="K305" s="133">
        <f>(K141-K140)*100</f>
        <v>0</v>
      </c>
      <c r="L305" s="133">
        <f>(L141-L140)*100</f>
        <v>0</v>
      </c>
      <c r="BT305" s="1"/>
      <c r="BU305" s="1"/>
      <c r="BV305" s="1"/>
      <c r="BW305" s="1"/>
      <c r="BX305" s="1"/>
      <c r="BY305" s="1"/>
      <c r="BZ305" s="1"/>
      <c r="CA305" s="1"/>
    </row>
    <row r="306" spans="2:79" ht="15" x14ac:dyDescent="0.35">
      <c r="B306" s="8"/>
      <c r="C306" s="9"/>
      <c r="D306" s="129"/>
      <c r="E306" s="128"/>
      <c r="F306" s="129"/>
      <c r="G306" s="137"/>
      <c r="H306" s="8"/>
      <c r="I306" s="9"/>
      <c r="J306" s="129"/>
      <c r="K306" s="128"/>
      <c r="L306" s="128"/>
      <c r="BT306" s="1"/>
      <c r="BU306" s="1"/>
      <c r="BV306" s="1"/>
      <c r="BW306" s="1"/>
      <c r="BX306" s="1"/>
      <c r="BY306" s="1"/>
      <c r="BZ306" s="1"/>
      <c r="CA306" s="1"/>
    </row>
    <row r="307" spans="2:79" ht="15.5" x14ac:dyDescent="0.35">
      <c r="B307" s="29">
        <v>2.2000000000000002</v>
      </c>
      <c r="C307" s="29" t="s">
        <v>26</v>
      </c>
      <c r="D307" s="134">
        <f>(D143-D142)*100</f>
        <v>-0.20000000000000018</v>
      </c>
      <c r="E307" s="134">
        <f>(E143-E142)*100</f>
        <v>-0.20000000000000018</v>
      </c>
      <c r="F307" s="134">
        <f>(F143-F142)*100</f>
        <v>-0.20000000000000018</v>
      </c>
      <c r="G307" s="137"/>
      <c r="H307" s="29">
        <v>2.2000000000000002</v>
      </c>
      <c r="I307" s="29" t="s">
        <v>26</v>
      </c>
      <c r="J307" s="134">
        <f>(J143-J142)*100</f>
        <v>-0.20000000000000018</v>
      </c>
      <c r="K307" s="134">
        <f>(K143-K142)*100</f>
        <v>-0.20000000000000018</v>
      </c>
      <c r="L307" s="134">
        <f>(L143-L142)*100</f>
        <v>-0.20000000000000018</v>
      </c>
      <c r="BT307" s="1"/>
      <c r="BU307" s="1"/>
      <c r="BV307" s="1"/>
      <c r="BW307" s="1"/>
      <c r="BX307" s="1"/>
      <c r="BY307" s="1"/>
      <c r="BZ307" s="1"/>
      <c r="CA307" s="1"/>
    </row>
    <row r="308" spans="2:79" ht="15" x14ac:dyDescent="0.35">
      <c r="B308" s="8"/>
      <c r="C308" s="9"/>
      <c r="D308" s="129"/>
      <c r="E308" s="128"/>
      <c r="F308" s="129"/>
      <c r="G308" s="137"/>
      <c r="H308" s="8"/>
      <c r="I308" s="9"/>
      <c r="J308" s="129"/>
      <c r="K308" s="128"/>
      <c r="L308" s="128"/>
      <c r="BT308" s="1"/>
      <c r="BU308" s="1"/>
      <c r="BV308" s="1"/>
      <c r="BW308" s="1"/>
      <c r="BX308" s="1"/>
      <c r="BY308" s="1"/>
      <c r="BZ308" s="1"/>
      <c r="CA308" s="1"/>
    </row>
    <row r="309" spans="2:79" ht="15.5" x14ac:dyDescent="0.35">
      <c r="B309" s="5">
        <v>2.4</v>
      </c>
      <c r="C309" s="6" t="s">
        <v>26</v>
      </c>
      <c r="D309" s="133">
        <f>(D145-D144)*100</f>
        <v>0.60000000000000053</v>
      </c>
      <c r="E309" s="133">
        <f>(E145-E144)*100</f>
        <v>0.50000000000000044</v>
      </c>
      <c r="F309" s="133">
        <f>(F145-F144)*100</f>
        <v>0.50000000000000044</v>
      </c>
      <c r="G309" s="137"/>
      <c r="H309" s="5">
        <v>2.4</v>
      </c>
      <c r="I309" s="6" t="s">
        <v>26</v>
      </c>
      <c r="J309" s="133">
        <f>(J145-J144)*100</f>
        <v>-22.9</v>
      </c>
      <c r="K309" s="133">
        <f>(K145-K144)*100</f>
        <v>-4.9999999999999929</v>
      </c>
      <c r="L309" s="133">
        <f>(L145-L144)*100</f>
        <v>-23.099999999999998</v>
      </c>
      <c r="BT309" s="1"/>
      <c r="BU309" s="1"/>
      <c r="BV309" s="1"/>
      <c r="BW309" s="1"/>
      <c r="BX309" s="1"/>
      <c r="BY309" s="1"/>
      <c r="BZ309" s="1"/>
      <c r="CA309" s="1"/>
    </row>
    <row r="310" spans="2:79" ht="15" x14ac:dyDescent="0.35">
      <c r="B310" s="8"/>
      <c r="C310" s="9"/>
      <c r="D310" s="129"/>
      <c r="E310" s="128"/>
      <c r="F310" s="129"/>
      <c r="G310" s="137"/>
      <c r="H310" s="8"/>
      <c r="I310" s="9"/>
      <c r="J310" s="129"/>
      <c r="K310" s="128"/>
      <c r="L310" s="128"/>
      <c r="BT310" s="1"/>
      <c r="BU310" s="1"/>
      <c r="BV310" s="1"/>
      <c r="BW310" s="1"/>
      <c r="BX310" s="1"/>
      <c r="BY310" s="1"/>
      <c r="BZ310" s="1"/>
      <c r="CA310" s="1"/>
    </row>
    <row r="311" spans="2:79" ht="15.5" x14ac:dyDescent="0.35">
      <c r="B311" s="5">
        <v>2.8</v>
      </c>
      <c r="C311" s="6" t="s">
        <v>26</v>
      </c>
      <c r="D311" s="133">
        <f>(D147-D146)*100</f>
        <v>0.50000000000000044</v>
      </c>
      <c r="E311" s="133">
        <f>(E147-E146)*100</f>
        <v>0.50000000000000044</v>
      </c>
      <c r="F311" s="133">
        <f>(F147-F146)*100</f>
        <v>0.50000000000000044</v>
      </c>
      <c r="G311" s="137"/>
      <c r="H311" s="5">
        <v>2.8</v>
      </c>
      <c r="I311" s="6" t="s">
        <v>26</v>
      </c>
      <c r="J311" s="133">
        <f>(J147-J146)*100</f>
        <v>0.70000000000000062</v>
      </c>
      <c r="K311" s="133">
        <f>(K147-K146)*100</f>
        <v>0.50000000000000044</v>
      </c>
      <c r="L311" s="133">
        <f>(L147-L146)*100</f>
        <v>0.60000000000000053</v>
      </c>
      <c r="BT311" s="1"/>
      <c r="BU311" s="1"/>
      <c r="BV311" s="1"/>
      <c r="BW311" s="1"/>
      <c r="BX311" s="1"/>
      <c r="BY311" s="1"/>
      <c r="BZ311" s="1"/>
      <c r="CA311" s="1"/>
    </row>
    <row r="312" spans="2:79" ht="15" x14ac:dyDescent="0.35">
      <c r="B312" s="8"/>
      <c r="C312" s="9"/>
      <c r="D312" s="129"/>
      <c r="E312" s="128"/>
      <c r="F312" s="129"/>
      <c r="G312" s="137"/>
      <c r="H312" s="8"/>
      <c r="I312" s="9"/>
      <c r="J312" s="129"/>
      <c r="K312" s="128"/>
      <c r="L312" s="128"/>
      <c r="BT312" s="1"/>
      <c r="BU312" s="1"/>
      <c r="BV312" s="1"/>
      <c r="BW312" s="1"/>
      <c r="BX312" s="1"/>
      <c r="BY312" s="1"/>
      <c r="BZ312" s="1"/>
      <c r="CA312" s="1"/>
    </row>
    <row r="313" spans="2:79" ht="15.5" x14ac:dyDescent="0.35">
      <c r="B313" s="25">
        <v>2.1</v>
      </c>
      <c r="C313" s="26" t="s">
        <v>27</v>
      </c>
      <c r="D313" s="132">
        <f>(D149-D148)*100</f>
        <v>-0.10000000000000009</v>
      </c>
      <c r="E313" s="132">
        <f>(E149-E148)*100</f>
        <v>-0.10000000000000009</v>
      </c>
      <c r="F313" s="132">
        <f>(F149-F148)*100</f>
        <v>-0.10000000000000009</v>
      </c>
      <c r="G313" s="137"/>
      <c r="H313" s="25">
        <v>2.1</v>
      </c>
      <c r="I313" s="26" t="s">
        <v>27</v>
      </c>
      <c r="J313" s="132">
        <f>(J149-J148)*100</f>
        <v>0</v>
      </c>
      <c r="K313" s="132">
        <f>(K149-K148)*100</f>
        <v>0</v>
      </c>
      <c r="L313" s="132">
        <f>(L149-L148)*100</f>
        <v>-0.10000000000000009</v>
      </c>
      <c r="BT313" s="1"/>
      <c r="BU313" s="1"/>
      <c r="BV313" s="1"/>
      <c r="BW313" s="1"/>
      <c r="BX313" s="1"/>
      <c r="BY313" s="1"/>
      <c r="BZ313" s="1"/>
      <c r="CA313" s="1"/>
    </row>
    <row r="314" spans="2:79" ht="15" x14ac:dyDescent="0.35">
      <c r="B314" s="8"/>
      <c r="C314" s="9"/>
      <c r="D314" s="129"/>
      <c r="E314" s="128"/>
      <c r="F314" s="129"/>
      <c r="G314" s="137"/>
      <c r="H314" s="8"/>
      <c r="I314" s="9"/>
      <c r="J314" s="129"/>
      <c r="K314" s="128"/>
      <c r="L314" s="128"/>
      <c r="BT314" s="1"/>
      <c r="BU314" s="1"/>
      <c r="BV314" s="1"/>
      <c r="BW314" s="1"/>
      <c r="BX314" s="1"/>
      <c r="BY314" s="1"/>
      <c r="BZ314" s="1"/>
      <c r="CA314" s="1"/>
    </row>
    <row r="315" spans="2:79" ht="15.5" x14ac:dyDescent="0.35">
      <c r="B315" s="40">
        <v>2.2000000000000002</v>
      </c>
      <c r="C315" s="40" t="s">
        <v>27</v>
      </c>
      <c r="D315" s="131">
        <f>(D151-D150)*100</f>
        <v>-0.10000000000000009</v>
      </c>
      <c r="E315" s="131">
        <f>(E151-E150)*100</f>
        <v>-0.20000000000000018</v>
      </c>
      <c r="F315" s="131">
        <f>(F151-F150)*100</f>
        <v>-0.20000000000000018</v>
      </c>
      <c r="G315" s="137"/>
      <c r="H315" s="40">
        <v>2.2000000000000002</v>
      </c>
      <c r="I315" s="40" t="s">
        <v>27</v>
      </c>
      <c r="J315" s="131">
        <f>(J151-J150)*100</f>
        <v>0</v>
      </c>
      <c r="K315" s="131">
        <f>(K151-K150)*100</f>
        <v>0</v>
      </c>
      <c r="L315" s="131">
        <f>(L151-L150)*100</f>
        <v>0</v>
      </c>
      <c r="BT315" s="1"/>
      <c r="BU315" s="1"/>
      <c r="BV315" s="1"/>
      <c r="BW315" s="1"/>
      <c r="BX315" s="1"/>
      <c r="BY315" s="1"/>
      <c r="BZ315" s="1"/>
      <c r="CA315" s="1"/>
    </row>
    <row r="316" spans="2:79" ht="15" x14ac:dyDescent="0.35">
      <c r="B316" s="8"/>
      <c r="C316" s="9"/>
      <c r="D316" s="129"/>
      <c r="E316" s="128"/>
      <c r="F316" s="129"/>
      <c r="G316" s="137"/>
      <c r="H316" s="8"/>
      <c r="I316" s="9"/>
      <c r="J316" s="129"/>
      <c r="K316" s="128"/>
      <c r="L316" s="128"/>
      <c r="BT316" s="1"/>
      <c r="BU316" s="1"/>
      <c r="BV316" s="1"/>
      <c r="BW316" s="1"/>
      <c r="BX316" s="1"/>
      <c r="BY316" s="1"/>
      <c r="BZ316" s="1"/>
      <c r="CA316" s="1"/>
    </row>
    <row r="317" spans="2:79" ht="15.5" x14ac:dyDescent="0.35">
      <c r="B317" s="27">
        <v>2.4</v>
      </c>
      <c r="C317" s="28" t="s">
        <v>27</v>
      </c>
      <c r="D317" s="130">
        <f>(D153-D152)*100</f>
        <v>0.30000000000000027</v>
      </c>
      <c r="E317" s="130">
        <f>(E153-E152)*100</f>
        <v>0.10000000000000009</v>
      </c>
      <c r="F317" s="130">
        <f>(F153-F152)*100</f>
        <v>0.10000000000000009</v>
      </c>
      <c r="G317" s="137"/>
      <c r="H317" s="27">
        <v>2.4</v>
      </c>
      <c r="I317" s="28" t="s">
        <v>27</v>
      </c>
      <c r="J317" s="130">
        <f>(J153-J152)*100</f>
        <v>0.20000000000000018</v>
      </c>
      <c r="K317" s="130">
        <f>(K153-K152)*100</f>
        <v>0.40000000000000036</v>
      </c>
      <c r="L317" s="130">
        <f>(L153-L152)*100</f>
        <v>0.10000000000000009</v>
      </c>
      <c r="BT317" s="1"/>
      <c r="BU317" s="1"/>
      <c r="BV317" s="1"/>
      <c r="BW317" s="1"/>
      <c r="BX317" s="1"/>
      <c r="BY317" s="1"/>
      <c r="BZ317" s="1"/>
      <c r="CA317" s="1"/>
    </row>
    <row r="318" spans="2:79" ht="15" x14ac:dyDescent="0.35">
      <c r="B318" s="8"/>
      <c r="C318" s="9"/>
      <c r="D318" s="129"/>
      <c r="E318" s="128"/>
      <c r="F318" s="129"/>
      <c r="G318" s="137"/>
      <c r="H318" s="8"/>
      <c r="I318" s="9"/>
      <c r="J318" s="129"/>
      <c r="K318" s="128"/>
      <c r="L318" s="128"/>
      <c r="BT318" s="1"/>
      <c r="BU318" s="1"/>
      <c r="BV318" s="1"/>
      <c r="BW318" s="1"/>
      <c r="BX318" s="1"/>
      <c r="BY318" s="1"/>
      <c r="BZ318" s="1"/>
      <c r="CA318" s="1"/>
    </row>
    <row r="319" spans="2:79" ht="15.5" x14ac:dyDescent="0.35">
      <c r="B319" s="27">
        <v>2.8</v>
      </c>
      <c r="C319" s="28" t="s">
        <v>27</v>
      </c>
      <c r="D319" s="130">
        <f>(D155-D154)*100</f>
        <v>0.60000000000000053</v>
      </c>
      <c r="E319" s="130">
        <f>(E155-E154)*100</f>
        <v>0.50000000000000044</v>
      </c>
      <c r="F319" s="130">
        <f>(F155-F154)*100</f>
        <v>0.50000000000000044</v>
      </c>
      <c r="G319" s="137"/>
      <c r="H319" s="27">
        <v>2.8</v>
      </c>
      <c r="I319" s="28" t="s">
        <v>27</v>
      </c>
      <c r="J319" s="130">
        <f>(J155-J154)*100</f>
        <v>0.50000000000000044</v>
      </c>
      <c r="K319" s="130">
        <f>(K155-K154)*100</f>
        <v>0.40000000000000036</v>
      </c>
      <c r="L319" s="130">
        <f>(L155-L154)*100</f>
        <v>0.50000000000000044</v>
      </c>
      <c r="BT319" s="1"/>
      <c r="BU319" s="1"/>
      <c r="BV319" s="1"/>
      <c r="BW319" s="1"/>
      <c r="BX319" s="1"/>
      <c r="BY319" s="1"/>
      <c r="BZ319" s="1"/>
      <c r="CA319" s="1"/>
    </row>
    <row r="320" spans="2:79" ht="15" x14ac:dyDescent="0.35">
      <c r="B320" s="8"/>
      <c r="C320" s="9"/>
      <c r="D320" s="129"/>
      <c r="E320" s="128"/>
      <c r="F320" s="129"/>
      <c r="G320" s="137"/>
      <c r="H320" s="8"/>
      <c r="I320" s="9"/>
      <c r="J320" s="129"/>
      <c r="K320" s="128"/>
      <c r="L320" s="128"/>
      <c r="BT320" s="1"/>
      <c r="BU320" s="1"/>
      <c r="BV320" s="1"/>
      <c r="BW320" s="1"/>
      <c r="BX320" s="1"/>
      <c r="BY320" s="1"/>
      <c r="BZ320" s="1"/>
      <c r="CA320" s="1"/>
    </row>
    <row r="321" spans="1:79" ht="15.5" x14ac:dyDescent="0.35">
      <c r="B321" s="25">
        <v>2.1</v>
      </c>
      <c r="C321" s="26" t="s">
        <v>28</v>
      </c>
      <c r="D321" s="132">
        <f>(D157-D156)*100</f>
        <v>0</v>
      </c>
      <c r="E321" s="132">
        <f>(E157-E156)*100</f>
        <v>-0.20000000000000018</v>
      </c>
      <c r="F321" s="132">
        <f>(F157-F156)*100</f>
        <v>-0.20000000000000018</v>
      </c>
      <c r="G321" s="137"/>
      <c r="H321" s="25">
        <v>2.1</v>
      </c>
      <c r="I321" s="26" t="s">
        <v>28</v>
      </c>
      <c r="J321" s="132">
        <f>(J157-J156)*100</f>
        <v>0</v>
      </c>
      <c r="K321" s="132">
        <f>(K157-K156)*100</f>
        <v>0</v>
      </c>
      <c r="L321" s="132">
        <f>(L157-L156)*100</f>
        <v>0</v>
      </c>
      <c r="BT321" s="1"/>
      <c r="BU321" s="1"/>
      <c r="BV321" s="1"/>
      <c r="BW321" s="1"/>
      <c r="BX321" s="1"/>
      <c r="BY321" s="1"/>
      <c r="BZ321" s="1"/>
      <c r="CA321" s="1"/>
    </row>
    <row r="322" spans="1:79" ht="15" x14ac:dyDescent="0.35">
      <c r="B322" s="8"/>
      <c r="C322" s="9"/>
      <c r="D322" s="129"/>
      <c r="E322" s="128"/>
      <c r="F322" s="129"/>
      <c r="G322" s="137"/>
      <c r="H322" s="8"/>
      <c r="I322" s="9"/>
      <c r="J322" s="129"/>
      <c r="K322" s="128"/>
      <c r="L322" s="128"/>
      <c r="BT322" s="1"/>
      <c r="BU322" s="1"/>
      <c r="BV322" s="1"/>
      <c r="BW322" s="1"/>
      <c r="BX322" s="1"/>
      <c r="BY322" s="1"/>
      <c r="BZ322" s="1"/>
      <c r="CA322" s="1"/>
    </row>
    <row r="323" spans="1:79" ht="15.5" x14ac:dyDescent="0.35">
      <c r="B323" s="40">
        <v>2.2000000000000002</v>
      </c>
      <c r="C323" s="40" t="s">
        <v>28</v>
      </c>
      <c r="D323" s="131">
        <f>(D159-D158)*100</f>
        <v>-0.10000000000000009</v>
      </c>
      <c r="E323" s="131">
        <f>(E159-E158)*100</f>
        <v>-0.10000000000000009</v>
      </c>
      <c r="F323" s="131">
        <f>(F159-F158)*100</f>
        <v>-0.10000000000000009</v>
      </c>
      <c r="G323" s="137"/>
      <c r="H323" s="40">
        <v>2.2000000000000002</v>
      </c>
      <c r="I323" s="40" t="s">
        <v>28</v>
      </c>
      <c r="J323" s="131">
        <f>(J159-J158)*100</f>
        <v>0</v>
      </c>
      <c r="K323" s="131">
        <f>(K159-K158)*100</f>
        <v>0</v>
      </c>
      <c r="L323" s="131">
        <f>(L159-L158)*100</f>
        <v>0</v>
      </c>
      <c r="BT323" s="1"/>
      <c r="BU323" s="1"/>
      <c r="BV323" s="1"/>
      <c r="BW323" s="1"/>
      <c r="BX323" s="1"/>
      <c r="BY323" s="1"/>
      <c r="BZ323" s="1"/>
      <c r="CA323" s="1"/>
    </row>
    <row r="324" spans="1:79" ht="15" x14ac:dyDescent="0.35">
      <c r="B324" s="8"/>
      <c r="C324" s="9"/>
      <c r="D324" s="129"/>
      <c r="E324" s="128"/>
      <c r="F324" s="129"/>
      <c r="G324" s="137"/>
      <c r="H324" s="8"/>
      <c r="I324" s="9"/>
      <c r="J324" s="129"/>
      <c r="K324" s="128"/>
      <c r="L324" s="128"/>
      <c r="BT324" s="1"/>
      <c r="BU324" s="1"/>
      <c r="BV324" s="1"/>
      <c r="BW324" s="1"/>
      <c r="BX324" s="1"/>
      <c r="BY324" s="1"/>
      <c r="BZ324" s="1"/>
      <c r="CA324" s="1"/>
    </row>
    <row r="325" spans="1:79" ht="15.5" x14ac:dyDescent="0.35">
      <c r="B325" s="27">
        <v>2.4</v>
      </c>
      <c r="C325" s="28" t="s">
        <v>28</v>
      </c>
      <c r="D325" s="130">
        <f>(D161-D160)*100</f>
        <v>0</v>
      </c>
      <c r="E325" s="130">
        <f>(E161-E160)*100</f>
        <v>0</v>
      </c>
      <c r="F325" s="130">
        <f>(F161-F160)*100</f>
        <v>0</v>
      </c>
      <c r="G325" s="137"/>
      <c r="H325" s="27">
        <v>2.4</v>
      </c>
      <c r="I325" s="28" t="s">
        <v>28</v>
      </c>
      <c r="J325" s="130">
        <f>(J161-J160)*100</f>
        <v>0</v>
      </c>
      <c r="K325" s="130">
        <f>(K161-K160)*100</f>
        <v>0.10000000000000009</v>
      </c>
      <c r="L325" s="130">
        <f>(L161-L160)*100</f>
        <v>-0.10000000000000009</v>
      </c>
      <c r="BT325" s="1"/>
      <c r="BU325" s="1"/>
      <c r="BV325" s="1"/>
      <c r="BW325" s="1"/>
      <c r="BX325" s="1"/>
      <c r="BY325" s="1"/>
      <c r="BZ325" s="1"/>
      <c r="CA325" s="1"/>
    </row>
    <row r="326" spans="1:79" ht="15" x14ac:dyDescent="0.35">
      <c r="B326" s="8"/>
      <c r="C326" s="9"/>
      <c r="D326" s="129"/>
      <c r="E326" s="128"/>
      <c r="F326" s="129"/>
      <c r="G326" s="137"/>
      <c r="H326" s="8"/>
      <c r="I326" s="9"/>
      <c r="J326" s="129"/>
      <c r="K326" s="128"/>
      <c r="L326" s="128"/>
      <c r="BT326" s="1"/>
      <c r="BU326" s="1"/>
      <c r="BV326" s="1"/>
      <c r="BW326" s="1"/>
      <c r="BX326" s="1"/>
      <c r="BY326" s="1"/>
      <c r="BZ326" s="1"/>
      <c r="CA326" s="1"/>
    </row>
    <row r="327" spans="1:79" ht="15.5" x14ac:dyDescent="0.35">
      <c r="B327" s="27">
        <v>2.8</v>
      </c>
      <c r="C327" s="28" t="s">
        <v>28</v>
      </c>
      <c r="D327" s="130">
        <f>(D163-D162)*100</f>
        <v>0.30000000000000027</v>
      </c>
      <c r="E327" s="130">
        <f>(E163-E162)*100</f>
        <v>0.40000000000000036</v>
      </c>
      <c r="F327" s="130">
        <f>(F163-F162)*100</f>
        <v>0.40000000000000036</v>
      </c>
      <c r="G327" s="137"/>
      <c r="H327" s="27">
        <v>2.8</v>
      </c>
      <c r="I327" s="28" t="s">
        <v>28</v>
      </c>
      <c r="J327" s="130">
        <f>(J163-J162)*100</f>
        <v>0.50000000000000044</v>
      </c>
      <c r="K327" s="130">
        <f>(K163-K162)*100</f>
        <v>0.50000000000000044</v>
      </c>
      <c r="L327" s="130">
        <f>(L163-L162)*100</f>
        <v>0.40000000000000036</v>
      </c>
      <c r="BT327" s="1"/>
      <c r="BU327" s="1"/>
      <c r="BV327" s="1"/>
      <c r="BW327" s="1"/>
      <c r="BX327" s="1"/>
      <c r="BY327" s="1"/>
      <c r="BZ327" s="1"/>
      <c r="CA327" s="1"/>
    </row>
    <row r="329" spans="1:79" s="1" customFormat="1" ht="15.75" customHeight="1" x14ac:dyDescent="0.35">
      <c r="A329" s="136"/>
      <c r="B329" s="167" t="s">
        <v>30</v>
      </c>
      <c r="C329" s="167"/>
      <c r="D329" s="167"/>
      <c r="E329" s="167"/>
      <c r="F329" s="167"/>
      <c r="G329" s="136"/>
      <c r="H329" s="168" t="s">
        <v>31</v>
      </c>
      <c r="I329" s="168"/>
      <c r="J329" s="168"/>
      <c r="K329" s="168"/>
      <c r="L329" s="168"/>
      <c r="M329" s="136"/>
      <c r="N329" s="169" t="s">
        <v>32</v>
      </c>
      <c r="O329" s="169"/>
      <c r="P329" s="169"/>
      <c r="Q329" s="169"/>
      <c r="R329" s="169"/>
      <c r="S329" s="136"/>
      <c r="T329" s="162" t="s">
        <v>33</v>
      </c>
      <c r="U329" s="162"/>
      <c r="V329" s="162"/>
      <c r="W329" s="162"/>
      <c r="X329" s="162"/>
      <c r="Y329" s="136"/>
      <c r="Z329" s="163" t="s">
        <v>34</v>
      </c>
      <c r="AA329" s="163"/>
      <c r="AB329" s="163"/>
      <c r="AC329" s="163"/>
      <c r="AD329" s="163"/>
    </row>
    <row r="330" spans="1:79" s="1" customFormat="1" x14ac:dyDescent="0.35">
      <c r="A330" s="136"/>
      <c r="B330" s="136"/>
      <c r="C330" s="136"/>
      <c r="D330" s="136"/>
      <c r="E330" s="136"/>
      <c r="F330" s="136"/>
      <c r="G330" s="136"/>
      <c r="H330" s="69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</row>
    <row r="331" spans="1:79" s="1" customFormat="1" x14ac:dyDescent="0.35">
      <c r="A331" s="136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36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</row>
    <row r="332" spans="1:79" s="1" customFormat="1" x14ac:dyDescent="0.35">
      <c r="A332" s="136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36"/>
      <c r="Z332" s="2" t="s">
        <v>38</v>
      </c>
      <c r="AA332" s="3"/>
      <c r="AB332" s="4"/>
      <c r="AC332" s="4"/>
      <c r="AD332" s="33"/>
    </row>
    <row r="333" spans="1:79" s="1" customFormat="1" x14ac:dyDescent="0.35">
      <c r="A333" s="136"/>
      <c r="B333" s="51" t="s">
        <v>39</v>
      </c>
      <c r="C333" s="58" t="s">
        <v>6</v>
      </c>
      <c r="D333" s="59">
        <f>MIN($D$169,$D$189,$D$191,$D$197,$D$199)</f>
        <v>0.19999999999999948</v>
      </c>
      <c r="E333" s="59">
        <f>MIN($J$169,$J$189,$J$191,$J$197,$J$199)</f>
        <v>0.2999999999999996</v>
      </c>
      <c r="F333" s="68">
        <f>MIN(D333:E333)</f>
        <v>0.19999999999999948</v>
      </c>
      <c r="G333" s="69"/>
      <c r="H333" s="70" t="s">
        <v>39</v>
      </c>
      <c r="I333" s="71" t="s">
        <v>6</v>
      </c>
      <c r="J333" s="60">
        <f>MIN($D$173,$D$175,$D$185,$D$193)</f>
        <v>0.40000000000000036</v>
      </c>
      <c r="K333" s="60">
        <f>MIN($J$173,$J$175,$J$185,$J$193)</f>
        <v>0.39999999999999758</v>
      </c>
      <c r="L333" s="72">
        <f>MIN(K333:K333)</f>
        <v>0.39999999999999758</v>
      </c>
      <c r="M333" s="69"/>
      <c r="N333" s="70" t="s">
        <v>39</v>
      </c>
      <c r="O333" s="71" t="s">
        <v>6</v>
      </c>
      <c r="P333" s="42">
        <f>MIN($D$177,$D$181,$D$183)</f>
        <v>0.30000000000000027</v>
      </c>
      <c r="Q333" s="42">
        <f>MIN($J$177,$J$181,$J$183)</f>
        <v>0.30000000000000027</v>
      </c>
      <c r="R333" s="73">
        <f>MIN(Q333:Q333)</f>
        <v>0.30000000000000027</v>
      </c>
      <c r="S333" s="69"/>
      <c r="T333" s="70" t="s">
        <v>39</v>
      </c>
      <c r="U333" s="71" t="s">
        <v>6</v>
      </c>
      <c r="V333" s="60">
        <f>MIN($D$171,$D$187,$D$195)</f>
        <v>1.4000000000000012</v>
      </c>
      <c r="W333" s="60">
        <f>MIN($J$171,$J$187,$J$195)</f>
        <v>1.0000000000000009</v>
      </c>
      <c r="X333" s="61">
        <f>MIN(W333:W333)</f>
        <v>1.0000000000000009</v>
      </c>
      <c r="Y333" s="136"/>
      <c r="Z333" s="2" t="s">
        <v>39</v>
      </c>
      <c r="AA333" s="34" t="s">
        <v>6</v>
      </c>
      <c r="AB333" s="39">
        <f>$D$179</f>
        <v>1.9999999999999962</v>
      </c>
      <c r="AC333" s="39">
        <f>$J$179</f>
        <v>1.3999999999999957</v>
      </c>
      <c r="AD333" s="35">
        <f>MIN($AC333:$AC333)</f>
        <v>1.3999999999999957</v>
      </c>
    </row>
    <row r="334" spans="1:79" s="1" customFormat="1" ht="15.75" customHeight="1" x14ac:dyDescent="0.35">
      <c r="A334" s="136"/>
      <c r="B334" s="51"/>
      <c r="C334" s="52" t="s">
        <v>7</v>
      </c>
      <c r="D334" s="59">
        <f>MAX($D$169,$D$189,$D$191,$D$197,$D$199)</f>
        <v>3.2999999999999972</v>
      </c>
      <c r="E334" s="59">
        <f>MAX($J$169,$J$189,$J$191,$J$197,$J$199)</f>
        <v>1.7999999999999989</v>
      </c>
      <c r="F334" s="74">
        <f>MAX(E334:E334)</f>
        <v>1.7999999999999989</v>
      </c>
      <c r="G334" s="69"/>
      <c r="H334" s="70"/>
      <c r="I334" s="75" t="s">
        <v>7</v>
      </c>
      <c r="J334" s="60">
        <f>MAX($D$173,$D$175,$D$185,$D$193)</f>
        <v>1.7000000000000015</v>
      </c>
      <c r="K334" s="60">
        <f>MAX($J$173,$J$175,$J$185,$J$193)</f>
        <v>1.5000000000000013</v>
      </c>
      <c r="L334" s="76">
        <f>MAX(K334:K334)</f>
        <v>1.5000000000000013</v>
      </c>
      <c r="M334" s="69"/>
      <c r="N334" s="70"/>
      <c r="O334" s="75" t="s">
        <v>7</v>
      </c>
      <c r="P334" s="42">
        <f>MAX($D$177,$D$181,$D$183)</f>
        <v>2.6000000000000023</v>
      </c>
      <c r="Q334" s="42">
        <f>MAX($J$177,$J$181,$J$183)</f>
        <v>2.0999999999999961</v>
      </c>
      <c r="R334" s="77">
        <f>MAX(Q334:Q334)</f>
        <v>2.0999999999999961</v>
      </c>
      <c r="S334" s="69"/>
      <c r="T334" s="70"/>
      <c r="U334" s="75" t="s">
        <v>7</v>
      </c>
      <c r="V334" s="60">
        <f>MAX($D$171,$D$187,$D$195)</f>
        <v>1.9000000000000017</v>
      </c>
      <c r="W334" s="60">
        <f>MAX($J$171,$J$187,$J$195)</f>
        <v>1.5000000000000013</v>
      </c>
      <c r="X334" s="57">
        <f>MAX(W334:W334)</f>
        <v>1.5000000000000013</v>
      </c>
      <c r="Y334" s="136"/>
      <c r="Z334" s="2" t="s">
        <v>40</v>
      </c>
      <c r="AA334" s="34" t="s">
        <v>6</v>
      </c>
      <c r="AB334" s="39">
        <f>$D$211</f>
        <v>1.3000000000000012</v>
      </c>
      <c r="AC334" s="39">
        <f>$J$211</f>
        <v>1.0000000000000009</v>
      </c>
      <c r="AD334" s="35">
        <f>MIN($AC334:$AC334)</f>
        <v>1.0000000000000009</v>
      </c>
    </row>
    <row r="335" spans="1:79" s="1" customFormat="1" ht="15.75" customHeight="1" x14ac:dyDescent="0.35">
      <c r="A335" s="136"/>
      <c r="B335" s="51" t="s">
        <v>40</v>
      </c>
      <c r="C335" s="58" t="s">
        <v>6</v>
      </c>
      <c r="D335" s="59">
        <f>MIN($D$201,$D$221,$D$223,$D$229,$D$231)</f>
        <v>0.20000000000000018</v>
      </c>
      <c r="E335" s="59">
        <f>MIN($J$201,$J$221,$J$223,$J$229,$J$231)</f>
        <v>0.29999999999999888</v>
      </c>
      <c r="F335" s="68">
        <f>MIN(D335:E335)</f>
        <v>0.20000000000000018</v>
      </c>
      <c r="G335" s="69"/>
      <c r="H335" s="70" t="s">
        <v>40</v>
      </c>
      <c r="I335" s="71" t="s">
        <v>6</v>
      </c>
      <c r="J335" s="60">
        <f>MIN($D$205,$D$207,$D$217,$D$225)</f>
        <v>0.10000000000000009</v>
      </c>
      <c r="K335" s="60">
        <f>MIN($J$205,$J$207,$J$217,$J$225)</f>
        <v>-0.10000000000000009</v>
      </c>
      <c r="L335" s="72">
        <f>MIN(K335:K335)</f>
        <v>-0.10000000000000009</v>
      </c>
      <c r="M335" s="69"/>
      <c r="N335" s="70" t="s">
        <v>40</v>
      </c>
      <c r="O335" s="71" t="s">
        <v>6</v>
      </c>
      <c r="P335" s="42">
        <f>MIN($D$211,$D$215,$D$217)</f>
        <v>0.40000000000000036</v>
      </c>
      <c r="Q335" s="42">
        <f>MIN($J$211,$J$215,$J$217)</f>
        <v>0</v>
      </c>
      <c r="R335" s="73">
        <f>MIN(Q335:Q335)</f>
        <v>0</v>
      </c>
      <c r="S335" s="69"/>
      <c r="T335" s="70" t="s">
        <v>40</v>
      </c>
      <c r="U335" s="71" t="s">
        <v>6</v>
      </c>
      <c r="V335" s="60">
        <f>MIN($D$203,$D$219,$D$227)</f>
        <v>0.70000000000000062</v>
      </c>
      <c r="W335" s="60">
        <f>MIN($J$203,$J$219,$J$227)</f>
        <v>0.50000000000000044</v>
      </c>
      <c r="X335" s="61">
        <f>MIN(W335:W335)</f>
        <v>0.50000000000000044</v>
      </c>
      <c r="Y335" s="136"/>
      <c r="Z335" s="2" t="s">
        <v>41</v>
      </c>
      <c r="AA335" s="34" t="s">
        <v>6</v>
      </c>
      <c r="AB335" s="39">
        <f>$D$243</f>
        <v>0.80000000000000071</v>
      </c>
      <c r="AC335" s="39">
        <f>$J$243</f>
        <v>0.60000000000000053</v>
      </c>
      <c r="AD335" s="35">
        <f>MIN($AC335:$AC335)</f>
        <v>0.60000000000000053</v>
      </c>
    </row>
    <row r="336" spans="1:79" s="1" customFormat="1" ht="15.75" customHeight="1" x14ac:dyDescent="0.35">
      <c r="A336" s="136"/>
      <c r="B336" s="51"/>
      <c r="C336" s="52" t="s">
        <v>7</v>
      </c>
      <c r="D336" s="59">
        <f>MAX($D$201,$D$221,$D$223,$D$229,$D$231)</f>
        <v>2.5000000000000022</v>
      </c>
      <c r="E336" s="59">
        <f>MAX($J$201,$J$221,$J$223,$J$229,$J$231)</f>
        <v>1.9000000000000017</v>
      </c>
      <c r="F336" s="74">
        <f>MAX(E336:E336)</f>
        <v>1.9000000000000017</v>
      </c>
      <c r="G336" s="69"/>
      <c r="H336" s="70"/>
      <c r="I336" s="75" t="s">
        <v>7</v>
      </c>
      <c r="J336" s="60">
        <f>MAX($D$205,$D$207,$D$217,$D$225)</f>
        <v>1.3000000000000012</v>
      </c>
      <c r="K336" s="60">
        <f>MAX($J$205,$J$207,$J$217,$J$225)</f>
        <v>1.0000000000000009</v>
      </c>
      <c r="L336" s="76">
        <f>MAX(K336:K336)</f>
        <v>1.0000000000000009</v>
      </c>
      <c r="M336" s="69"/>
      <c r="N336" s="70"/>
      <c r="O336" s="75" t="s">
        <v>7</v>
      </c>
      <c r="P336" s="42">
        <f>MAX($D$211,$D$215,$D$217)</f>
        <v>1.3000000000000012</v>
      </c>
      <c r="Q336" s="42">
        <f>MAX($J$211,$J$215,$J$217)</f>
        <v>1.0000000000000009</v>
      </c>
      <c r="R336" s="77">
        <f>MAX(Q336:Q336)</f>
        <v>1.0000000000000009</v>
      </c>
      <c r="S336" s="69"/>
      <c r="T336" s="70"/>
      <c r="U336" s="75" t="s">
        <v>7</v>
      </c>
      <c r="V336" s="60">
        <f>MAX($D$203,$D$219,$D$227)</f>
        <v>1.799999999999996</v>
      </c>
      <c r="W336" s="60">
        <f>MAX($J$203,$J$219,$J$227)</f>
        <v>1.100000000000001</v>
      </c>
      <c r="X336" s="57">
        <f>MAX(W336:W336)</f>
        <v>1.100000000000001</v>
      </c>
      <c r="Y336" s="136"/>
      <c r="Z336" s="2" t="s">
        <v>42</v>
      </c>
      <c r="AA336" s="34" t="s">
        <v>6</v>
      </c>
      <c r="AB336" s="39">
        <f>$D$275</f>
        <v>0.50000000000000044</v>
      </c>
      <c r="AC336" s="39">
        <f>$J$275</f>
        <v>0.30000000000000027</v>
      </c>
      <c r="AD336" s="35">
        <f>MIN($AC336:$AC336)</f>
        <v>0.30000000000000027</v>
      </c>
    </row>
    <row r="337" spans="1:58" s="1" customFormat="1" x14ac:dyDescent="0.35">
      <c r="A337" s="136"/>
      <c r="B337" s="51" t="s">
        <v>41</v>
      </c>
      <c r="C337" s="58" t="s">
        <v>6</v>
      </c>
      <c r="D337" s="59">
        <f>MIN($D$233,$D$253,$D$255,$D$261,$D$263)</f>
        <v>0.20000000000000018</v>
      </c>
      <c r="E337" s="59">
        <f>MIN($J$233,$J$253,$J$255,$J$261,$J$263)</f>
        <v>0.40000000000000036</v>
      </c>
      <c r="F337" s="68">
        <f>MIN(E337:E337)</f>
        <v>0.40000000000000036</v>
      </c>
      <c r="G337" s="69"/>
      <c r="H337" s="70" t="s">
        <v>41</v>
      </c>
      <c r="I337" s="71" t="s">
        <v>6</v>
      </c>
      <c r="J337" s="60">
        <f>MIN($D$237,$D$239,$D$249,$D$257)</f>
        <v>-0.30000000000000027</v>
      </c>
      <c r="K337" s="60">
        <f>MIN($J$237,$J$239,$J$249,$J$257)</f>
        <v>-0.30000000000000027</v>
      </c>
      <c r="L337" s="72">
        <f>MIN(K337:K337)</f>
        <v>-0.30000000000000027</v>
      </c>
      <c r="M337" s="69"/>
      <c r="N337" s="70" t="s">
        <v>41</v>
      </c>
      <c r="O337" s="71" t="s">
        <v>6</v>
      </c>
      <c r="P337" s="42">
        <f>MIN($D$245,$D$249,$D$251)</f>
        <v>-0.30000000000000027</v>
      </c>
      <c r="Q337" s="42">
        <f>MIN($J$245,$J$249,$J$251)</f>
        <v>-0.30000000000000027</v>
      </c>
      <c r="R337" s="73">
        <f>MIN(Q337:Q337)</f>
        <v>-0.30000000000000027</v>
      </c>
      <c r="S337" s="69"/>
      <c r="T337" s="70" t="s">
        <v>41</v>
      </c>
      <c r="U337" s="71" t="s">
        <v>6</v>
      </c>
      <c r="V337" s="60">
        <f>MIN($D$235,$D$251,$D$259)</f>
        <v>0.30000000000000027</v>
      </c>
      <c r="W337" s="60">
        <f>MIN($J$235,$J$251,$J$259)</f>
        <v>0</v>
      </c>
      <c r="X337" s="61">
        <f>MIN(W337:W337)</f>
        <v>0</v>
      </c>
      <c r="Y337" s="136"/>
      <c r="Z337" s="2" t="s">
        <v>43</v>
      </c>
      <c r="AA337" s="34" t="s">
        <v>6</v>
      </c>
      <c r="AB337" s="39">
        <f>$D$307</f>
        <v>-0.20000000000000018</v>
      </c>
      <c r="AC337" s="39">
        <f>$J$307</f>
        <v>-0.20000000000000018</v>
      </c>
      <c r="AD337" s="35">
        <f>MIN($AC337:$AC337)</f>
        <v>-0.20000000000000018</v>
      </c>
    </row>
    <row r="338" spans="1:58" s="1" customFormat="1" ht="15.75" customHeight="1" x14ac:dyDescent="0.35">
      <c r="A338" s="136"/>
      <c r="B338" s="51"/>
      <c r="C338" s="52" t="s">
        <v>7</v>
      </c>
      <c r="D338" s="59">
        <f>MAX($D$233,$D$253,$D$255,$D$261,$D$263)</f>
        <v>1.4999999999999902</v>
      </c>
      <c r="E338" s="59">
        <f>MAX($J$233,$J$253,$J$255,$J$261,$J$263)</f>
        <v>1.2999999999999956</v>
      </c>
      <c r="F338" s="74">
        <f>MAX(E338:E338)</f>
        <v>1.2999999999999956</v>
      </c>
      <c r="G338" s="69"/>
      <c r="H338" s="70"/>
      <c r="I338" s="75" t="s">
        <v>7</v>
      </c>
      <c r="J338" s="60">
        <f>MAX($D$237,$D$239,$D$249,$D$257)</f>
        <v>1.3000000000000012</v>
      </c>
      <c r="K338" s="60">
        <f>MAX($J$237,$J$239,$J$249,$J$257)</f>
        <v>0.80000000000000071</v>
      </c>
      <c r="L338" s="76">
        <f>MAX(K338:K338)</f>
        <v>0.80000000000000071</v>
      </c>
      <c r="M338" s="69"/>
      <c r="N338" s="70"/>
      <c r="O338" s="75" t="s">
        <v>7</v>
      </c>
      <c r="P338" s="42">
        <f>MAX($D$245,$D$249,$D$251)</f>
        <v>1.4000000000000012</v>
      </c>
      <c r="Q338" s="42">
        <f>MAX($J$245,$J$249,$J$251)</f>
        <v>1.0999999999999954</v>
      </c>
      <c r="R338" s="77">
        <f>MAX(Q338:Q338)</f>
        <v>1.0999999999999954</v>
      </c>
      <c r="S338" s="69"/>
      <c r="T338" s="70"/>
      <c r="U338" s="75" t="s">
        <v>7</v>
      </c>
      <c r="V338" s="60">
        <f>MAX($D$235,$D$251,$D$259)</f>
        <v>1.5000000000000013</v>
      </c>
      <c r="W338" s="60">
        <f>MAX($J$235,$J$251,$J$259)</f>
        <v>0.99999999999999534</v>
      </c>
      <c r="X338" s="57">
        <f>MAX(W338:W338)</f>
        <v>0.99999999999999534</v>
      </c>
      <c r="Y338" s="136"/>
      <c r="Z338" s="36"/>
      <c r="AA338" s="41" t="s">
        <v>6</v>
      </c>
      <c r="AB338" s="38">
        <f>MIN(AB333:AB337)</f>
        <v>-0.20000000000000018</v>
      </c>
      <c r="AC338" s="38">
        <f>MIN(AC333:AC337)</f>
        <v>-0.20000000000000018</v>
      </c>
      <c r="AD338" s="38">
        <f>MIN(AD333:AD337)</f>
        <v>-0.20000000000000018</v>
      </c>
    </row>
    <row r="339" spans="1:58" s="1" customFormat="1" x14ac:dyDescent="0.35">
      <c r="A339" s="136"/>
      <c r="B339" s="51" t="s">
        <v>42</v>
      </c>
      <c r="C339" s="58" t="s">
        <v>6</v>
      </c>
      <c r="D339" s="59">
        <f>MIN($D$265,$D$285,$D$287,$D$293,$D$295)</f>
        <v>0.30000000000000027</v>
      </c>
      <c r="E339" s="59">
        <f>MIN($J$265,$J$285,$J$287,$J$293,$J$295)</f>
        <v>0.50000000000000044</v>
      </c>
      <c r="F339" s="68">
        <f>MIN(E339:E339)</f>
        <v>0.50000000000000044</v>
      </c>
      <c r="G339" s="69"/>
      <c r="H339" s="70" t="s">
        <v>42</v>
      </c>
      <c r="I339" s="71" t="s">
        <v>6</v>
      </c>
      <c r="J339" s="60">
        <f>MIN($D$269,$D$271,$D$281,$D$289)</f>
        <v>-0.40000000000000036</v>
      </c>
      <c r="K339" s="60">
        <f>MIN($J$269,$J$271,$J$281,$J$289)</f>
        <v>-0.30000000000000027</v>
      </c>
      <c r="L339" s="72">
        <f>MIN(K339:K339)</f>
        <v>-0.30000000000000027</v>
      </c>
      <c r="M339" s="69"/>
      <c r="N339" s="70" t="s">
        <v>42</v>
      </c>
      <c r="O339" s="71" t="s">
        <v>6</v>
      </c>
      <c r="P339" s="42">
        <f>MIN($D$279,$D$283,$D$285)</f>
        <v>0</v>
      </c>
      <c r="Q339" s="42">
        <f>MIN($J$279,$J$283,$J$285)</f>
        <v>-0.10000000000000009</v>
      </c>
      <c r="R339" s="73">
        <f>MIN(Q339:Q339)</f>
        <v>-0.10000000000000009</v>
      </c>
      <c r="S339" s="69"/>
      <c r="T339" s="70" t="s">
        <v>42</v>
      </c>
      <c r="U339" s="71" t="s">
        <v>6</v>
      </c>
      <c r="V339" s="60">
        <f>MIN($D$267,$D$283,$D$291)</f>
        <v>0</v>
      </c>
      <c r="W339" s="60">
        <f>MIN($J$267,$J$283,$J$291)</f>
        <v>-0.10000000000000009</v>
      </c>
      <c r="X339" s="61">
        <f>MIN(W339:W339)</f>
        <v>-0.10000000000000009</v>
      </c>
      <c r="Y339" s="136"/>
      <c r="Z339" s="36"/>
      <c r="AA339" s="41" t="s">
        <v>7</v>
      </c>
      <c r="AB339" s="38">
        <f>MAX(AB333:AB337)</f>
        <v>1.9999999999999962</v>
      </c>
      <c r="AC339" s="38">
        <f>MAX(AC333:AC337)</f>
        <v>1.3999999999999957</v>
      </c>
      <c r="AD339" s="38">
        <f>MAX(AD333:AD337)</f>
        <v>1.3999999999999957</v>
      </c>
    </row>
    <row r="340" spans="1:58" s="1" customFormat="1" ht="15.75" customHeight="1" x14ac:dyDescent="0.35">
      <c r="A340" s="136"/>
      <c r="B340" s="51"/>
      <c r="C340" s="52" t="s">
        <v>7</v>
      </c>
      <c r="D340" s="59">
        <f>MAX($D$265,$D$285,$D$287,$D$293,$D$295)</f>
        <v>1.0000000000000009</v>
      </c>
      <c r="E340" s="59">
        <f>MAX($J$265,$J$285,$J$287,$J$293,$J$295)</f>
        <v>0.9000000000000008</v>
      </c>
      <c r="F340" s="74">
        <f>MAX(E340:E340)</f>
        <v>0.9000000000000008</v>
      </c>
      <c r="G340" s="69"/>
      <c r="H340" s="70"/>
      <c r="I340" s="75" t="s">
        <v>7</v>
      </c>
      <c r="J340" s="60">
        <f>MAX($D$269,$D$271,$D$281,$D$289)</f>
        <v>1.1999999999999955</v>
      </c>
      <c r="K340" s="60">
        <f>MAX($J$269,$J$271,$J$281,$J$289)</f>
        <v>1.0000000000000009</v>
      </c>
      <c r="L340" s="76">
        <f>MAX(K340:K340)</f>
        <v>1.0000000000000009</v>
      </c>
      <c r="M340" s="69"/>
      <c r="N340" s="70"/>
      <c r="O340" s="75" t="s">
        <v>7</v>
      </c>
      <c r="P340" s="42">
        <f>MAX($D$279,$D$283,$D$285)</f>
        <v>1.0000000000000009</v>
      </c>
      <c r="Q340" s="42">
        <f>MAX($J$279,$J$283,$J$285)</f>
        <v>0.9000000000000008</v>
      </c>
      <c r="R340" s="77">
        <f>MAX(Q340:Q340)</f>
        <v>0.9000000000000008</v>
      </c>
      <c r="S340" s="69"/>
      <c r="T340" s="70"/>
      <c r="U340" s="75" t="s">
        <v>7</v>
      </c>
      <c r="V340" s="60">
        <f>MAX($D$267,$D$283,$D$291)</f>
        <v>1.100000000000001</v>
      </c>
      <c r="W340" s="60">
        <f>MAX($J$267,$J$283,$J$291)</f>
        <v>0.9000000000000008</v>
      </c>
      <c r="X340" s="57">
        <f>MAX(W340:W340)</f>
        <v>0.9000000000000008</v>
      </c>
      <c r="Y340" s="136"/>
      <c r="Z340" s="136"/>
      <c r="AA340" s="136"/>
      <c r="AB340" s="136"/>
      <c r="AC340" s="136"/>
      <c r="AD340" s="136"/>
    </row>
    <row r="341" spans="1:58" s="1" customFormat="1" ht="15.75" customHeight="1" x14ac:dyDescent="0.35">
      <c r="A341" s="136"/>
      <c r="B341" s="51" t="s">
        <v>43</v>
      </c>
      <c r="C341" s="58" t="s">
        <v>6</v>
      </c>
      <c r="D341" s="59">
        <f>MIN($D$317,$D$319,$D$325,$D$327)</f>
        <v>0</v>
      </c>
      <c r="E341" s="59">
        <f>MIN($J$317,$J$319,$J$325,$J$327)</f>
        <v>0</v>
      </c>
      <c r="F341" s="68">
        <f>MIN(E341:E341)</f>
        <v>0</v>
      </c>
      <c r="G341" s="69"/>
      <c r="H341" s="70" t="s">
        <v>43</v>
      </c>
      <c r="I341" s="71" t="s">
        <v>6</v>
      </c>
      <c r="J341" s="60">
        <f>MIN($D$301,$D$303,$D$313,$D$321)</f>
        <v>-0.10000000000000009</v>
      </c>
      <c r="K341" s="60">
        <f>MIN($J$301,$J$303,$J$313,$J$321)</f>
        <v>0</v>
      </c>
      <c r="L341" s="72">
        <f>MIN(K341:K341)</f>
        <v>0</v>
      </c>
      <c r="M341" s="69"/>
      <c r="N341" s="70" t="s">
        <v>43</v>
      </c>
      <c r="O341" s="71" t="s">
        <v>6</v>
      </c>
      <c r="P341" s="42">
        <f>MIN($D$313,$D$317,$D$319)</f>
        <v>-0.10000000000000009</v>
      </c>
      <c r="Q341" s="42">
        <f>MIN($J$313,$J$317,$J$319)</f>
        <v>0</v>
      </c>
      <c r="R341" s="73">
        <f>MIN(Q341:Q341)</f>
        <v>0</v>
      </c>
      <c r="S341" s="69"/>
      <c r="T341" s="70" t="s">
        <v>43</v>
      </c>
      <c r="U341" s="71" t="s">
        <v>6</v>
      </c>
      <c r="V341" s="60">
        <f>MIN($D$299,$D$315,$D$323)</f>
        <v>-0.10000000000000009</v>
      </c>
      <c r="W341" s="60">
        <f>MIN($J$299,$J$315,$J$323)</f>
        <v>0</v>
      </c>
      <c r="X341" s="61">
        <f>MIN(W341:W341)</f>
        <v>0</v>
      </c>
      <c r="Y341" s="136"/>
      <c r="Z341" s="136"/>
      <c r="AA341" s="136"/>
      <c r="AB341" s="136"/>
      <c r="AC341" s="136"/>
      <c r="AD341" s="136"/>
    </row>
    <row r="342" spans="1:58" s="1" customFormat="1" ht="15.75" customHeight="1" x14ac:dyDescent="0.35">
      <c r="A342" s="136"/>
      <c r="B342" s="51"/>
      <c r="C342" s="52" t="s">
        <v>7</v>
      </c>
      <c r="D342" s="59">
        <f>MAX($D$317,$D$319,$D$325,$D$327)</f>
        <v>0.60000000000000053</v>
      </c>
      <c r="E342" s="59">
        <f>MAX($J$317,$J$319,$J$325,$J$327)</f>
        <v>0.50000000000000044</v>
      </c>
      <c r="F342" s="74">
        <f>MAX(E342:E342)</f>
        <v>0.50000000000000044</v>
      </c>
      <c r="G342" s="69"/>
      <c r="H342" s="70"/>
      <c r="I342" s="75" t="s">
        <v>7</v>
      </c>
      <c r="J342" s="60">
        <f>MAX($D$301,$D$303,$D$313,$D$321)</f>
        <v>0.70000000000000062</v>
      </c>
      <c r="K342" s="60">
        <f>MAX($J$301,$J$303,$J$313,$J$321)</f>
        <v>0.70000000000000062</v>
      </c>
      <c r="L342" s="76">
        <f>MAX(K342:K342)</f>
        <v>0.70000000000000062</v>
      </c>
      <c r="M342" s="69"/>
      <c r="N342" s="70"/>
      <c r="O342" s="75" t="s">
        <v>7</v>
      </c>
      <c r="P342" s="42">
        <f>MAX($D$313,$D$317,$D$319)</f>
        <v>0.60000000000000053</v>
      </c>
      <c r="Q342" s="42">
        <f>MAX($J$313,$J$317,$J$319)</f>
        <v>0.50000000000000044</v>
      </c>
      <c r="R342" s="77">
        <f>MAX(Q342:Q342)</f>
        <v>0.50000000000000044</v>
      </c>
      <c r="S342" s="69"/>
      <c r="T342" s="70"/>
      <c r="U342" s="75" t="s">
        <v>7</v>
      </c>
      <c r="V342" s="60">
        <f>MAX($D$299,$D$315,$D$323)</f>
        <v>0</v>
      </c>
      <c r="W342" s="60">
        <f>MAX($J$299,$J$315,$J$323)</f>
        <v>0.10000000000000009</v>
      </c>
      <c r="X342" s="57">
        <f>MAX(W342:W342)</f>
        <v>0.10000000000000009</v>
      </c>
      <c r="Y342" s="136"/>
      <c r="Z342" s="136"/>
      <c r="AA342" s="136"/>
      <c r="AB342" s="136"/>
      <c r="AC342" s="136"/>
      <c r="AD342" s="136"/>
      <c r="BF342" s="1" t="s">
        <v>48</v>
      </c>
    </row>
    <row r="343" spans="1:58" s="1" customFormat="1" x14ac:dyDescent="0.35">
      <c r="A343" s="136"/>
      <c r="B343" s="62"/>
      <c r="C343" s="63" t="s">
        <v>44</v>
      </c>
      <c r="D343" s="78">
        <f>MIN(D333:D342)</f>
        <v>0</v>
      </c>
      <c r="E343" s="78">
        <f>MIN(E333:E342)</f>
        <v>0</v>
      </c>
      <c r="F343" s="79">
        <f>MIN(E343:E343)</f>
        <v>0</v>
      </c>
      <c r="G343" s="69"/>
      <c r="H343" s="80"/>
      <c r="I343" s="64" t="s">
        <v>44</v>
      </c>
      <c r="J343" s="64">
        <f>MIN(J333:J342)</f>
        <v>-0.40000000000000036</v>
      </c>
      <c r="K343" s="64">
        <f>MIN(K333:K342)</f>
        <v>-0.30000000000000027</v>
      </c>
      <c r="L343" s="81">
        <f>MIN(K343:K343)</f>
        <v>-0.30000000000000027</v>
      </c>
      <c r="M343" s="69"/>
      <c r="N343" s="82"/>
      <c r="O343" s="83" t="s">
        <v>44</v>
      </c>
      <c r="P343" s="83">
        <f>MIN(P333:P342)</f>
        <v>-0.30000000000000027</v>
      </c>
      <c r="Q343" s="83">
        <f>MIN(Q333:Q342)</f>
        <v>-0.30000000000000027</v>
      </c>
      <c r="R343" s="84">
        <f>MIN(Q343:Q343)</f>
        <v>-0.30000000000000027</v>
      </c>
      <c r="S343" s="69"/>
      <c r="T343" s="85"/>
      <c r="U343" s="86" t="s">
        <v>37</v>
      </c>
      <c r="V343" s="86">
        <f>MIN(V333:V342)</f>
        <v>-0.10000000000000009</v>
      </c>
      <c r="W343" s="86">
        <f>MIN(W333:W342)</f>
        <v>-0.10000000000000009</v>
      </c>
      <c r="X343" s="87">
        <f>MIN(W343:W343)</f>
        <v>-0.10000000000000009</v>
      </c>
      <c r="Y343" s="136"/>
      <c r="Z343" s="136"/>
      <c r="AA343" s="136"/>
      <c r="AB343" s="136"/>
      <c r="AC343" s="136"/>
      <c r="AD343" s="136"/>
    </row>
    <row r="344" spans="1:58" s="1" customFormat="1" x14ac:dyDescent="0.35">
      <c r="A344" s="136"/>
      <c r="B344" s="65"/>
      <c r="C344" s="66" t="s">
        <v>45</v>
      </c>
      <c r="D344" s="88">
        <f>MAX(D333:D342)</f>
        <v>3.2999999999999972</v>
      </c>
      <c r="E344" s="88">
        <f>MAX(E333:E342)</f>
        <v>1.9000000000000017</v>
      </c>
      <c r="F344" s="89">
        <f>MAX(E344:E344)</f>
        <v>1.9000000000000017</v>
      </c>
      <c r="G344" s="69"/>
      <c r="H344" s="90"/>
      <c r="I344" s="67" t="s">
        <v>45</v>
      </c>
      <c r="J344" s="67">
        <f>MAX(J333:J342)</f>
        <v>1.7000000000000015</v>
      </c>
      <c r="K344" s="67">
        <f>MAX(K333:K342)</f>
        <v>1.5000000000000013</v>
      </c>
      <c r="L344" s="81">
        <f>MIN(K344:K344)</f>
        <v>1.5000000000000013</v>
      </c>
      <c r="M344" s="69"/>
      <c r="N344" s="91"/>
      <c r="O344" s="92" t="s">
        <v>45</v>
      </c>
      <c r="P344" s="92">
        <f>MAX(P333:P342)</f>
        <v>2.6000000000000023</v>
      </c>
      <c r="Q344" s="92">
        <f>MAX(Q333:Q342)</f>
        <v>2.0999999999999961</v>
      </c>
      <c r="R344" s="84">
        <f>MIN(Q344:Q344)</f>
        <v>2.0999999999999961</v>
      </c>
      <c r="S344" s="69"/>
      <c r="T344" s="93"/>
      <c r="U344" s="94"/>
      <c r="V344" s="94">
        <f>MAX(V333:V342)</f>
        <v>1.9000000000000017</v>
      </c>
      <c r="W344" s="94">
        <f>MAX(W333:W342)</f>
        <v>1.5000000000000013</v>
      </c>
      <c r="X344" s="87">
        <f>MIN(W344:W344)</f>
        <v>1.5000000000000013</v>
      </c>
      <c r="Y344" s="136"/>
      <c r="Z344" s="136"/>
      <c r="AA344" s="136"/>
      <c r="AB344" s="136"/>
      <c r="AC344" s="136"/>
      <c r="AD344" s="136"/>
    </row>
    <row r="345" spans="1:58" s="1" customFormat="1" x14ac:dyDescent="0.35">
      <c r="A345" s="136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36"/>
      <c r="AC345" s="136"/>
      <c r="AD345" s="136"/>
    </row>
    <row r="346" spans="1:58" s="1" customFormat="1" x14ac:dyDescent="0.35">
      <c r="A346" s="136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36"/>
      <c r="Z346" s="136"/>
      <c r="AA346" s="136"/>
      <c r="AB346" s="136"/>
      <c r="AC346" s="136"/>
      <c r="AD346" s="136"/>
    </row>
    <row r="347" spans="1:58" s="1" customFormat="1" x14ac:dyDescent="0.35">
      <c r="A347" s="136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36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</row>
    <row r="348" spans="1:58" s="1" customFormat="1" ht="18" customHeight="1" x14ac:dyDescent="0.35">
      <c r="A348" s="136"/>
      <c r="B348" s="51" t="s">
        <v>39</v>
      </c>
      <c r="C348" s="58" t="s">
        <v>6</v>
      </c>
      <c r="D348" s="97">
        <f>MIN($E$169,$E$189,$E$191,$E$197,$E$199)</f>
        <v>0.49999999999999906</v>
      </c>
      <c r="E348" s="97">
        <f>MIN($K$169,$K$189,$K$191,$K$197,$K$199)</f>
        <v>0.10000000000000009</v>
      </c>
      <c r="F348" s="68">
        <f>MIN(E348:E348)</f>
        <v>0.10000000000000009</v>
      </c>
      <c r="G348" s="69"/>
      <c r="H348" s="70" t="s">
        <v>39</v>
      </c>
      <c r="I348" s="71" t="s">
        <v>6</v>
      </c>
      <c r="J348" s="42">
        <f>MIN($E$173,$E$175,$E$185,$E$193)</f>
        <v>-0.10000000000000009</v>
      </c>
      <c r="K348" s="42">
        <f>MIN($K$173,$K$175,$K$185,$K$193)</f>
        <v>-0.30000000000000027</v>
      </c>
      <c r="L348" s="72">
        <f>MIN(K348:K348)</f>
        <v>-0.30000000000000027</v>
      </c>
      <c r="M348" s="69"/>
      <c r="N348" s="70" t="s">
        <v>39</v>
      </c>
      <c r="O348" s="71" t="s">
        <v>6</v>
      </c>
      <c r="P348" s="42">
        <f>MIN($E$177,$E$181,$E$183)</f>
        <v>0.20000000000000018</v>
      </c>
      <c r="Q348" s="42">
        <f>MIN($K$177,$K$181,$K$183)</f>
        <v>-0.10000000000000009</v>
      </c>
      <c r="R348" s="73">
        <f>MIN(Q348:Q348)</f>
        <v>-0.10000000000000009</v>
      </c>
      <c r="S348" s="69"/>
      <c r="T348" s="70" t="s">
        <v>39</v>
      </c>
      <c r="U348" s="71" t="s">
        <v>6</v>
      </c>
      <c r="V348" s="42">
        <f>MIN($E$171,$E$187,$E$195)</f>
        <v>1.8999999999999961</v>
      </c>
      <c r="W348" s="42">
        <f>MIN($K$171,$K$187,$K$195)</f>
        <v>2.6000000000000023</v>
      </c>
      <c r="X348" s="95">
        <f>MIN(W348:W348)</f>
        <v>2.6000000000000023</v>
      </c>
      <c r="Y348" s="136"/>
      <c r="Z348" s="2" t="s">
        <v>38</v>
      </c>
      <c r="AA348" s="3"/>
      <c r="AB348" s="136"/>
      <c r="AC348" s="4"/>
      <c r="AD348" s="33"/>
    </row>
    <row r="349" spans="1:58" s="1" customFormat="1" ht="15.75" customHeight="1" x14ac:dyDescent="0.35">
      <c r="A349" s="136"/>
      <c r="B349" s="51"/>
      <c r="C349" s="52" t="s">
        <v>7</v>
      </c>
      <c r="D349" s="97">
        <f>MAX($E$169,$E$189,$E$191,$E$197,$E$199)</f>
        <v>2.6000000000000023</v>
      </c>
      <c r="E349" s="97">
        <f>MAX($K$169,$K$189,$K$191,$K$197,$K$199)</f>
        <v>3.8999999999999977</v>
      </c>
      <c r="F349" s="74">
        <f>MAX(E349:E349)</f>
        <v>3.8999999999999977</v>
      </c>
      <c r="G349" s="69"/>
      <c r="H349" s="70"/>
      <c r="I349" s="75" t="s">
        <v>7</v>
      </c>
      <c r="J349" s="42">
        <f>MAX($E$173,$E$175,$E$185,$E$193)</f>
        <v>3.0000000000000027</v>
      </c>
      <c r="K349" s="42">
        <f>MAX($K$173,$K$175,$K$185,$K$193)</f>
        <v>3.3000000000000029</v>
      </c>
      <c r="L349" s="76">
        <f>MAX(K349:K349)</f>
        <v>3.3000000000000029</v>
      </c>
      <c r="M349" s="69"/>
      <c r="N349" s="70"/>
      <c r="O349" s="75" t="s">
        <v>7</v>
      </c>
      <c r="P349" s="42">
        <f>MAX($E$177,$E$181,$E$183)</f>
        <v>2.6000000000000023</v>
      </c>
      <c r="Q349" s="42">
        <f>MAX($K$177,$K$181,$K$183)</f>
        <v>3.2000000000000028</v>
      </c>
      <c r="R349" s="77">
        <f>MAX(Q349:Q349)</f>
        <v>3.2000000000000028</v>
      </c>
      <c r="S349" s="69"/>
      <c r="T349" s="70"/>
      <c r="U349" s="75" t="s">
        <v>7</v>
      </c>
      <c r="V349" s="42">
        <f>MAX($E$171,$E$187,$E$195)</f>
        <v>2.4999999999999996</v>
      </c>
      <c r="W349" s="42">
        <f>MAX($K$171,$K$187,$K$195)</f>
        <v>3.2</v>
      </c>
      <c r="X349" s="96">
        <f>MAX(W349:W349)</f>
        <v>3.2</v>
      </c>
      <c r="Y349" s="136"/>
      <c r="Z349" s="2" t="s">
        <v>39</v>
      </c>
      <c r="AA349" s="34" t="s">
        <v>6</v>
      </c>
      <c r="AB349" s="39">
        <f>$E$179</f>
        <v>1.8999999999999961</v>
      </c>
      <c r="AC349" s="39">
        <f>$K$179</f>
        <v>2.6999999999999966</v>
      </c>
      <c r="AD349" s="35">
        <f>MIN($AC349:$AC349)</f>
        <v>2.6999999999999966</v>
      </c>
    </row>
    <row r="350" spans="1:58" s="1" customFormat="1" ht="18" customHeight="1" x14ac:dyDescent="0.35">
      <c r="A350" s="136"/>
      <c r="B350" s="51" t="s">
        <v>40</v>
      </c>
      <c r="C350" s="58" t="s">
        <v>6</v>
      </c>
      <c r="D350" s="97">
        <f>MIN($E$201,$E$221,$E$223,$E$229,$E$231)</f>
        <v>0.40000000000000036</v>
      </c>
      <c r="E350" s="97">
        <f>MIN($K$201,$K$221,$K$223,$K$229,$K$231)</f>
        <v>0.20000000000000018</v>
      </c>
      <c r="F350" s="68">
        <f>MIN(E350:E350)</f>
        <v>0.20000000000000018</v>
      </c>
      <c r="G350" s="69"/>
      <c r="H350" s="70" t="s">
        <v>40</v>
      </c>
      <c r="I350" s="71" t="s">
        <v>6</v>
      </c>
      <c r="J350" s="42">
        <f>MIN($E$205,$E$207,$E$217,$E$225)</f>
        <v>0.20000000000000018</v>
      </c>
      <c r="K350" s="42">
        <f>MIN($K$205,$K$207,$K$217,$K$225)</f>
        <v>-0.10000000000000009</v>
      </c>
      <c r="L350" s="72">
        <f>MIN(K350:K350)</f>
        <v>-0.10000000000000009</v>
      </c>
      <c r="M350" s="69"/>
      <c r="N350" s="70" t="s">
        <v>40</v>
      </c>
      <c r="O350" s="71" t="s">
        <v>6</v>
      </c>
      <c r="P350" s="42">
        <f>MIN($E$211,$E$215,$E$217)</f>
        <v>0.39999999999999897</v>
      </c>
      <c r="Q350" s="42">
        <f>MIN($K$211,$K$215,$K$217)</f>
        <v>9.9999999999998701E-2</v>
      </c>
      <c r="R350" s="73">
        <f>MIN(Q350:Q350)</f>
        <v>9.9999999999998701E-2</v>
      </c>
      <c r="S350" s="69"/>
      <c r="T350" s="70" t="s">
        <v>40</v>
      </c>
      <c r="U350" s="71" t="s">
        <v>6</v>
      </c>
      <c r="V350" s="42">
        <f>MIN($E$203,$E$219,$E$227)</f>
        <v>1.0000000000000009</v>
      </c>
      <c r="W350" s="42">
        <f>MIN($K$203,$K$219,$K$227)</f>
        <v>1.5000000000000013</v>
      </c>
      <c r="X350" s="95">
        <f>MIN(W350:W350)</f>
        <v>1.5000000000000013</v>
      </c>
      <c r="Y350" s="136"/>
      <c r="Z350" s="2" t="s">
        <v>40</v>
      </c>
      <c r="AA350" s="34" t="s">
        <v>6</v>
      </c>
      <c r="AB350" s="39">
        <f>$E$211</f>
        <v>1.2000000000000011</v>
      </c>
      <c r="AC350" s="39">
        <f>$K$211</f>
        <v>2.1000000000000019</v>
      </c>
      <c r="AD350" s="35">
        <f>MIN($AC350:$AC350)</f>
        <v>2.1000000000000019</v>
      </c>
    </row>
    <row r="351" spans="1:58" s="1" customFormat="1" ht="15" customHeight="1" x14ac:dyDescent="0.35">
      <c r="A351" s="136"/>
      <c r="B351" s="51"/>
      <c r="C351" s="52" t="s">
        <v>7</v>
      </c>
      <c r="D351" s="97">
        <f>MAX($E$201,$E$221,$E$223,$E$229,$E$231)</f>
        <v>1.4000000000000012</v>
      </c>
      <c r="E351" s="97">
        <f>MAX($K$201,$K$221,$K$223,$K$229,$K$231)</f>
        <v>2.1000000000000019</v>
      </c>
      <c r="F351" s="74">
        <f>MAX(E351:E351)</f>
        <v>2.1000000000000019</v>
      </c>
      <c r="G351" s="69"/>
      <c r="H351" s="70"/>
      <c r="I351" s="75" t="s">
        <v>7</v>
      </c>
      <c r="J351" s="42">
        <f>MAX($E$205,$E$207,$E$217,$E$225)</f>
        <v>1.4999999999999987</v>
      </c>
      <c r="K351" s="42">
        <f>MAX($K$205,$K$207,$K$217,$K$225)</f>
        <v>1.3000000000000012</v>
      </c>
      <c r="L351" s="76">
        <f>MAX(K351:K351)</f>
        <v>1.3000000000000012</v>
      </c>
      <c r="M351" s="69"/>
      <c r="N351" s="70"/>
      <c r="O351" s="75" t="s">
        <v>7</v>
      </c>
      <c r="P351" s="42">
        <f>MAX($E$211,$E$215,$E$217)</f>
        <v>1.2000000000000011</v>
      </c>
      <c r="Q351" s="42">
        <f>MAX($K$211,$K$215,$K$217)</f>
        <v>2.1000000000000019</v>
      </c>
      <c r="R351" s="77">
        <f>MAX(Q351:Q351)</f>
        <v>2.1000000000000019</v>
      </c>
      <c r="S351" s="69"/>
      <c r="T351" s="70"/>
      <c r="U351" s="75" t="s">
        <v>7</v>
      </c>
      <c r="V351" s="42">
        <f>MAX($E$203,$E$219,$E$227)</f>
        <v>2.599999999999997</v>
      </c>
      <c r="W351" s="42">
        <f>MAX($K$203,$K$219,$K$227)</f>
        <v>3.400000000000003</v>
      </c>
      <c r="X351" s="96">
        <f>MAX(W351:W351)</f>
        <v>3.400000000000003</v>
      </c>
      <c r="Y351" s="136"/>
      <c r="Z351" s="2" t="s">
        <v>41</v>
      </c>
      <c r="AA351" s="34" t="s">
        <v>6</v>
      </c>
      <c r="AB351" s="39">
        <f>$E$243</f>
        <v>0.80000000000000071</v>
      </c>
      <c r="AC351" s="39">
        <f>$K$243</f>
        <v>1.3000000000000012</v>
      </c>
      <c r="AD351" s="35">
        <f>MIN($AC351:$AC351)</f>
        <v>1.3000000000000012</v>
      </c>
    </row>
    <row r="352" spans="1:58" s="1" customFormat="1" ht="19.5" customHeight="1" x14ac:dyDescent="0.35">
      <c r="A352" s="136"/>
      <c r="B352" s="51" t="s">
        <v>41</v>
      </c>
      <c r="C352" s="58" t="s">
        <v>6</v>
      </c>
      <c r="D352" s="97">
        <f>MIN($E$233,$E$253,$E$255,$E$261,$E$263)</f>
        <v>0.40000000000000036</v>
      </c>
      <c r="E352" s="97">
        <f>MIN($K$233,$K$253,$K$255,$K$261,$K$263)</f>
        <v>0.40000000000000036</v>
      </c>
      <c r="F352" s="68">
        <f>MIN(E352:E352)</f>
        <v>0.40000000000000036</v>
      </c>
      <c r="G352" s="69"/>
      <c r="H352" s="70" t="s">
        <v>41</v>
      </c>
      <c r="I352" s="71" t="s">
        <v>6</v>
      </c>
      <c r="J352" s="42">
        <f>MIN($E$237,$E$239,$E$249,$E$257)</f>
        <v>-0.10000000000000009</v>
      </c>
      <c r="K352" s="42">
        <f>MIN($K$237,$K$239,$K$249,$K$257)</f>
        <v>0.10000000000000009</v>
      </c>
      <c r="L352" s="72">
        <f>MIN(K352:K352)</f>
        <v>0.10000000000000009</v>
      </c>
      <c r="M352" s="69"/>
      <c r="N352" s="70" t="s">
        <v>41</v>
      </c>
      <c r="O352" s="71" t="s">
        <v>6</v>
      </c>
      <c r="P352" s="42">
        <f>MIN($E$245,$E$249,$E$251)</f>
        <v>0</v>
      </c>
      <c r="Q352" s="42">
        <f>MIN($K$245,$K$249,$K$251)</f>
        <v>0.20000000000000018</v>
      </c>
      <c r="R352" s="73">
        <f>MIN(Q352:Q352)</f>
        <v>0.20000000000000018</v>
      </c>
      <c r="S352" s="69"/>
      <c r="T352" s="70" t="s">
        <v>41</v>
      </c>
      <c r="U352" s="71" t="s">
        <v>6</v>
      </c>
      <c r="V352" s="42">
        <f>MIN($E$235,$E$251,$E$259)</f>
        <v>0.40000000000000036</v>
      </c>
      <c r="W352" s="42">
        <f>MIN($K$235,$K$251,$K$259)</f>
        <v>0.80000000000000071</v>
      </c>
      <c r="X352" s="95">
        <f>MIN(W352:W352)</f>
        <v>0.80000000000000071</v>
      </c>
      <c r="Y352" s="136"/>
      <c r="Z352" s="2" t="s">
        <v>42</v>
      </c>
      <c r="AA352" s="34" t="s">
        <v>6</v>
      </c>
      <c r="AB352" s="39">
        <f>$E$275</f>
        <v>0.50000000000000044</v>
      </c>
      <c r="AC352" s="39">
        <f>$K$275</f>
        <v>0.80000000000000071</v>
      </c>
      <c r="AD352" s="35">
        <f>MIN($AC352:$AC352)</f>
        <v>0.80000000000000071</v>
      </c>
    </row>
    <row r="353" spans="1:30" s="1" customFormat="1" ht="17.25" customHeight="1" x14ac:dyDescent="0.35">
      <c r="A353" s="136"/>
      <c r="B353" s="51"/>
      <c r="C353" s="52" t="s">
        <v>7</v>
      </c>
      <c r="D353" s="97">
        <f>MAX($E$233,$E$253,$E$255,$E$261,$E$263)</f>
        <v>0.80000000000000071</v>
      </c>
      <c r="E353" s="97">
        <f>MAX($K$233,$K$253,$K$255,$K$261,$K$263)</f>
        <v>1.3000000000000012</v>
      </c>
      <c r="F353" s="74">
        <f>MAX(E353:E353)</f>
        <v>1.3000000000000012</v>
      </c>
      <c r="G353" s="69"/>
      <c r="H353" s="70"/>
      <c r="I353" s="75" t="s">
        <v>7</v>
      </c>
      <c r="J353" s="42">
        <f>MAX($E$237,$E$239,$E$249,$E$257)</f>
        <v>1.8000000000000016</v>
      </c>
      <c r="K353" s="42">
        <f>MAX($K$237,$K$239,$K$249,$K$257)</f>
        <v>1.3000000000000012</v>
      </c>
      <c r="L353" s="76">
        <f>MAX(K353:K353)</f>
        <v>1.3000000000000012</v>
      </c>
      <c r="M353" s="69"/>
      <c r="N353" s="70"/>
      <c r="O353" s="75" t="s">
        <v>7</v>
      </c>
      <c r="P353" s="42">
        <f>MAX($E$245,$E$249,$E$251)</f>
        <v>1.3000000000000012</v>
      </c>
      <c r="Q353" s="42">
        <f>MAX($K$245,$K$249,$K$251)</f>
        <v>1.3000000000000012</v>
      </c>
      <c r="R353" s="77">
        <f>MAX(Q353:Q353)</f>
        <v>1.3000000000000012</v>
      </c>
      <c r="S353" s="69"/>
      <c r="T353" s="70"/>
      <c r="U353" s="75" t="s">
        <v>7</v>
      </c>
      <c r="V353" s="42">
        <f>MAX($E$235,$E$251,$E$259)</f>
        <v>2.0000000000000018</v>
      </c>
      <c r="W353" s="42">
        <f>MAX($K$235,$K$251,$K$259)</f>
        <v>3.099999999999997</v>
      </c>
      <c r="X353" s="96">
        <f>MAX(W353:W353)</f>
        <v>3.099999999999997</v>
      </c>
      <c r="Y353" s="136"/>
      <c r="Z353" s="2" t="s">
        <v>43</v>
      </c>
      <c r="AA353" s="34" t="s">
        <v>6</v>
      </c>
      <c r="AB353" s="39">
        <f>$E$307</f>
        <v>-0.20000000000000018</v>
      </c>
      <c r="AC353" s="39">
        <f>$K$307</f>
        <v>-0.20000000000000018</v>
      </c>
      <c r="AD353" s="35">
        <f>MIN($AC353:$AC353)</f>
        <v>-0.20000000000000018</v>
      </c>
    </row>
    <row r="354" spans="1:30" s="1" customFormat="1" ht="16.5" customHeight="1" x14ac:dyDescent="0.35">
      <c r="A354" s="136"/>
      <c r="B354" s="51" t="s">
        <v>42</v>
      </c>
      <c r="C354" s="58" t="s">
        <v>6</v>
      </c>
      <c r="D354" s="97">
        <f>MIN($E$265,$E$285,$E$287,$E$293,$E$295)</f>
        <v>0</v>
      </c>
      <c r="E354" s="97">
        <f>MIN($K$265,$K$285,$K$287,$K$293,$K$295)</f>
        <v>0.10000000000000009</v>
      </c>
      <c r="F354" s="68">
        <f>MIN(E354:E354)</f>
        <v>0.10000000000000009</v>
      </c>
      <c r="G354" s="69"/>
      <c r="H354" s="70" t="s">
        <v>42</v>
      </c>
      <c r="I354" s="71" t="s">
        <v>6</v>
      </c>
      <c r="J354" s="42">
        <f>MIN($E$269,$E$271,$E$281,$E$289)</f>
        <v>-0.40000000000000036</v>
      </c>
      <c r="K354" s="42">
        <f>MIN($K$269,$K$271,$K$281,$K$289)</f>
        <v>-0.10000000000000009</v>
      </c>
      <c r="L354" s="72">
        <f>MIN(K354:K354)</f>
        <v>-0.10000000000000009</v>
      </c>
      <c r="M354" s="69"/>
      <c r="N354" s="70" t="s">
        <v>42</v>
      </c>
      <c r="O354" s="71" t="s">
        <v>6</v>
      </c>
      <c r="P354" s="42">
        <f>MIN($E$279,$E$283,$E$285)</f>
        <v>0</v>
      </c>
      <c r="Q354" s="42">
        <f>MIN($K$279,$K$283,$K$285)</f>
        <v>0.30000000000000027</v>
      </c>
      <c r="R354" s="73">
        <f>MIN(Q354:Q354)</f>
        <v>0.30000000000000027</v>
      </c>
      <c r="S354" s="69"/>
      <c r="T354" s="70" t="s">
        <v>42</v>
      </c>
      <c r="U354" s="71" t="s">
        <v>6</v>
      </c>
      <c r="V354" s="42">
        <f>MIN($E$267,$E$283,$E$291)</f>
        <v>0</v>
      </c>
      <c r="W354" s="42">
        <f>MIN($K$267,$K$283,$K$291)</f>
        <v>0.30000000000000027</v>
      </c>
      <c r="X354" s="95">
        <f>MIN(W354:W354)</f>
        <v>0.30000000000000027</v>
      </c>
      <c r="Y354" s="136"/>
      <c r="Z354" s="36"/>
      <c r="AA354" s="37" t="s">
        <v>6</v>
      </c>
      <c r="AB354" s="38">
        <f>MIN(AB349:AB353)</f>
        <v>-0.20000000000000018</v>
      </c>
      <c r="AC354" s="38">
        <f>MIN(AC349:AC353)</f>
        <v>-0.20000000000000018</v>
      </c>
      <c r="AD354" s="38">
        <f>MIN(AC354:AC354)</f>
        <v>-0.20000000000000018</v>
      </c>
    </row>
    <row r="355" spans="1:30" s="1" customFormat="1" ht="18" customHeight="1" x14ac:dyDescent="0.35">
      <c r="A355" s="136"/>
      <c r="B355" s="51"/>
      <c r="C355" s="52" t="s">
        <v>7</v>
      </c>
      <c r="D355" s="97">
        <f>MAX($E$265,$E$285,$E$287,$E$293,$E$295)</f>
        <v>0.70000000000000062</v>
      </c>
      <c r="E355" s="97">
        <f>MAX($K$265,$K$285,$K$287,$K$293,$K$295)</f>
        <v>1.0999999999999954</v>
      </c>
      <c r="F355" s="74">
        <f>MAX(E355:E355)</f>
        <v>1.0999999999999954</v>
      </c>
      <c r="G355" s="69"/>
      <c r="H355" s="70"/>
      <c r="I355" s="75" t="s">
        <v>7</v>
      </c>
      <c r="J355" s="42">
        <f>MAX($E$269,$E$271,$E$281,$E$289)</f>
        <v>1.6000000000000014</v>
      </c>
      <c r="K355" s="42">
        <f>MAX($K$269,$K$271,$K$281,$K$289)</f>
        <v>1.4999999999999987</v>
      </c>
      <c r="L355" s="76">
        <f>MAX(K355:K355)</f>
        <v>1.4999999999999987</v>
      </c>
      <c r="M355" s="69"/>
      <c r="N355" s="70"/>
      <c r="O355" s="75" t="s">
        <v>7</v>
      </c>
      <c r="P355" s="42">
        <f>MAX($E$279,$E$283,$E$285)</f>
        <v>0.70000000000000062</v>
      </c>
      <c r="Q355" s="42">
        <f>MAX($K$279,$K$283,$K$285)</f>
        <v>1.0999999999999954</v>
      </c>
      <c r="R355" s="77">
        <f>MAX(Q355:Q355)</f>
        <v>1.0999999999999954</v>
      </c>
      <c r="S355" s="69"/>
      <c r="T355" s="70"/>
      <c r="U355" s="75" t="s">
        <v>7</v>
      </c>
      <c r="V355" s="42">
        <f>MAX($E$267,$E$283,$E$291)</f>
        <v>1.6000000000000014</v>
      </c>
      <c r="W355" s="42">
        <f>MAX($K$267,$K$283,$K$291)</f>
        <v>2.6000000000000023</v>
      </c>
      <c r="X355" s="96">
        <f>MAX(W355:W355)</f>
        <v>2.6000000000000023</v>
      </c>
      <c r="Y355" s="136"/>
      <c r="Z355" s="36"/>
      <c r="AA355" s="37" t="s">
        <v>7</v>
      </c>
      <c r="AB355" s="38">
        <f>MAX(AB349:AB353)</f>
        <v>1.8999999999999961</v>
      </c>
      <c r="AC355" s="38">
        <f>MAX(AC349:AC353)</f>
        <v>2.6999999999999966</v>
      </c>
      <c r="AD355" s="38">
        <f>MAX(AC355:AC355)</f>
        <v>2.6999999999999966</v>
      </c>
    </row>
    <row r="356" spans="1:30" s="1" customFormat="1" ht="15.75" customHeight="1" x14ac:dyDescent="0.35">
      <c r="A356" s="136"/>
      <c r="B356" s="51" t="s">
        <v>43</v>
      </c>
      <c r="C356" s="58" t="s">
        <v>6</v>
      </c>
      <c r="D356" s="97">
        <f>MIN($E$297,$E$317,$E$319,$E$325,$E$327)</f>
        <v>-0.20000000000000018</v>
      </c>
      <c r="E356" s="97">
        <f>MIN($K$297,$K$317,$K$319,$K$325,$K$327)</f>
        <v>-0.10000000000000009</v>
      </c>
      <c r="F356" s="68">
        <f>MIN(E356:E356)</f>
        <v>-0.10000000000000009</v>
      </c>
      <c r="G356" s="69"/>
      <c r="H356" s="70" t="s">
        <v>43</v>
      </c>
      <c r="I356" s="71" t="s">
        <v>6</v>
      </c>
      <c r="J356" s="42">
        <f>MIN($E$301,$E$303,$E$313,$E$321)</f>
        <v>-0.20000000000000018</v>
      </c>
      <c r="K356" s="42">
        <f>MIN($K$301,$K$303,$K$313,$K$321)</f>
        <v>0</v>
      </c>
      <c r="L356" s="72">
        <f>MIN(K356:K356)</f>
        <v>0</v>
      </c>
      <c r="M356" s="69"/>
      <c r="N356" s="70" t="s">
        <v>43</v>
      </c>
      <c r="O356" s="71" t="s">
        <v>6</v>
      </c>
      <c r="P356" s="42">
        <f>MIN($E$313,$E$317,$E$319)</f>
        <v>-0.10000000000000009</v>
      </c>
      <c r="Q356" s="42">
        <f>MIN($K$313,$K$317,$K$319)</f>
        <v>0</v>
      </c>
      <c r="R356" s="73">
        <f>MIN(Q356:Q356)</f>
        <v>0</v>
      </c>
      <c r="S356" s="69"/>
      <c r="T356" s="70" t="s">
        <v>43</v>
      </c>
      <c r="U356" s="71" t="s">
        <v>6</v>
      </c>
      <c r="V356" s="42">
        <f>MIN($E$299,$E$315,$E$323)</f>
        <v>-0.20000000000000018</v>
      </c>
      <c r="W356" s="42">
        <f>MIN($K$299,$K$315,$K$323)</f>
        <v>0</v>
      </c>
      <c r="X356" s="95">
        <f>MIN(W356:W356)</f>
        <v>0</v>
      </c>
      <c r="Y356" s="136"/>
      <c r="Z356" s="136"/>
      <c r="AA356" s="136"/>
      <c r="AB356" s="136"/>
      <c r="AC356" s="136"/>
      <c r="AD356" s="136"/>
    </row>
    <row r="357" spans="1:30" s="1" customFormat="1" ht="16.5" customHeight="1" x14ac:dyDescent="0.35">
      <c r="A357" s="136"/>
      <c r="B357" s="51"/>
      <c r="C357" s="52" t="s">
        <v>7</v>
      </c>
      <c r="D357" s="97">
        <f>MAX($E$297,$E$317,$E$319,$E$325,$E$327)</f>
        <v>0.50000000000000044</v>
      </c>
      <c r="E357" s="97">
        <f>MAX($K$297,$K$317,$K$319,$K$325,$K$327)</f>
        <v>0.50000000000000044</v>
      </c>
      <c r="F357" s="74">
        <f>MAX(E357:E357)</f>
        <v>0.50000000000000044</v>
      </c>
      <c r="G357" s="69"/>
      <c r="H357" s="70"/>
      <c r="I357" s="75" t="s">
        <v>7</v>
      </c>
      <c r="J357" s="42">
        <f>MAX($E$301,$E$303,$E$313,$E$321)</f>
        <v>1.4000000000000012</v>
      </c>
      <c r="K357" s="42">
        <f>MAX($K$301,$K$303,$K$313,$K$321)</f>
        <v>1.5000000000000013</v>
      </c>
      <c r="L357" s="76">
        <f>MAX(K357:K357)</f>
        <v>1.5000000000000013</v>
      </c>
      <c r="M357" s="69"/>
      <c r="N357" s="70"/>
      <c r="O357" s="75" t="s">
        <v>7</v>
      </c>
      <c r="P357" s="42">
        <f>MAX($E$313,$E$317,$E$319)</f>
        <v>0.50000000000000044</v>
      </c>
      <c r="Q357" s="42">
        <f>MAX($K$313,$K$317,$K$319)</f>
        <v>0.40000000000000036</v>
      </c>
      <c r="R357" s="77">
        <f>MAX(Q357:Q357)</f>
        <v>0.40000000000000036</v>
      </c>
      <c r="S357" s="69"/>
      <c r="T357" s="70"/>
      <c r="U357" s="75" t="s">
        <v>7</v>
      </c>
      <c r="V357" s="42">
        <f>MAX($E$299,$E$315,$E$323)</f>
        <v>0</v>
      </c>
      <c r="W357" s="42">
        <f>MAX($K$299,$K$315,$K$323)</f>
        <v>0.30000000000000027</v>
      </c>
      <c r="X357" s="96">
        <f>MAX(W357:W357)</f>
        <v>0.30000000000000027</v>
      </c>
      <c r="Y357" s="136"/>
      <c r="Z357" s="136"/>
      <c r="AA357" s="136"/>
      <c r="AB357" s="136"/>
      <c r="AC357" s="136"/>
      <c r="AD357" s="136"/>
    </row>
    <row r="358" spans="1:30" s="1" customFormat="1" x14ac:dyDescent="0.35">
      <c r="A358" s="136"/>
      <c r="B358" s="62"/>
      <c r="C358" s="63" t="s">
        <v>44</v>
      </c>
      <c r="D358" s="78">
        <f t="shared" ref="D358" si="0">MIN(D348:D357)</f>
        <v>-0.20000000000000018</v>
      </c>
      <c r="E358" s="78">
        <f>MIN(E348:E357)</f>
        <v>-0.10000000000000009</v>
      </c>
      <c r="F358" s="79">
        <f>MIN(E358:E358)</f>
        <v>-0.10000000000000009</v>
      </c>
      <c r="G358" s="69"/>
      <c r="H358" s="80"/>
      <c r="I358" s="64" t="s">
        <v>44</v>
      </c>
      <c r="J358" s="64">
        <f>MIN(J348:J357)</f>
        <v>-0.40000000000000036</v>
      </c>
      <c r="K358" s="64">
        <f>MIN(K348:K357)</f>
        <v>-0.30000000000000027</v>
      </c>
      <c r="L358" s="81">
        <f>MIN(K358:K358)</f>
        <v>-0.30000000000000027</v>
      </c>
      <c r="M358" s="69"/>
      <c r="N358" s="82"/>
      <c r="O358" s="83" t="s">
        <v>44</v>
      </c>
      <c r="P358" s="83">
        <f t="shared" ref="P358" si="1">MIN(P348:P357)</f>
        <v>-0.10000000000000009</v>
      </c>
      <c r="Q358" s="83">
        <f>MIN(Q348:Q357)</f>
        <v>-0.10000000000000009</v>
      </c>
      <c r="R358" s="84">
        <f>MIN(Q358:Q358)</f>
        <v>-0.10000000000000009</v>
      </c>
      <c r="S358" s="69"/>
      <c r="T358" s="85"/>
      <c r="U358" s="86" t="s">
        <v>37</v>
      </c>
      <c r="V358" s="86">
        <f t="shared" ref="V358" si="2">MIN(V348:V357)</f>
        <v>-0.20000000000000018</v>
      </c>
      <c r="W358" s="86">
        <f>MIN(W348:W357)</f>
        <v>0</v>
      </c>
      <c r="X358" s="87">
        <f>MIN(W358:W358)</f>
        <v>0</v>
      </c>
      <c r="Y358" s="136"/>
      <c r="Z358" s="136"/>
      <c r="AA358" s="136"/>
      <c r="AB358" s="136"/>
      <c r="AC358" s="136"/>
      <c r="AD358" s="136"/>
    </row>
    <row r="359" spans="1:30" s="1" customFormat="1" x14ac:dyDescent="0.35">
      <c r="A359" s="136"/>
      <c r="B359" s="65"/>
      <c r="C359" s="66" t="s">
        <v>45</v>
      </c>
      <c r="D359" s="88">
        <f t="shared" ref="D359" si="3">MAX(D348:D357)</f>
        <v>2.6000000000000023</v>
      </c>
      <c r="E359" s="88">
        <f>MAX(E348:E357)</f>
        <v>3.8999999999999977</v>
      </c>
      <c r="F359" s="89">
        <f>MAX(E359:E359)</f>
        <v>3.8999999999999977</v>
      </c>
      <c r="G359" s="69"/>
      <c r="H359" s="90"/>
      <c r="I359" s="67" t="s">
        <v>45</v>
      </c>
      <c r="J359" s="67">
        <f>MAX(J348:J357)</f>
        <v>3.0000000000000027</v>
      </c>
      <c r="K359" s="67">
        <f>MAX(K348:K357)</f>
        <v>3.3000000000000029</v>
      </c>
      <c r="L359" s="81">
        <f>MIN(K359:K359)</f>
        <v>3.3000000000000029</v>
      </c>
      <c r="M359" s="69"/>
      <c r="N359" s="91"/>
      <c r="O359" s="92" t="s">
        <v>45</v>
      </c>
      <c r="P359" s="92">
        <f t="shared" ref="P359" si="4">MAX(P348:P357)</f>
        <v>2.6000000000000023</v>
      </c>
      <c r="Q359" s="92">
        <f>MAX(Q348:Q357)</f>
        <v>3.2000000000000028</v>
      </c>
      <c r="R359" s="84">
        <f>MIN(Q359:Q359)</f>
        <v>3.2000000000000028</v>
      </c>
      <c r="S359" s="69"/>
      <c r="T359" s="93"/>
      <c r="U359" s="94"/>
      <c r="V359" s="94">
        <f t="shared" ref="V359" si="5">MAX(V348:V357)</f>
        <v>2.599999999999997</v>
      </c>
      <c r="W359" s="94">
        <f>MAX(W348:W357)</f>
        <v>3.400000000000003</v>
      </c>
      <c r="X359" s="87">
        <f>MIN(W359:W359)</f>
        <v>3.400000000000003</v>
      </c>
      <c r="Y359" s="136"/>
      <c r="Z359" s="136"/>
      <c r="AA359" s="136"/>
      <c r="AB359" s="136"/>
      <c r="AC359" s="136"/>
      <c r="AD359" s="136"/>
    </row>
    <row r="360" spans="1:30" s="1" customFormat="1" x14ac:dyDescent="0.35">
      <c r="A360" s="136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36"/>
      <c r="Z360" s="136"/>
      <c r="AA360" s="136"/>
      <c r="AB360" s="136"/>
      <c r="AC360" s="136"/>
      <c r="AD360" s="136"/>
    </row>
    <row r="361" spans="1:30" s="1" customFormat="1" x14ac:dyDescent="0.35">
      <c r="A361" s="136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36"/>
      <c r="Z361" s="136"/>
      <c r="AA361" s="136"/>
      <c r="AB361" s="136"/>
      <c r="AC361" s="136"/>
      <c r="AD361" s="136"/>
    </row>
    <row r="362" spans="1:30" s="1" customFormat="1" x14ac:dyDescent="0.35">
      <c r="A362" s="136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36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</row>
    <row r="363" spans="1:30" s="1" customFormat="1" ht="15.75" customHeight="1" x14ac:dyDescent="0.35">
      <c r="A363" s="136"/>
      <c r="B363" s="51" t="s">
        <v>39</v>
      </c>
      <c r="C363" s="58" t="s">
        <v>6</v>
      </c>
      <c r="D363" s="42">
        <f>MIN($F$169,$F$189,$F$191,$F$197,$F$199)</f>
        <v>0.49999999999999906</v>
      </c>
      <c r="E363" s="42">
        <f>MIN($L$169,$L$189,$L$191,$L$197,$L$199)</f>
        <v>0.50000000000000044</v>
      </c>
      <c r="F363" s="68">
        <f>MIN(E363:E363)</f>
        <v>0.50000000000000044</v>
      </c>
      <c r="G363" s="69"/>
      <c r="H363" s="70" t="s">
        <v>39</v>
      </c>
      <c r="I363" s="71" t="s">
        <v>6</v>
      </c>
      <c r="J363" s="42">
        <f>MIN($F$173,$F$175,$F$185,$F$193)</f>
        <v>-0.10000000000000009</v>
      </c>
      <c r="K363" s="42">
        <f>MIN($L$173,$L$175,$L$185,$L$193)</f>
        <v>-0.19999999999999879</v>
      </c>
      <c r="L363" s="72">
        <f>MIN(K363:K363)</f>
        <v>-0.19999999999999879</v>
      </c>
      <c r="M363" s="69"/>
      <c r="N363" s="70" t="s">
        <v>39</v>
      </c>
      <c r="O363" s="71" t="s">
        <v>6</v>
      </c>
      <c r="P363" s="42">
        <f>MIN($F$177,$F$181,$F$183)</f>
        <v>0.20000000000000018</v>
      </c>
      <c r="Q363" s="42">
        <f>MIN($L$177,$L$181,$L$183)</f>
        <v>0.30000000000000027</v>
      </c>
      <c r="R363" s="73">
        <f>MIN(Q363:Q363)</f>
        <v>0.30000000000000027</v>
      </c>
      <c r="S363" s="69"/>
      <c r="T363" s="70" t="s">
        <v>39</v>
      </c>
      <c r="U363" s="71" t="s">
        <v>6</v>
      </c>
      <c r="V363" s="42">
        <f>MIN($F$171,$F$187,$F$195)</f>
        <v>1.8999999999999961</v>
      </c>
      <c r="W363" s="42">
        <f>MIN($L$171,$L$187,$L$195)</f>
        <v>1.2000000000000011</v>
      </c>
      <c r="X363" s="95">
        <f>MIN(W363:W363)</f>
        <v>1.2000000000000011</v>
      </c>
      <c r="Y363" s="136"/>
      <c r="Z363" s="2" t="s">
        <v>38</v>
      </c>
      <c r="AA363" s="3"/>
      <c r="AB363" s="4"/>
      <c r="AC363" s="4"/>
      <c r="AD363" s="33"/>
    </row>
    <row r="364" spans="1:30" s="1" customFormat="1" ht="18" customHeight="1" x14ac:dyDescent="0.35">
      <c r="A364" s="136"/>
      <c r="B364" s="51"/>
      <c r="C364" s="52" t="s">
        <v>7</v>
      </c>
      <c r="D364" s="42">
        <f>MAX($F$169,$F$189,$F$191,$F$197,$F$199)</f>
        <v>2.6000000000000023</v>
      </c>
      <c r="E364" s="42">
        <f>MAX($L$169,$L$189,$L$191,$L$197,$L$199)</f>
        <v>1.8000000000000016</v>
      </c>
      <c r="F364" s="74">
        <f>MAX(E364:E364)</f>
        <v>1.8000000000000016</v>
      </c>
      <c r="G364" s="69"/>
      <c r="H364" s="70"/>
      <c r="I364" s="75" t="s">
        <v>7</v>
      </c>
      <c r="J364" s="42">
        <f>MAX($F$173,$F$175,$F$185,$F$193)</f>
        <v>3.0000000000000027</v>
      </c>
      <c r="K364" s="42">
        <f>MAX($L$173,$L$175,$L$185,$L$193)</f>
        <v>1.8000000000000016</v>
      </c>
      <c r="L364" s="76">
        <f>MAX(K364:K364)</f>
        <v>1.8000000000000016</v>
      </c>
      <c r="M364" s="69"/>
      <c r="N364" s="70"/>
      <c r="O364" s="75" t="s">
        <v>7</v>
      </c>
      <c r="P364" s="42">
        <f>MAX($F$177,$F$181,$F$183)</f>
        <v>2.6000000000000023</v>
      </c>
      <c r="Q364" s="42">
        <f>MAX($L$177,$L$181,$L$183)</f>
        <v>1.9000000000000017</v>
      </c>
      <c r="R364" s="77">
        <f>MAX(Q364:Q364)</f>
        <v>1.9000000000000017</v>
      </c>
      <c r="S364" s="69"/>
      <c r="T364" s="70"/>
      <c r="U364" s="75" t="s">
        <v>7</v>
      </c>
      <c r="V364" s="42">
        <f>MAX($F$171,$F$187,$F$195)</f>
        <v>2.4999999999999996</v>
      </c>
      <c r="W364" s="42">
        <f>MAX($L$171,$L$187,$L$195)</f>
        <v>1.3000000000000012</v>
      </c>
      <c r="X364" s="96">
        <f>MAX(W364:W364)</f>
        <v>1.3000000000000012</v>
      </c>
      <c r="Y364" s="136"/>
      <c r="Z364" s="2" t="s">
        <v>39</v>
      </c>
      <c r="AA364" s="34" t="s">
        <v>6</v>
      </c>
      <c r="AB364" s="39">
        <f>$F$179</f>
        <v>1.8999999999999961</v>
      </c>
      <c r="AC364" s="39">
        <f>$L$179</f>
        <v>1.2999999999999956</v>
      </c>
      <c r="AD364" s="35">
        <f>MIN($AC364:$AC364)</f>
        <v>1.2999999999999956</v>
      </c>
    </row>
    <row r="365" spans="1:30" s="1" customFormat="1" ht="15.75" customHeight="1" x14ac:dyDescent="0.35">
      <c r="A365" s="136"/>
      <c r="B365" s="51" t="s">
        <v>40</v>
      </c>
      <c r="C365" s="58" t="s">
        <v>6</v>
      </c>
      <c r="D365" s="42">
        <f>MIN($F$201,$F$221,$F$223,$F$229,$F$231)</f>
        <v>0.40000000000000036</v>
      </c>
      <c r="E365" s="42">
        <f>MIN($L$201,$L$221,$L$223,$L$229,$L$231)</f>
        <v>0.50000000000000044</v>
      </c>
      <c r="F365" s="68">
        <f>MIN(E365:E365)</f>
        <v>0.50000000000000044</v>
      </c>
      <c r="G365" s="69"/>
      <c r="H365" s="70" t="s">
        <v>40</v>
      </c>
      <c r="I365" s="71" t="s">
        <v>6</v>
      </c>
      <c r="J365" s="42">
        <f>MIN($F$205,$F$207,$F$217,$F$225)</f>
        <v>0.20000000000000018</v>
      </c>
      <c r="K365" s="42">
        <f>MIN($L$205,$L$207,$L$217,$L$225)</f>
        <v>0.10000000000000009</v>
      </c>
      <c r="L365" s="72">
        <f>MIN(K365:K365)</f>
        <v>0.10000000000000009</v>
      </c>
      <c r="M365" s="69"/>
      <c r="N365" s="70" t="s">
        <v>40</v>
      </c>
      <c r="O365" s="71" t="s">
        <v>6</v>
      </c>
      <c r="P365" s="42">
        <f>MIN($F$211,$F$215,$F$217)</f>
        <v>0.39999999999999897</v>
      </c>
      <c r="Q365" s="42">
        <f>MIN($L$211,$L$215,$L$217)</f>
        <v>0.30000000000000027</v>
      </c>
      <c r="R365" s="73">
        <f>MIN(Q365:Q365)</f>
        <v>0.30000000000000027</v>
      </c>
      <c r="S365" s="69"/>
      <c r="T365" s="70" t="s">
        <v>40</v>
      </c>
      <c r="U365" s="71" t="s">
        <v>6</v>
      </c>
      <c r="V365" s="42">
        <f>MIN($F$203,$F$219,$F$227)</f>
        <v>1.0000000000000009</v>
      </c>
      <c r="W365" s="42">
        <f>MIN($L$203,$L$219,$L$227)</f>
        <v>0.50000000000000044</v>
      </c>
      <c r="X365" s="95">
        <f>MIN(W365:W365)</f>
        <v>0.50000000000000044</v>
      </c>
      <c r="Y365" s="136"/>
      <c r="Z365" s="2" t="s">
        <v>40</v>
      </c>
      <c r="AA365" s="34" t="s">
        <v>6</v>
      </c>
      <c r="AB365" s="39">
        <f>$F$211</f>
        <v>1.2000000000000011</v>
      </c>
      <c r="AC365" s="39">
        <f>$L$211</f>
        <v>0.9000000000000008</v>
      </c>
      <c r="AD365" s="35">
        <f>MIN($AC365:$AC365)</f>
        <v>0.9000000000000008</v>
      </c>
    </row>
    <row r="366" spans="1:30" s="1" customFormat="1" ht="16.5" customHeight="1" x14ac:dyDescent="0.35">
      <c r="A366" s="136"/>
      <c r="B366" s="51"/>
      <c r="C366" s="52" t="s">
        <v>7</v>
      </c>
      <c r="D366" s="42">
        <f>MAX($F$201,$F$221,$F$223,$F$229,$F$231)</f>
        <v>1.4000000000000012</v>
      </c>
      <c r="E366" s="42">
        <f>MAX($L$201,$L$221,$L$223,$L$229,$L$231)</f>
        <v>1.5000000000000013</v>
      </c>
      <c r="F366" s="74">
        <f>MAX(E366:E366)</f>
        <v>1.5000000000000013</v>
      </c>
      <c r="G366" s="69"/>
      <c r="H366" s="70"/>
      <c r="I366" s="75" t="s">
        <v>7</v>
      </c>
      <c r="J366" s="42">
        <f>MAX($F$205,$F$207,$F$217,$F$225)</f>
        <v>1.4999999999999987</v>
      </c>
      <c r="K366" s="42">
        <f>MAX($L$205,$L$207,$L$217,$L$225)</f>
        <v>1.2999999999999985</v>
      </c>
      <c r="L366" s="76">
        <f>MAX(K366:K366)</f>
        <v>1.2999999999999985</v>
      </c>
      <c r="M366" s="69"/>
      <c r="N366" s="70"/>
      <c r="O366" s="75" t="s">
        <v>7</v>
      </c>
      <c r="P366" s="42">
        <f>MAX($F$211,$F$215,$F$217)</f>
        <v>1.2000000000000011</v>
      </c>
      <c r="Q366" s="42">
        <f>MAX($L$211,$L$215,$L$217)</f>
        <v>0.9000000000000008</v>
      </c>
      <c r="R366" s="77">
        <f>MAX(Q366:Q366)</f>
        <v>0.9000000000000008</v>
      </c>
      <c r="S366" s="69"/>
      <c r="T366" s="70"/>
      <c r="U366" s="75" t="s">
        <v>7</v>
      </c>
      <c r="V366" s="42">
        <f>MAX($F$203,$F$219,$F$227)</f>
        <v>2.599999999999997</v>
      </c>
      <c r="W366" s="42">
        <f>MAX($L$203,$L$219,$L$227)</f>
        <v>1.6000000000000014</v>
      </c>
      <c r="X366" s="96">
        <f>MAX(W366:W366)</f>
        <v>1.6000000000000014</v>
      </c>
      <c r="Y366" s="136"/>
      <c r="Z366" s="2" t="s">
        <v>41</v>
      </c>
      <c r="AA366" s="34" t="s">
        <v>6</v>
      </c>
      <c r="AB366" s="39">
        <f>$F$243</f>
        <v>0.80000000000000071</v>
      </c>
      <c r="AC366" s="39">
        <f>$L$243</f>
        <v>0.50000000000000044</v>
      </c>
      <c r="AD366" s="35">
        <f>MIN($AC366:$AC366)</f>
        <v>0.50000000000000044</v>
      </c>
    </row>
    <row r="367" spans="1:30" s="1" customFormat="1" ht="16.5" customHeight="1" x14ac:dyDescent="0.35">
      <c r="A367" s="136"/>
      <c r="B367" s="51" t="s">
        <v>41</v>
      </c>
      <c r="C367" s="58" t="s">
        <v>6</v>
      </c>
      <c r="D367" s="42">
        <f>MIN($F$233,$F$253,$F$255,$F$261,$F$263)</f>
        <v>0.40000000000000036</v>
      </c>
      <c r="E367" s="42">
        <f>MIN($L$233,$L$253,$L$255,$L$261,$L$263)</f>
        <v>0.50000000000000044</v>
      </c>
      <c r="F367" s="68">
        <f>MIN(E367:E367)</f>
        <v>0.50000000000000044</v>
      </c>
      <c r="G367" s="69"/>
      <c r="H367" s="70" t="s">
        <v>41</v>
      </c>
      <c r="I367" s="71" t="s">
        <v>6</v>
      </c>
      <c r="J367" s="42">
        <f>MIN($F$237,$F$239,$F$249,$F$257)</f>
        <v>-0.10000000000000009</v>
      </c>
      <c r="K367" s="42">
        <f>MIN($L$237,$L$239,$L$249,$L$257)</f>
        <v>-0.50000000000000044</v>
      </c>
      <c r="L367" s="72">
        <f>MIN(K367:K367)</f>
        <v>-0.50000000000000044</v>
      </c>
      <c r="M367" s="69"/>
      <c r="N367" s="70" t="s">
        <v>41</v>
      </c>
      <c r="O367" s="71" t="s">
        <v>6</v>
      </c>
      <c r="P367" s="42">
        <f>MIN($F$245,$F$249,$F$251)</f>
        <v>0</v>
      </c>
      <c r="Q367" s="42">
        <f>MIN($L$245,$L$249,$L$251)</f>
        <v>-0.20000000000000018</v>
      </c>
      <c r="R367" s="73">
        <f>MIN(Q367:Q367)</f>
        <v>-0.20000000000000018</v>
      </c>
      <c r="S367" s="69"/>
      <c r="T367" s="70" t="s">
        <v>41</v>
      </c>
      <c r="U367" s="71" t="s">
        <v>6</v>
      </c>
      <c r="V367" s="42">
        <f>MIN($F$235,$F$251,$F$259)</f>
        <v>0.40000000000000036</v>
      </c>
      <c r="W367" s="42">
        <f>MIN($L$235,$L$251,$L$259)</f>
        <v>0.10000000000000009</v>
      </c>
      <c r="X367" s="95">
        <f>MIN(W367:W367)</f>
        <v>0.10000000000000009</v>
      </c>
      <c r="Y367" s="136"/>
      <c r="Z367" s="2" t="s">
        <v>42</v>
      </c>
      <c r="AA367" s="34" t="s">
        <v>6</v>
      </c>
      <c r="AB367" s="39">
        <f>$F$275</f>
        <v>0.50000000000000044</v>
      </c>
      <c r="AC367" s="39">
        <f>$L$275</f>
        <v>0.30000000000000027</v>
      </c>
      <c r="AD367" s="35">
        <f>MIN($AC367:$AC367)</f>
        <v>0.30000000000000027</v>
      </c>
    </row>
    <row r="368" spans="1:30" s="1" customFormat="1" ht="16.5" customHeight="1" x14ac:dyDescent="0.35">
      <c r="A368" s="136"/>
      <c r="B368" s="51"/>
      <c r="C368" s="52" t="s">
        <v>7</v>
      </c>
      <c r="D368" s="42">
        <f>MAX($F$233,$F$253,$F$255,$F$261,$F$263)</f>
        <v>0.80000000000000071</v>
      </c>
      <c r="E368" s="42">
        <f>MAX($L$233,$L$253,$L$255,$L$261,$L$263)</f>
        <v>0.9000000000000008</v>
      </c>
      <c r="F368" s="74">
        <f>MAX(E368:E368)</f>
        <v>0.9000000000000008</v>
      </c>
      <c r="G368" s="69"/>
      <c r="H368" s="70"/>
      <c r="I368" s="75" t="s">
        <v>7</v>
      </c>
      <c r="J368" s="42">
        <f>MAX($F$237,$F$239,$F$249,$F$257)</f>
        <v>1.8000000000000016</v>
      </c>
      <c r="K368" s="42">
        <f>MAX($L$237,$L$239,$L$249,$L$257)</f>
        <v>1.2999999999999985</v>
      </c>
      <c r="L368" s="76">
        <f>MAX(K368:K368)</f>
        <v>1.2999999999999985</v>
      </c>
      <c r="M368" s="69"/>
      <c r="N368" s="70"/>
      <c r="O368" s="75" t="s">
        <v>7</v>
      </c>
      <c r="P368" s="42">
        <f>MAX($F$245,$F$249,$F$251)</f>
        <v>1.3000000000000012</v>
      </c>
      <c r="Q368" s="42">
        <f>MAX($L$245,$L$249,$L$251)</f>
        <v>1.100000000000001</v>
      </c>
      <c r="R368" s="77">
        <f>MAX(Q368:Q368)</f>
        <v>1.100000000000001</v>
      </c>
      <c r="S368" s="69"/>
      <c r="T368" s="70"/>
      <c r="U368" s="75" t="s">
        <v>7</v>
      </c>
      <c r="V368" s="42">
        <f>MAX($F$235,$F$251,$F$259)</f>
        <v>2.0000000000000018</v>
      </c>
      <c r="W368" s="42">
        <f>MAX($L$235,$L$251,$L$259)</f>
        <v>1.4999999999999958</v>
      </c>
      <c r="X368" s="96">
        <f>MAX(W368:W368)</f>
        <v>1.4999999999999958</v>
      </c>
      <c r="Y368" s="136"/>
      <c r="Z368" s="2" t="s">
        <v>43</v>
      </c>
      <c r="AA368" s="34" t="s">
        <v>6</v>
      </c>
      <c r="AB368" s="39">
        <f>$F$307</f>
        <v>-0.20000000000000018</v>
      </c>
      <c r="AC368" s="39">
        <f>$L$307</f>
        <v>-0.20000000000000018</v>
      </c>
      <c r="AD368" s="35">
        <f>MIN($AC368:$AC368)</f>
        <v>-0.20000000000000018</v>
      </c>
    </row>
    <row r="369" spans="1:30" s="1" customFormat="1" ht="15.75" customHeight="1" x14ac:dyDescent="0.35">
      <c r="A369" s="136"/>
      <c r="B369" s="51" t="s">
        <v>42</v>
      </c>
      <c r="C369" s="58" t="s">
        <v>6</v>
      </c>
      <c r="D369" s="42">
        <f>MIN($F$265,$F$285,$F$287,$F$293,$F$295)</f>
        <v>0</v>
      </c>
      <c r="E369" s="42">
        <f>MIN($L$265,$L$285,$L$287,$L$293,$L$295)</f>
        <v>0.30000000000000027</v>
      </c>
      <c r="F369" s="68">
        <f>MIN(E369:E369)</f>
        <v>0.30000000000000027</v>
      </c>
      <c r="G369" s="69"/>
      <c r="H369" s="70" t="s">
        <v>42</v>
      </c>
      <c r="I369" s="71" t="s">
        <v>6</v>
      </c>
      <c r="J369" s="42">
        <f>MIN($F$269,$F$271,$F$281,$F$289)</f>
        <v>-0.40000000000000036</v>
      </c>
      <c r="K369" s="42">
        <f>MIN($L$269,$L$271,$L$281,$L$289)</f>
        <v>-0.40000000000000036</v>
      </c>
      <c r="L369" s="72">
        <f>MIN(K369:K369)</f>
        <v>-0.40000000000000036</v>
      </c>
      <c r="M369" s="69"/>
      <c r="N369" s="70" t="s">
        <v>42</v>
      </c>
      <c r="O369" s="71" t="s">
        <v>6</v>
      </c>
      <c r="P369" s="42">
        <f>MIN($F$279,$F$283,$F$285)</f>
        <v>0</v>
      </c>
      <c r="Q369" s="42">
        <f>MIN($L$279,$L$283,$L$285)</f>
        <v>-0.10000000000000009</v>
      </c>
      <c r="R369" s="73">
        <f>MIN(Q369:Q369)</f>
        <v>-0.10000000000000009</v>
      </c>
      <c r="S369" s="69"/>
      <c r="T369" s="70" t="s">
        <v>42</v>
      </c>
      <c r="U369" s="71" t="s">
        <v>6</v>
      </c>
      <c r="V369" s="42">
        <f>MIN($F$267,$F$283,$F$291)</f>
        <v>0</v>
      </c>
      <c r="W369" s="42">
        <f>MIN($L$267,$L$283,$L$291)</f>
        <v>-0.20000000000000018</v>
      </c>
      <c r="X369" s="95">
        <f>MIN(W369:W369)</f>
        <v>-0.20000000000000018</v>
      </c>
      <c r="Y369" s="136"/>
      <c r="Z369" s="36"/>
      <c r="AA369" s="37" t="s">
        <v>6</v>
      </c>
      <c r="AB369" s="38">
        <f>MIN(AB364:AB368)</f>
        <v>-0.20000000000000018</v>
      </c>
      <c r="AC369" s="38">
        <f>MIN(AC364:AC368)</f>
        <v>-0.20000000000000018</v>
      </c>
      <c r="AD369" s="38">
        <f>MIN(AC369:AC369)</f>
        <v>-0.20000000000000018</v>
      </c>
    </row>
    <row r="370" spans="1:30" s="1" customFormat="1" ht="14.25" customHeight="1" x14ac:dyDescent="0.35">
      <c r="A370" s="136"/>
      <c r="B370" s="51"/>
      <c r="C370" s="52" t="s">
        <v>7</v>
      </c>
      <c r="D370" s="42">
        <f>MAX($F$265,$F$285,$F$287,$F$293,$F$295)</f>
        <v>0.70000000000000062</v>
      </c>
      <c r="E370" s="42">
        <f>MAX($L$265,$L$285,$L$287,$L$293,$L$295)</f>
        <v>0.60000000000000053</v>
      </c>
      <c r="F370" s="74">
        <f>MAX(E370:E370)</f>
        <v>0.60000000000000053</v>
      </c>
      <c r="G370" s="69"/>
      <c r="H370" s="70"/>
      <c r="I370" s="75" t="s">
        <v>7</v>
      </c>
      <c r="J370" s="42">
        <f>MAX($F$269,$F$271,$F$281,$F$289)</f>
        <v>1.6000000000000014</v>
      </c>
      <c r="K370" s="42">
        <f>MAX($L$269,$L$271,$L$281,$L$289)</f>
        <v>1.5000000000000013</v>
      </c>
      <c r="L370" s="76">
        <f>MAX(K370:K370)</f>
        <v>1.5000000000000013</v>
      </c>
      <c r="M370" s="69"/>
      <c r="N370" s="70"/>
      <c r="O370" s="75" t="s">
        <v>7</v>
      </c>
      <c r="P370" s="42">
        <f>MAX($F$279,$F$283,$F$285)</f>
        <v>0.70000000000000062</v>
      </c>
      <c r="Q370" s="42">
        <f>MAX($L$279,$L$283,$L$285)</f>
        <v>0.60000000000000053</v>
      </c>
      <c r="R370" s="77">
        <f>MAX(Q370:Q370)</f>
        <v>0.60000000000000053</v>
      </c>
      <c r="S370" s="69"/>
      <c r="T370" s="70"/>
      <c r="U370" s="75" t="s">
        <v>7</v>
      </c>
      <c r="V370" s="42">
        <f>MAX($F$267,$F$283,$F$291)</f>
        <v>1.6000000000000014</v>
      </c>
      <c r="W370" s="42">
        <f>MAX($L$267,$L$283,$L$291)</f>
        <v>1.3000000000000012</v>
      </c>
      <c r="X370" s="96">
        <f>MAX(W370:W370)</f>
        <v>1.3000000000000012</v>
      </c>
      <c r="Y370" s="136"/>
      <c r="Z370" s="36"/>
      <c r="AA370" s="37" t="s">
        <v>7</v>
      </c>
      <c r="AB370" s="38">
        <f>MAX(AB364:AB368)</f>
        <v>1.8999999999999961</v>
      </c>
      <c r="AC370" s="38">
        <f>MAX(AC364:AC368)</f>
        <v>1.2999999999999956</v>
      </c>
      <c r="AD370" s="38">
        <f>MAX(AC370:AC370)</f>
        <v>1.2999999999999956</v>
      </c>
    </row>
    <row r="371" spans="1:30" s="1" customFormat="1" ht="15" customHeight="1" x14ac:dyDescent="0.35">
      <c r="A371" s="136"/>
      <c r="B371" s="51" t="s">
        <v>43</v>
      </c>
      <c r="C371" s="58" t="s">
        <v>6</v>
      </c>
      <c r="D371" s="42">
        <f>MIN($F$297,$F$317,$F$319,$F$325,$F$327)</f>
        <v>-0.20000000000000018</v>
      </c>
      <c r="E371" s="42">
        <f>MIN($L$297,$L$317,$L$319,$L$325,$L$327)</f>
        <v>-0.30000000000000027</v>
      </c>
      <c r="F371" s="68">
        <f>MIN(E371:E371)</f>
        <v>-0.30000000000000027</v>
      </c>
      <c r="G371" s="69"/>
      <c r="H371" s="70" t="s">
        <v>43</v>
      </c>
      <c r="I371" s="71" t="s">
        <v>6</v>
      </c>
      <c r="J371" s="42">
        <f>MIN($F$301,$F$303,$F$313,$F$321)</f>
        <v>-0.20000000000000018</v>
      </c>
      <c r="K371" s="42">
        <f>MIN($L$301,$L$303,$L$313,$L$321)</f>
        <v>-0.10000000000000009</v>
      </c>
      <c r="L371" s="72">
        <f>MIN(K371:K371)</f>
        <v>-0.10000000000000009</v>
      </c>
      <c r="M371" s="69"/>
      <c r="N371" s="70" t="s">
        <v>43</v>
      </c>
      <c r="O371" s="71" t="s">
        <v>6</v>
      </c>
      <c r="P371" s="42">
        <f>MIN($F$313,$F$317,$F$319)</f>
        <v>-0.10000000000000009</v>
      </c>
      <c r="Q371" s="42">
        <f>MIN($L$313,$L$317,$L$319)</f>
        <v>-0.10000000000000009</v>
      </c>
      <c r="R371" s="73">
        <f>MIN(Q371:Q371)</f>
        <v>-0.10000000000000009</v>
      </c>
      <c r="S371" s="69"/>
      <c r="T371" s="70" t="s">
        <v>43</v>
      </c>
      <c r="U371" s="71" t="s">
        <v>6</v>
      </c>
      <c r="V371" s="42">
        <f>MIN($F$299,$F$315,$F$323)</f>
        <v>-0.20000000000000018</v>
      </c>
      <c r="W371" s="42">
        <f>MIN($L$299,$L$315,$L$323)</f>
        <v>0</v>
      </c>
      <c r="X371" s="95">
        <f>MIN(W371:W371)</f>
        <v>0</v>
      </c>
      <c r="Y371" s="136"/>
      <c r="Z371" s="136"/>
      <c r="AA371" s="136"/>
      <c r="AB371" s="136"/>
      <c r="AC371" s="136"/>
      <c r="AD371" s="136"/>
    </row>
    <row r="372" spans="1:30" s="1" customFormat="1" ht="15.75" customHeight="1" x14ac:dyDescent="0.35">
      <c r="A372" s="136"/>
      <c r="B372" s="51"/>
      <c r="C372" s="52" t="s">
        <v>7</v>
      </c>
      <c r="D372" s="42">
        <f>MAX($F$297,$F$317,$F$319,$F$325,$F$327)</f>
        <v>0.50000000000000044</v>
      </c>
      <c r="E372" s="42">
        <f>MAX($L$297,$L$317,$L$319,$L$325,$L$327)</f>
        <v>0.50000000000000044</v>
      </c>
      <c r="F372" s="74">
        <f>MAX(E372:E372)</f>
        <v>0.50000000000000044</v>
      </c>
      <c r="G372" s="69"/>
      <c r="H372" s="70"/>
      <c r="I372" s="75" t="s">
        <v>7</v>
      </c>
      <c r="J372" s="42">
        <f>MAX($F$301,$F$303,$F$313,$F$321)</f>
        <v>1.4000000000000012</v>
      </c>
      <c r="K372" s="42">
        <f>MAX($L$301,$L$303,$L$313,$L$321)</f>
        <v>1.2000000000000011</v>
      </c>
      <c r="L372" s="76">
        <f>MAX(K372:K372)</f>
        <v>1.2000000000000011</v>
      </c>
      <c r="M372" s="69"/>
      <c r="N372" s="70"/>
      <c r="O372" s="75" t="s">
        <v>7</v>
      </c>
      <c r="P372" s="42">
        <f>MAX($F$313,$F$317,$F$319)</f>
        <v>0.50000000000000044</v>
      </c>
      <c r="Q372" s="42">
        <f>MAX($L$313,$L$317,$L$319)</f>
        <v>0.50000000000000044</v>
      </c>
      <c r="R372" s="77">
        <f>MAX(Q372:Q372)</f>
        <v>0.50000000000000044</v>
      </c>
      <c r="S372" s="69"/>
      <c r="T372" s="70"/>
      <c r="U372" s="75" t="s">
        <v>7</v>
      </c>
      <c r="V372" s="42">
        <f>MAX($F$299,$F$315,$F$323)</f>
        <v>0</v>
      </c>
      <c r="W372" s="42">
        <f>MAX($L$299,$L$315,$L$323)</f>
        <v>0.10000000000000009</v>
      </c>
      <c r="X372" s="96">
        <f>MAX(W372:W372)</f>
        <v>0.10000000000000009</v>
      </c>
      <c r="Y372" s="136"/>
      <c r="Z372" s="136"/>
      <c r="AA372" s="136"/>
      <c r="AB372" s="136"/>
      <c r="AC372" s="136"/>
      <c r="AD372" s="136"/>
    </row>
    <row r="373" spans="1:30" s="1" customFormat="1" x14ac:dyDescent="0.35">
      <c r="A373" s="136"/>
      <c r="B373" s="62"/>
      <c r="C373" s="63" t="s">
        <v>44</v>
      </c>
      <c r="D373" s="78">
        <f>MIN(D363:D372)</f>
        <v>-0.20000000000000018</v>
      </c>
      <c r="E373" s="78">
        <f>MIN(E363:E372)</f>
        <v>-0.30000000000000027</v>
      </c>
      <c r="F373" s="79">
        <f>MIN(E373:E373)</f>
        <v>-0.30000000000000027</v>
      </c>
      <c r="G373" s="69"/>
      <c r="H373" s="80"/>
      <c r="I373" s="64" t="s">
        <v>44</v>
      </c>
      <c r="J373" s="64">
        <f>MIN(J363:J372)</f>
        <v>-0.40000000000000036</v>
      </c>
      <c r="K373" s="64">
        <f>MIN(K363:K372)</f>
        <v>-0.50000000000000044</v>
      </c>
      <c r="L373" s="81">
        <f>MIN(K373:K373)</f>
        <v>-0.50000000000000044</v>
      </c>
      <c r="M373" s="69"/>
      <c r="N373" s="82"/>
      <c r="O373" s="83" t="s">
        <v>44</v>
      </c>
      <c r="P373" s="83">
        <f>MIN(P363:P372)</f>
        <v>-0.10000000000000009</v>
      </c>
      <c r="Q373" s="83">
        <f>MIN(Q363:Q372)</f>
        <v>-0.20000000000000018</v>
      </c>
      <c r="R373" s="84">
        <f>MIN(Q373:Q373)</f>
        <v>-0.20000000000000018</v>
      </c>
      <c r="S373" s="69"/>
      <c r="T373" s="85"/>
      <c r="U373" s="86" t="s">
        <v>37</v>
      </c>
      <c r="V373" s="86">
        <f>MIN(V363:V372)</f>
        <v>-0.20000000000000018</v>
      </c>
      <c r="W373" s="86">
        <f>MIN(W363:W372)</f>
        <v>-0.20000000000000018</v>
      </c>
      <c r="X373" s="87">
        <f>MIN(W373:W373)</f>
        <v>-0.20000000000000018</v>
      </c>
      <c r="Y373" s="136"/>
      <c r="Z373" s="136"/>
      <c r="AA373" s="136"/>
      <c r="AB373" s="136"/>
      <c r="AC373" s="136"/>
      <c r="AD373" s="136"/>
    </row>
    <row r="374" spans="1:30" s="1" customFormat="1" x14ac:dyDescent="0.35">
      <c r="A374" s="136"/>
      <c r="B374" s="65"/>
      <c r="C374" s="66" t="s">
        <v>45</v>
      </c>
      <c r="D374" s="88">
        <f>MAX(D363:D372)</f>
        <v>2.6000000000000023</v>
      </c>
      <c r="E374" s="88">
        <f>MAX(E363:E372)</f>
        <v>1.8000000000000016</v>
      </c>
      <c r="F374" s="89">
        <f>MAX(E374:E374)</f>
        <v>1.8000000000000016</v>
      </c>
      <c r="G374" s="69"/>
      <c r="H374" s="90"/>
      <c r="I374" s="67" t="s">
        <v>45</v>
      </c>
      <c r="J374" s="67">
        <f>MAX(J363:J372)</f>
        <v>3.0000000000000027</v>
      </c>
      <c r="K374" s="67">
        <f>MAX(K363:K372)</f>
        <v>1.8000000000000016</v>
      </c>
      <c r="L374" s="81">
        <f>MIN(K374:K374)</f>
        <v>1.8000000000000016</v>
      </c>
      <c r="M374" s="69"/>
      <c r="N374" s="91"/>
      <c r="O374" s="92" t="s">
        <v>45</v>
      </c>
      <c r="P374" s="92">
        <f>MAX(P363:P372)</f>
        <v>2.6000000000000023</v>
      </c>
      <c r="Q374" s="92">
        <f>MAX(Q363:Q372)</f>
        <v>1.9000000000000017</v>
      </c>
      <c r="R374" s="84">
        <f>MIN(Q374:Q374)</f>
        <v>1.9000000000000017</v>
      </c>
      <c r="S374" s="69"/>
      <c r="T374" s="93"/>
      <c r="U374" s="94"/>
      <c r="V374" s="94">
        <f>MAX(V363:V372)</f>
        <v>2.599999999999997</v>
      </c>
      <c r="W374" s="94">
        <f>MAX(W363:W372)</f>
        <v>1.6000000000000014</v>
      </c>
      <c r="X374" s="87">
        <f>MIN(W374:W374)</f>
        <v>1.6000000000000014</v>
      </c>
      <c r="Y374" s="136"/>
      <c r="Z374" s="136"/>
      <c r="AA374" s="136"/>
      <c r="AB374" s="136"/>
      <c r="AC374" s="136"/>
      <c r="AD374" s="136"/>
    </row>
    <row r="375" spans="1:30" s="1" customFormat="1" x14ac:dyDescent="0.35">
      <c r="G375" s="47"/>
      <c r="M375" s="47"/>
    </row>
    <row r="376" spans="1:30" s="1" customFormat="1" x14ac:dyDescent="0.35"/>
    <row r="377" spans="1:30" s="1" customFormat="1" x14ac:dyDescent="0.35"/>
    <row r="378" spans="1:30" s="1" customFormat="1" x14ac:dyDescent="0.35"/>
    <row r="379" spans="1:30" s="1" customFormat="1" x14ac:dyDescent="0.35"/>
    <row r="380" spans="1:30" s="1" customFormat="1" x14ac:dyDescent="0.35"/>
    <row r="381" spans="1:30" s="1" customFormat="1" x14ac:dyDescent="0.35"/>
    <row r="382" spans="1:30" s="1" customFormat="1" x14ac:dyDescent="0.35"/>
    <row r="383" spans="1:30" s="1" customFormat="1" x14ac:dyDescent="0.35"/>
    <row r="384" spans="1:30" s="1" customFormat="1" x14ac:dyDescent="0.35"/>
    <row r="385" s="1" customFormat="1" x14ac:dyDescent="0.35"/>
    <row r="386" s="1" customFormat="1" x14ac:dyDescent="0.35"/>
    <row r="387" s="1" customFormat="1" x14ac:dyDescent="0.35"/>
    <row r="388" s="1" customFormat="1" x14ac:dyDescent="0.35"/>
    <row r="389" s="1" customFormat="1" x14ac:dyDescent="0.35"/>
    <row r="390" s="1" customFormat="1" x14ac:dyDescent="0.35"/>
    <row r="391" s="1" customFormat="1" x14ac:dyDescent="0.35"/>
    <row r="392" s="1" customFormat="1" x14ac:dyDescent="0.35"/>
    <row r="393" s="1" customFormat="1" x14ac:dyDescent="0.35"/>
    <row r="394" s="1" customFormat="1" x14ac:dyDescent="0.35"/>
    <row r="395" s="1" customFormat="1" x14ac:dyDescent="0.35"/>
    <row r="396" s="1" customFormat="1" x14ac:dyDescent="0.35"/>
    <row r="397" s="1" customFormat="1" x14ac:dyDescent="0.35"/>
    <row r="398" s="1" customFormat="1" x14ac:dyDescent="0.35"/>
    <row r="399" s="1" customFormat="1" x14ac:dyDescent="0.35"/>
    <row r="40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pans="72:111" s="1" customFormat="1" x14ac:dyDescent="0.35"/>
    <row r="418" spans="72:111" s="1" customFormat="1" x14ac:dyDescent="0.35"/>
    <row r="419" spans="72:111" s="1" customFormat="1" x14ac:dyDescent="0.35"/>
    <row r="420" spans="72:111" s="1" customFormat="1" x14ac:dyDescent="0.35"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</row>
    <row r="421" spans="72:111" s="1" customFormat="1" x14ac:dyDescent="0.35"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</row>
    <row r="422" spans="72:111" s="1" customFormat="1" x14ac:dyDescent="0.35"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</row>
    <row r="423" spans="72:111" s="1" customFormat="1" x14ac:dyDescent="0.35"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</row>
    <row r="424" spans="72:111" s="1" customFormat="1" x14ac:dyDescent="0.35"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</row>
    <row r="425" spans="72:111" s="1" customFormat="1" x14ac:dyDescent="0.35"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</row>
    <row r="426" spans="72:111" s="1" customFormat="1" x14ac:dyDescent="0.35"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</row>
    <row r="427" spans="72:111" s="1" customFormat="1" x14ac:dyDescent="0.35"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</row>
    <row r="428" spans="72:111" s="1" customFormat="1" x14ac:dyDescent="0.35"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</row>
    <row r="429" spans="72:111" s="1" customFormat="1" x14ac:dyDescent="0.35"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</row>
    <row r="430" spans="72:111" s="1" customFormat="1" x14ac:dyDescent="0.35"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</row>
    <row r="431" spans="72:111" s="1" customFormat="1" x14ac:dyDescent="0.35"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</row>
    <row r="432" spans="72:111" s="1" customFormat="1" x14ac:dyDescent="0.35"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</row>
    <row r="433" spans="72:111" s="1" customFormat="1" x14ac:dyDescent="0.35"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</row>
    <row r="434" spans="72:111" s="1" customFormat="1" x14ac:dyDescent="0.35"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</row>
    <row r="435" spans="72:111" s="1" customFormat="1" x14ac:dyDescent="0.35"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</row>
    <row r="436" spans="72:111" s="1" customFormat="1" x14ac:dyDescent="0.35"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</row>
    <row r="437" spans="72:111" s="1" customFormat="1" x14ac:dyDescent="0.35"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</row>
    <row r="438" spans="72:111" s="1" customFormat="1" x14ac:dyDescent="0.35"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</row>
    <row r="439" spans="72:111" s="1" customFormat="1" x14ac:dyDescent="0.35"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</row>
    <row r="440" spans="72:111" s="1" customFormat="1" x14ac:dyDescent="0.35"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</row>
    <row r="441" spans="72:111" s="1" customFormat="1" x14ac:dyDescent="0.35"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</row>
    <row r="442" spans="72:111" s="1" customFormat="1" x14ac:dyDescent="0.35"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</row>
    <row r="443" spans="72:111" s="1" customFormat="1" x14ac:dyDescent="0.35"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</row>
    <row r="444" spans="72:111" s="1" customFormat="1" x14ac:dyDescent="0.35"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</row>
    <row r="445" spans="72:111" s="1" customFormat="1" x14ac:dyDescent="0.35"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</row>
    <row r="446" spans="72:111" s="1" customFormat="1" x14ac:dyDescent="0.35"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</row>
    <row r="447" spans="72:111" s="1" customFormat="1" x14ac:dyDescent="0.35"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</row>
    <row r="448" spans="72:111" s="1" customFormat="1" x14ac:dyDescent="0.35"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</row>
    <row r="449" spans="72:111" s="1" customFormat="1" x14ac:dyDescent="0.35"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</row>
    <row r="450" spans="72:111" s="1" customFormat="1" x14ac:dyDescent="0.35"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</row>
    <row r="451" spans="72:111" s="1" customFormat="1" x14ac:dyDescent="0.35"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</row>
    <row r="452" spans="72:111" s="1" customFormat="1" x14ac:dyDescent="0.35"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</row>
    <row r="453" spans="72:111" s="1" customFormat="1" x14ac:dyDescent="0.35"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</row>
    <row r="454" spans="72:111" s="1" customFormat="1" x14ac:dyDescent="0.35"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</row>
    <row r="455" spans="72:111" s="1" customFormat="1" x14ac:dyDescent="0.35"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</row>
    <row r="456" spans="72:111" s="1" customFormat="1" x14ac:dyDescent="0.35"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</row>
    <row r="457" spans="72:111" s="1" customFormat="1" x14ac:dyDescent="0.35"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</row>
    <row r="458" spans="72:111" s="1" customFormat="1" x14ac:dyDescent="0.35"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</row>
    <row r="459" spans="72:111" s="1" customFormat="1" x14ac:dyDescent="0.35"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</row>
    <row r="460" spans="72:111" s="1" customFormat="1" x14ac:dyDescent="0.35"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</row>
    <row r="461" spans="72:111" s="1" customFormat="1" x14ac:dyDescent="0.35"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</row>
    <row r="462" spans="72:111" s="1" customFormat="1" x14ac:dyDescent="0.35"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</row>
    <row r="463" spans="72:111" s="1" customFormat="1" x14ac:dyDescent="0.35"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</row>
    <row r="464" spans="72:111" s="1" customFormat="1" x14ac:dyDescent="0.35"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</row>
    <row r="465" spans="72:111" s="1" customFormat="1" x14ac:dyDescent="0.35"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</row>
    <row r="466" spans="72:111" s="1" customFormat="1" x14ac:dyDescent="0.35"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</row>
    <row r="467" spans="72:111" s="1" customFormat="1" x14ac:dyDescent="0.35"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</row>
    <row r="468" spans="72:111" s="1" customFormat="1" x14ac:dyDescent="0.35"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</row>
    <row r="469" spans="72:111" s="1" customFormat="1" x14ac:dyDescent="0.35"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</row>
    <row r="470" spans="72:111" s="1" customFormat="1" x14ac:dyDescent="0.35"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</row>
    <row r="471" spans="72:111" s="1" customFormat="1" x14ac:dyDescent="0.35"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</row>
    <row r="472" spans="72:111" s="1" customFormat="1" x14ac:dyDescent="0.35"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</row>
    <row r="473" spans="72:111" s="1" customFormat="1" x14ac:dyDescent="0.35"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</row>
    <row r="474" spans="72:111" s="1" customFormat="1" x14ac:dyDescent="0.35"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</row>
    <row r="475" spans="72:111" s="1" customFormat="1" x14ac:dyDescent="0.35"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</row>
    <row r="476" spans="72:111" s="1" customFormat="1" x14ac:dyDescent="0.35"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</row>
    <row r="477" spans="72:111" s="1" customFormat="1" x14ac:dyDescent="0.35"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</row>
    <row r="478" spans="72:111" s="1" customFormat="1" x14ac:dyDescent="0.35"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</row>
    <row r="479" spans="72:111" s="1" customFormat="1" x14ac:dyDescent="0.35"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</row>
    <row r="480" spans="72:111" s="1" customFormat="1" x14ac:dyDescent="0.35"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</row>
    <row r="481" spans="72:111" s="1" customFormat="1" x14ac:dyDescent="0.35"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</row>
    <row r="482" spans="72:111" s="1" customFormat="1" x14ac:dyDescent="0.35"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</row>
    <row r="483" spans="72:111" s="1" customFormat="1" x14ac:dyDescent="0.35"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</row>
    <row r="484" spans="72:111" s="1" customFormat="1" x14ac:dyDescent="0.35"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</row>
    <row r="485" spans="72:111" s="1" customFormat="1" x14ac:dyDescent="0.35"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</row>
    <row r="486" spans="72:111" s="1" customFormat="1" x14ac:dyDescent="0.35"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</row>
    <row r="487" spans="72:111" s="1" customFormat="1" x14ac:dyDescent="0.35"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</row>
    <row r="488" spans="72:111" s="1" customFormat="1" x14ac:dyDescent="0.35"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</row>
    <row r="489" spans="72:111" s="1" customFormat="1" x14ac:dyDescent="0.35"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</row>
    <row r="490" spans="72:111" s="1" customFormat="1" x14ac:dyDescent="0.35"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</row>
    <row r="491" spans="72:111" s="1" customFormat="1" x14ac:dyDescent="0.35"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</row>
    <row r="492" spans="72:111" s="1" customFormat="1" x14ac:dyDescent="0.35"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</row>
    <row r="493" spans="72:111" s="1" customFormat="1" x14ac:dyDescent="0.35"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</row>
    <row r="494" spans="72:111" s="1" customFormat="1" x14ac:dyDescent="0.35"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</row>
    <row r="495" spans="72:111" s="1" customFormat="1" x14ac:dyDescent="0.35"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</row>
    <row r="496" spans="72:111" s="1" customFormat="1" x14ac:dyDescent="0.35"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</row>
    <row r="497" spans="72:111" s="1" customFormat="1" x14ac:dyDescent="0.35"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</row>
    <row r="498" spans="72:111" s="1" customFormat="1" x14ac:dyDescent="0.35"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</row>
    <row r="499" spans="72:111" s="1" customFormat="1" x14ac:dyDescent="0.35"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</row>
    <row r="500" spans="72:111" s="1" customFormat="1" x14ac:dyDescent="0.35"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</row>
    <row r="501" spans="72:111" s="1" customFormat="1" x14ac:dyDescent="0.35"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</row>
    <row r="502" spans="72:111" s="1" customFormat="1" x14ac:dyDescent="0.35"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</row>
    <row r="503" spans="72:111" s="1" customFormat="1" x14ac:dyDescent="0.35"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</row>
    <row r="504" spans="72:111" s="1" customFormat="1" x14ac:dyDescent="0.35"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</row>
    <row r="505" spans="72:111" s="1" customFormat="1" x14ac:dyDescent="0.35"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</row>
    <row r="506" spans="72:111" s="1" customFormat="1" x14ac:dyDescent="0.35"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</row>
    <row r="507" spans="72:111" s="1" customFormat="1" x14ac:dyDescent="0.35"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</row>
    <row r="508" spans="72:111" s="1" customFormat="1" x14ac:dyDescent="0.35"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</row>
    <row r="509" spans="72:111" s="1" customFormat="1" x14ac:dyDescent="0.35"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</row>
    <row r="510" spans="72:111" s="1" customFormat="1" x14ac:dyDescent="0.35"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</row>
    <row r="511" spans="72:111" s="1" customFormat="1" x14ac:dyDescent="0.35"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</row>
    <row r="512" spans="72:111" s="1" customFormat="1" x14ac:dyDescent="0.35"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</row>
    <row r="513" spans="72:111" s="1" customFormat="1" x14ac:dyDescent="0.35"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</row>
    <row r="514" spans="72:111" s="1" customFormat="1" x14ac:dyDescent="0.35"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</row>
    <row r="515" spans="72:111" s="1" customFormat="1" x14ac:dyDescent="0.35"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</row>
    <row r="516" spans="72:111" s="1" customFormat="1" x14ac:dyDescent="0.35"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</row>
    <row r="517" spans="72:111" s="1" customFormat="1" x14ac:dyDescent="0.35"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</row>
    <row r="518" spans="72:111" s="1" customFormat="1" x14ac:dyDescent="0.35"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</row>
    <row r="519" spans="72:111" s="1" customFormat="1" x14ac:dyDescent="0.35"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</row>
    <row r="520" spans="72:111" s="1" customFormat="1" x14ac:dyDescent="0.35"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</row>
    <row r="521" spans="72:111" s="1" customFormat="1" x14ac:dyDescent="0.35"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</row>
    <row r="522" spans="72:111" s="1" customFormat="1" x14ac:dyDescent="0.35"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</row>
    <row r="523" spans="72:111" s="1" customFormat="1" x14ac:dyDescent="0.35"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</row>
    <row r="524" spans="72:111" s="1" customFormat="1" x14ac:dyDescent="0.35"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</row>
    <row r="525" spans="72:111" s="1" customFormat="1" x14ac:dyDescent="0.35"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</row>
    <row r="526" spans="72:111" s="1" customFormat="1" x14ac:dyDescent="0.35"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</row>
    <row r="527" spans="72:111" s="1" customFormat="1" x14ac:dyDescent="0.35"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</row>
    <row r="528" spans="72:111" s="1" customFormat="1" x14ac:dyDescent="0.35"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</row>
    <row r="529" spans="72:111" s="1" customFormat="1" x14ac:dyDescent="0.35"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</row>
    <row r="530" spans="72:111" s="1" customFormat="1" x14ac:dyDescent="0.35"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</row>
    <row r="531" spans="72:111" s="1" customFormat="1" x14ac:dyDescent="0.35"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</row>
    <row r="532" spans="72:111" s="1" customFormat="1" x14ac:dyDescent="0.35"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</row>
    <row r="533" spans="72:111" s="1" customFormat="1" x14ac:dyDescent="0.35"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</row>
    <row r="534" spans="72:111" s="1" customFormat="1" x14ac:dyDescent="0.35"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</row>
    <row r="535" spans="72:111" s="1" customFormat="1" x14ac:dyDescent="0.35"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</row>
    <row r="536" spans="72:111" s="1" customFormat="1" x14ac:dyDescent="0.35"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</row>
    <row r="537" spans="72:111" s="1" customFormat="1" x14ac:dyDescent="0.35"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</row>
    <row r="538" spans="72:111" s="1" customFormat="1" x14ac:dyDescent="0.35"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</row>
    <row r="539" spans="72:111" s="1" customFormat="1" x14ac:dyDescent="0.35"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</row>
    <row r="540" spans="72:111" s="1" customFormat="1" x14ac:dyDescent="0.35"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</row>
    <row r="541" spans="72:111" s="1" customFormat="1" x14ac:dyDescent="0.35"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</row>
    <row r="542" spans="72:111" s="1" customFormat="1" x14ac:dyDescent="0.35"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</row>
    <row r="543" spans="72:111" s="1" customFormat="1" x14ac:dyDescent="0.35"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</row>
    <row r="544" spans="72:111" s="1" customFormat="1" x14ac:dyDescent="0.35"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</row>
    <row r="545" spans="72:111" s="1" customFormat="1" x14ac:dyDescent="0.35"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</row>
    <row r="546" spans="72:111" s="1" customFormat="1" x14ac:dyDescent="0.35"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</row>
    <row r="547" spans="72:111" s="1" customFormat="1" x14ac:dyDescent="0.35"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</row>
    <row r="548" spans="72:111" s="1" customFormat="1" x14ac:dyDescent="0.35"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</row>
    <row r="549" spans="72:111" s="1" customFormat="1" x14ac:dyDescent="0.35"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</row>
    <row r="550" spans="72:111" s="1" customFormat="1" x14ac:dyDescent="0.35"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</row>
    <row r="551" spans="72:111" s="1" customFormat="1" x14ac:dyDescent="0.35"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</row>
    <row r="552" spans="72:111" s="1" customFormat="1" x14ac:dyDescent="0.35"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</row>
    <row r="553" spans="72:111" s="1" customFormat="1" x14ac:dyDescent="0.35"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</row>
    <row r="554" spans="72:111" s="1" customFormat="1" x14ac:dyDescent="0.35"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</row>
    <row r="555" spans="72:111" s="1" customFormat="1" x14ac:dyDescent="0.35"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</row>
    <row r="556" spans="72:111" s="1" customFormat="1" x14ac:dyDescent="0.35"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</row>
    <row r="557" spans="72:111" s="1" customFormat="1" x14ac:dyDescent="0.35"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</row>
    <row r="558" spans="72:111" s="1" customFormat="1" x14ac:dyDescent="0.35"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</row>
    <row r="559" spans="72:111" s="1" customFormat="1" x14ac:dyDescent="0.35"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</row>
    <row r="560" spans="72:111" s="1" customFormat="1" x14ac:dyDescent="0.35"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</row>
    <row r="561" spans="72:111" s="1" customFormat="1" x14ac:dyDescent="0.35"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</row>
    <row r="562" spans="72:111" s="1" customFormat="1" x14ac:dyDescent="0.35"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</row>
    <row r="563" spans="72:111" s="1" customFormat="1" x14ac:dyDescent="0.35"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</row>
  </sheetData>
  <mergeCells count="57">
    <mergeCell ref="Z5:AA5"/>
    <mergeCell ref="Y6:Z6"/>
    <mergeCell ref="Y7:Z7"/>
    <mergeCell ref="Y3:Z3"/>
    <mergeCell ref="AC3:AN3"/>
    <mergeCell ref="Y4:Z4"/>
    <mergeCell ref="AC4:AF4"/>
    <mergeCell ref="AG4:AJ4"/>
    <mergeCell ref="AK4:AN4"/>
    <mergeCell ref="T329:X329"/>
    <mergeCell ref="Z329:AD329"/>
    <mergeCell ref="B329:F329"/>
    <mergeCell ref="H329:L329"/>
    <mergeCell ref="N329:R329"/>
    <mergeCell ref="N1:O1"/>
    <mergeCell ref="Q1:R1"/>
    <mergeCell ref="D1:F1"/>
    <mergeCell ref="Y1:AN1"/>
    <mergeCell ref="Y2:AN2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Y29:Z29"/>
    <mergeCell ref="Y30:Z30"/>
    <mergeCell ref="Y31:Z31"/>
    <mergeCell ref="Y32:Z32"/>
    <mergeCell ref="Y33:Z33"/>
    <mergeCell ref="Y34:Z34"/>
    <mergeCell ref="Y35:Z35"/>
    <mergeCell ref="Y36:Z36"/>
    <mergeCell ref="Y37:Z37"/>
    <mergeCell ref="Y43:Z43"/>
    <mergeCell ref="Y44:Z44"/>
    <mergeCell ref="Y45:Z45"/>
    <mergeCell ref="Y38:Z38"/>
    <mergeCell ref="Y39:Z39"/>
    <mergeCell ref="Y40:Z40"/>
    <mergeCell ref="Y41:Z41"/>
    <mergeCell ref="Y42:Z42"/>
  </mergeCells>
  <conditionalFormatting sqref="AU335">
    <cfRule type="duplicateValues" dxfId="371" priority="321"/>
  </conditionalFormatting>
  <conditionalFormatting sqref="AU337">
    <cfRule type="duplicateValues" dxfId="370" priority="322"/>
  </conditionalFormatting>
  <conditionalFormatting sqref="AU351">
    <cfRule type="duplicateValues" dxfId="369" priority="318"/>
  </conditionalFormatting>
  <conditionalFormatting sqref="AU352">
    <cfRule type="duplicateValues" dxfId="368" priority="319"/>
  </conditionalFormatting>
  <conditionalFormatting sqref="AU353">
    <cfRule type="duplicateValues" dxfId="367" priority="320"/>
  </conditionalFormatting>
  <conditionalFormatting sqref="AU366">
    <cfRule type="duplicateValues" dxfId="366" priority="315"/>
  </conditionalFormatting>
  <conditionalFormatting sqref="AU367">
    <cfRule type="duplicateValues" dxfId="365" priority="316"/>
  </conditionalFormatting>
  <conditionalFormatting sqref="AU368">
    <cfRule type="duplicateValues" dxfId="364" priority="317"/>
  </conditionalFormatting>
  <conditionalFormatting sqref="AU381">
    <cfRule type="duplicateValues" dxfId="363" priority="312"/>
  </conditionalFormatting>
  <conditionalFormatting sqref="AU382">
    <cfRule type="duplicateValues" dxfId="362" priority="313"/>
  </conditionalFormatting>
  <conditionalFormatting sqref="AU383">
    <cfRule type="duplicateValues" dxfId="361" priority="314"/>
  </conditionalFormatting>
  <conditionalFormatting sqref="AU396">
    <cfRule type="duplicateValues" dxfId="360" priority="309"/>
  </conditionalFormatting>
  <conditionalFormatting sqref="AU397">
    <cfRule type="duplicateValues" dxfId="359" priority="310"/>
  </conditionalFormatting>
  <conditionalFormatting sqref="AU398">
    <cfRule type="duplicateValues" dxfId="358" priority="311"/>
  </conditionalFormatting>
  <conditionalFormatting sqref="AU411">
    <cfRule type="duplicateValues" dxfId="357" priority="306"/>
  </conditionalFormatting>
  <conditionalFormatting sqref="AU412">
    <cfRule type="duplicateValues" dxfId="356" priority="307"/>
  </conditionalFormatting>
  <conditionalFormatting sqref="AU413">
    <cfRule type="duplicateValues" dxfId="355" priority="308"/>
  </conditionalFormatting>
  <conditionalFormatting sqref="Y382:Y383">
    <cfRule type="duplicateValues" dxfId="354" priority="289"/>
  </conditionalFormatting>
  <conditionalFormatting sqref="Y384:Y385">
    <cfRule type="duplicateValues" dxfId="353" priority="288"/>
  </conditionalFormatting>
  <conditionalFormatting sqref="Y386:Y387">
    <cfRule type="duplicateValues" dxfId="352" priority="287"/>
  </conditionalFormatting>
  <conditionalFormatting sqref="Y397:Y398">
    <cfRule type="duplicateValues" dxfId="351" priority="286"/>
  </conditionalFormatting>
  <conditionalFormatting sqref="Y399:Y400">
    <cfRule type="duplicateValues" dxfId="350" priority="285"/>
  </conditionalFormatting>
  <conditionalFormatting sqref="Y401:Y402">
    <cfRule type="duplicateValues" dxfId="349" priority="284"/>
  </conditionalFormatting>
  <conditionalFormatting sqref="Y412:Y413">
    <cfRule type="duplicateValues" dxfId="348" priority="283"/>
  </conditionalFormatting>
  <conditionalFormatting sqref="Y414:Y415">
    <cfRule type="duplicateValues" dxfId="347" priority="282"/>
  </conditionalFormatting>
  <conditionalFormatting sqref="Y416:Y417">
    <cfRule type="duplicateValues" dxfId="346" priority="281"/>
  </conditionalFormatting>
  <conditionalFormatting sqref="AA335">
    <cfRule type="duplicateValues" dxfId="345" priority="24"/>
  </conditionalFormatting>
  <conditionalFormatting sqref="AA337">
    <cfRule type="duplicateValues" dxfId="344" priority="25"/>
  </conditionalFormatting>
  <conditionalFormatting sqref="AA351">
    <cfRule type="duplicateValues" dxfId="343" priority="21"/>
  </conditionalFormatting>
  <conditionalFormatting sqref="AA352">
    <cfRule type="duplicateValues" dxfId="342" priority="22"/>
  </conditionalFormatting>
  <conditionalFormatting sqref="AA353">
    <cfRule type="duplicateValues" dxfId="341" priority="23"/>
  </conditionalFormatting>
  <conditionalFormatting sqref="AA366">
    <cfRule type="duplicateValues" dxfId="340" priority="18"/>
  </conditionalFormatting>
  <conditionalFormatting sqref="AA367">
    <cfRule type="duplicateValues" dxfId="339" priority="19"/>
  </conditionalFormatting>
  <conditionalFormatting sqref="AA368">
    <cfRule type="duplicateValues" dxfId="338" priority="20"/>
  </conditionalFormatting>
  <conditionalFormatting sqref="U341:U342">
    <cfRule type="duplicateValues" dxfId="337" priority="17"/>
  </conditionalFormatting>
  <conditionalFormatting sqref="U352:U353">
    <cfRule type="duplicateValues" dxfId="336" priority="16"/>
  </conditionalFormatting>
  <conditionalFormatting sqref="U354:U355">
    <cfRule type="duplicateValues" dxfId="335" priority="15"/>
  </conditionalFormatting>
  <conditionalFormatting sqref="U356:U357">
    <cfRule type="duplicateValues" dxfId="334" priority="14"/>
  </conditionalFormatting>
  <conditionalFormatting sqref="O352:O353">
    <cfRule type="duplicateValues" dxfId="333" priority="13"/>
  </conditionalFormatting>
  <conditionalFormatting sqref="O354:O355">
    <cfRule type="duplicateValues" dxfId="332" priority="12"/>
  </conditionalFormatting>
  <conditionalFormatting sqref="O356:O357">
    <cfRule type="duplicateValues" dxfId="331" priority="11"/>
  </conditionalFormatting>
  <conditionalFormatting sqref="U339">
    <cfRule type="duplicateValues" dxfId="330" priority="26"/>
  </conditionalFormatting>
  <conditionalFormatting sqref="U337">
    <cfRule type="duplicateValues" dxfId="329" priority="27"/>
  </conditionalFormatting>
  <conditionalFormatting sqref="U340">
    <cfRule type="duplicateValues" dxfId="328" priority="10"/>
  </conditionalFormatting>
  <conditionalFormatting sqref="U338">
    <cfRule type="duplicateValues" dxfId="327" priority="9"/>
  </conditionalFormatting>
  <conditionalFormatting sqref="U336">
    <cfRule type="duplicateValues" dxfId="326" priority="8"/>
  </conditionalFormatting>
  <conditionalFormatting sqref="U334">
    <cfRule type="duplicateValues" dxfId="325" priority="7"/>
  </conditionalFormatting>
  <conditionalFormatting sqref="U367:U368">
    <cfRule type="duplicateValues" dxfId="324" priority="6"/>
  </conditionalFormatting>
  <conditionalFormatting sqref="U369:U370">
    <cfRule type="duplicateValues" dxfId="323" priority="5"/>
  </conditionalFormatting>
  <conditionalFormatting sqref="U371:U372">
    <cfRule type="duplicateValues" dxfId="322" priority="4"/>
  </conditionalFormatting>
  <conditionalFormatting sqref="O367:O368">
    <cfRule type="duplicateValues" dxfId="321" priority="3"/>
  </conditionalFormatting>
  <conditionalFormatting sqref="O369:O370">
    <cfRule type="duplicateValues" dxfId="320" priority="2"/>
  </conditionalFormatting>
  <conditionalFormatting sqref="O371:O372">
    <cfRule type="duplicateValues" dxfId="3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9AE5-91E9-490D-B1C7-3CDE5EF59761}">
  <dimension ref="A1:AO397"/>
  <sheetViews>
    <sheetView tabSelected="1" topLeftCell="AA3" workbookViewId="0">
      <selection activeCell="AC11" sqref="AC11"/>
    </sheetView>
  </sheetViews>
  <sheetFormatPr baseColWidth="10" defaultRowHeight="14.5" x14ac:dyDescent="0.35"/>
  <cols>
    <col min="22" max="22" width="11.6328125" customWidth="1"/>
  </cols>
  <sheetData>
    <row r="1" spans="1:40" ht="15.5" x14ac:dyDescent="0.35">
      <c r="A1" s="5"/>
      <c r="B1" s="5"/>
      <c r="C1" s="6"/>
      <c r="D1" s="164"/>
      <c r="E1" s="165"/>
      <c r="F1" s="166"/>
      <c r="G1" s="141"/>
      <c r="H1" s="5"/>
      <c r="I1" s="6"/>
      <c r="J1" s="138"/>
      <c r="K1" s="139"/>
      <c r="L1" s="140"/>
      <c r="M1" s="1"/>
      <c r="N1" s="173" t="s">
        <v>58</v>
      </c>
      <c r="O1" s="173"/>
      <c r="P1" s="1"/>
      <c r="Q1" s="173" t="s">
        <v>59</v>
      </c>
      <c r="R1" s="173"/>
      <c r="Y1" s="174" t="s">
        <v>63</v>
      </c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</row>
    <row r="2" spans="1:40" ht="15" customHeight="1" x14ac:dyDescent="0.35">
      <c r="A2" s="5"/>
      <c r="B2" s="22" t="s">
        <v>54</v>
      </c>
      <c r="C2" s="23"/>
      <c r="D2" s="24"/>
      <c r="E2" s="24"/>
      <c r="F2" s="24"/>
      <c r="G2" s="141"/>
      <c r="H2" s="22" t="s">
        <v>0</v>
      </c>
      <c r="I2" s="23"/>
      <c r="J2" s="24" t="s">
        <v>49</v>
      </c>
      <c r="K2" s="24"/>
      <c r="L2" s="24"/>
      <c r="M2" s="1"/>
      <c r="N2" s="1" t="s">
        <v>60</v>
      </c>
      <c r="O2" s="1" t="s">
        <v>61</v>
      </c>
      <c r="P2" s="1"/>
      <c r="Q2" s="1" t="s">
        <v>60</v>
      </c>
      <c r="R2" s="1" t="s">
        <v>61</v>
      </c>
      <c r="S2" s="1"/>
      <c r="T2" s="1"/>
      <c r="U2" s="135">
        <f>MIN($N$7:$O$7,$N$15:$O$15,$N$23:$O$23,$N$31:$O$31,$N$39:$O$39,$N$47:$O$47,$N$55:$O$55,$N$63:$O$63,$N$71:$O$71,$N$79:$O$79,$N$87:$O$87,$N$95:$O$95,$N$103:$O$103,$N$111:$O$111,$N$119:$O$119,$N$127:$O$127,$N$135:$O$135,$N$143:$O$143,$N$151:$O$151,$N$159:$O$159)</f>
        <v>-1.0999999999999954E-2</v>
      </c>
      <c r="V2" s="1"/>
      <c r="W2" s="135">
        <f>MIN($Q$7:$R$7,$Q$15:$R$15,$Q$23:$R$23,$Q$31:$R$31,$Q$39:$R$39,$Q$47:$R$47,$Q$55:$R$55,$Q$63:$R$63,$Q$71:$R$71,$Q$79:$R$79,$Q$87:$R$87,$Q$95:$R$95,$Q$103:$R$103,$Q$111:$R$111,$Q$119:$R$119,$Q$127:$R$127,$Q$135:$R$135,$Q$143:$R$143,$Q$151:$R$151,$Q$159:$R$159)</f>
        <v>-2.0000000000000018E-3</v>
      </c>
      <c r="X2" s="1"/>
      <c r="Y2" s="175" t="s">
        <v>64</v>
      </c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</row>
    <row r="3" spans="1:40" ht="16" thickBot="1" x14ac:dyDescent="0.4">
      <c r="A3" s="5"/>
      <c r="B3" s="22" t="s">
        <v>5</v>
      </c>
      <c r="C3" s="23" t="s">
        <v>8</v>
      </c>
      <c r="D3" s="24" t="s">
        <v>75</v>
      </c>
      <c r="E3" s="24" t="s">
        <v>76</v>
      </c>
      <c r="F3" s="24" t="s">
        <v>77</v>
      </c>
      <c r="G3" s="141"/>
      <c r="H3" s="22" t="s">
        <v>5</v>
      </c>
      <c r="I3" s="23" t="s">
        <v>8</v>
      </c>
      <c r="J3" s="24" t="s">
        <v>75</v>
      </c>
      <c r="K3" s="24" t="s">
        <v>76</v>
      </c>
      <c r="L3" s="24" t="s">
        <v>77</v>
      </c>
      <c r="M3" s="1"/>
      <c r="N3" s="1"/>
      <c r="O3" s="135"/>
      <c r="P3" s="1"/>
      <c r="Q3" s="1"/>
      <c r="R3" s="1"/>
      <c r="S3" s="1"/>
      <c r="T3" s="1"/>
      <c r="U3" s="135">
        <f>MAX($N$7:$O$7,$N$15:$O$15,$N$23:$O$23,$N$31:$O$31,$N$39:$O$39,$N$47:$O$47,$N$55:$O$55,$N$63:$O$63,$N$71:$O$71,$N$79:$O$79,$N$87:$O$87,$N$95:$O$95,$N$103:$O$103,$N$111:$O$111,$N$119:$O$119,$N$127:$O$127,$N$135:$O$135,$N$143:$O$143,$N$151:$O$151,$N$159:$O$159)</f>
        <v>3.0000000000000027E-3</v>
      </c>
      <c r="V3" s="1"/>
      <c r="W3" s="135">
        <f>MAX($Q$7:$R$7,$Q$15:$R$15,$Q$23:$R$23,$Q$31:$R$31,$Q$39:$R$39,$Q$47:$R$47,$Q$55:$R$55,$Q$63:$R$63,$Q$71:$R$71,$Q$79:$R$79,$Q$87:$R$87,$Q$95:$R$95,$Q$103:$R$103,$Q$111:$R$111,$Q$119:$R$119,$Q$127:$R$127,$Q$135:$R$135,$Q$143:$R$143,$Q$151:$R$151,$Q$159:$R$159)</f>
        <v>4.0000000000000036E-3</v>
      </c>
      <c r="X3" s="1"/>
      <c r="Y3" s="170"/>
      <c r="Z3" s="170"/>
      <c r="AA3" s="153"/>
      <c r="AB3" s="154"/>
      <c r="AC3" s="171" t="s">
        <v>65</v>
      </c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</row>
    <row r="4" spans="1:40" ht="16" thickBot="1" x14ac:dyDescent="0.4">
      <c r="A4" s="16" t="s">
        <v>29</v>
      </c>
      <c r="B4" s="11"/>
      <c r="C4" s="11"/>
      <c r="D4" s="143">
        <v>0.26500000000000001</v>
      </c>
      <c r="E4" s="143">
        <f>F4</f>
        <v>0.41899999999999998</v>
      </c>
      <c r="F4" s="143">
        <v>0.41899999999999998</v>
      </c>
      <c r="G4" s="141"/>
      <c r="H4" s="11"/>
      <c r="I4" s="11"/>
      <c r="J4" s="143">
        <f>Normal!J5</f>
        <v>0.192</v>
      </c>
      <c r="K4" s="143">
        <f>Normal!K5</f>
        <v>0.46300000000000002</v>
      </c>
      <c r="L4" s="143">
        <f>Normal!L5</f>
        <v>0.28199999999999997</v>
      </c>
      <c r="M4" s="1"/>
      <c r="N4" s="1"/>
      <c r="O4" s="135"/>
      <c r="P4" s="1"/>
      <c r="Q4" s="1"/>
      <c r="R4" s="1"/>
      <c r="S4" s="1"/>
      <c r="T4" s="1"/>
      <c r="U4" s="1"/>
      <c r="V4" s="1"/>
      <c r="W4" s="1"/>
      <c r="X4" s="1"/>
      <c r="Y4" s="170"/>
      <c r="Z4" s="170"/>
      <c r="AA4" s="153"/>
      <c r="AB4" s="154"/>
      <c r="AC4" s="176" t="s">
        <v>1</v>
      </c>
      <c r="AD4" s="176"/>
      <c r="AE4" s="176"/>
      <c r="AF4" s="176"/>
      <c r="AG4" s="176" t="s">
        <v>66</v>
      </c>
      <c r="AH4" s="176"/>
      <c r="AI4" s="176"/>
      <c r="AJ4" s="176"/>
      <c r="AK4" s="176" t="s">
        <v>67</v>
      </c>
      <c r="AL4" s="176"/>
      <c r="AM4" s="176"/>
      <c r="AN4" s="176"/>
    </row>
    <row r="5" spans="1:40" ht="18.5" thickBot="1" x14ac:dyDescent="0.4">
      <c r="A5" s="8"/>
      <c r="B5" s="8">
        <v>2.1</v>
      </c>
      <c r="C5" s="9" t="s">
        <v>9</v>
      </c>
      <c r="D5" s="125"/>
      <c r="E5" s="125">
        <f t="shared" ref="E5:E68" si="0">F5</f>
        <v>0.25559999999999999</v>
      </c>
      <c r="F5" s="125">
        <v>0.25559999999999999</v>
      </c>
      <c r="G5" s="141"/>
      <c r="H5" s="8">
        <v>2.1</v>
      </c>
      <c r="I5" s="9" t="s">
        <v>9</v>
      </c>
      <c r="J5" s="125">
        <f>'[7]power for double exponential di'!B3</f>
        <v>0.10100000000000001</v>
      </c>
      <c r="K5" s="125">
        <f>'[7]power for double exponential di'!C3</f>
        <v>0.27800000000000002</v>
      </c>
      <c r="L5" s="125">
        <f>'[7]power for double exponential di'!D3</f>
        <v>0.156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55" t="s">
        <v>68</v>
      </c>
      <c r="Z5" s="171" t="s">
        <v>69</v>
      </c>
      <c r="AA5" s="171"/>
      <c r="AB5" s="156" t="s">
        <v>70</v>
      </c>
      <c r="AC5" s="155" t="s">
        <v>71</v>
      </c>
      <c r="AD5" s="157">
        <v>1</v>
      </c>
      <c r="AE5" s="157">
        <v>2</v>
      </c>
      <c r="AF5" s="157">
        <v>4</v>
      </c>
      <c r="AG5" s="155" t="s">
        <v>71</v>
      </c>
      <c r="AH5" s="155">
        <v>1</v>
      </c>
      <c r="AI5" s="155">
        <v>2</v>
      </c>
      <c r="AJ5" s="155">
        <v>4</v>
      </c>
      <c r="AK5" s="155" t="s">
        <v>71</v>
      </c>
      <c r="AL5" s="155">
        <v>1</v>
      </c>
      <c r="AM5" s="155">
        <v>2</v>
      </c>
      <c r="AN5" s="155">
        <v>4</v>
      </c>
    </row>
    <row r="6" spans="1:40" ht="16" thickBot="1" x14ac:dyDescent="0.4">
      <c r="A6" s="16" t="s">
        <v>29</v>
      </c>
      <c r="B6" s="40"/>
      <c r="C6" s="40"/>
      <c r="D6" s="144">
        <v>0.23899999999999999</v>
      </c>
      <c r="E6" s="144">
        <f t="shared" si="0"/>
        <v>0.23200000000000001</v>
      </c>
      <c r="F6" s="144">
        <v>0.23200000000000001</v>
      </c>
      <c r="G6" s="141"/>
      <c r="H6" s="40"/>
      <c r="I6" s="40"/>
      <c r="J6" s="144">
        <f>Normal!J7</f>
        <v>0.214</v>
      </c>
      <c r="K6" s="144">
        <f>Normal!K7</f>
        <v>0.20899999999999999</v>
      </c>
      <c r="L6" s="144">
        <f>Normal!L7</f>
        <v>0.20899999999999999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72">
        <v>20</v>
      </c>
      <c r="Z6" s="172"/>
      <c r="AA6" s="153" t="s">
        <v>71</v>
      </c>
      <c r="AB6" s="158" t="s">
        <v>72</v>
      </c>
      <c r="AC6" s="160">
        <f>$D4</f>
        <v>0.26500000000000001</v>
      </c>
      <c r="AD6" s="160">
        <f>$D6</f>
        <v>0.23899999999999999</v>
      </c>
      <c r="AE6" s="160">
        <f>$D8</f>
        <v>0.20599999999999999</v>
      </c>
      <c r="AF6" s="160">
        <f>$D10</f>
        <v>0.192</v>
      </c>
      <c r="AG6" s="160">
        <f>$E4</f>
        <v>0.41899999999999998</v>
      </c>
      <c r="AH6" s="160">
        <f>$E6</f>
        <v>0.23200000000000001</v>
      </c>
      <c r="AI6" s="160">
        <f>$E8</f>
        <v>0.107</v>
      </c>
      <c r="AJ6" s="160">
        <f>$E10</f>
        <v>6.5000000000000002E-2</v>
      </c>
      <c r="AK6" s="160">
        <f>$F4</f>
        <v>0.41899999999999998</v>
      </c>
      <c r="AL6" s="160">
        <f>$F6</f>
        <v>0.23200000000000001</v>
      </c>
      <c r="AM6" s="160">
        <f>$F8</f>
        <v>0.107</v>
      </c>
      <c r="AN6" s="160">
        <f>$F10</f>
        <v>6.5000000000000002E-2</v>
      </c>
    </row>
    <row r="7" spans="1:40" ht="16" thickBot="1" x14ac:dyDescent="0.4">
      <c r="A7" s="8"/>
      <c r="B7" s="8">
        <v>2.2000000000000002</v>
      </c>
      <c r="C7" s="9" t="s">
        <v>9</v>
      </c>
      <c r="D7" s="125">
        <v>0.15289999999999998</v>
      </c>
      <c r="E7" s="125">
        <f t="shared" si="0"/>
        <v>0.1522</v>
      </c>
      <c r="F7" s="125">
        <v>0.1522</v>
      </c>
      <c r="G7" s="141"/>
      <c r="H7" s="8">
        <v>2.2000000000000002</v>
      </c>
      <c r="I7" s="9" t="s">
        <v>9</v>
      </c>
      <c r="J7" s="125">
        <f>'[7]power for double exponential di'!B5</f>
        <v>0.13200000000000001</v>
      </c>
      <c r="K7" s="125">
        <f>'[7]power for double exponential di'!C5</f>
        <v>0.14000000000000001</v>
      </c>
      <c r="L7" s="125">
        <f>'[7]power for double exponential di'!D5</f>
        <v>0.129</v>
      </c>
      <c r="M7" s="1"/>
      <c r="N7" s="135">
        <f>D7-E7</f>
        <v>6.9999999999997842E-4</v>
      </c>
      <c r="O7" s="135">
        <f>J7-K7</f>
        <v>-8.0000000000000071E-3</v>
      </c>
      <c r="P7" s="1"/>
      <c r="Q7" s="1">
        <f>D7-F7</f>
        <v>6.9999999999997842E-4</v>
      </c>
      <c r="R7" s="1">
        <f>J7-L7</f>
        <v>3.0000000000000027E-3</v>
      </c>
      <c r="S7" s="1"/>
      <c r="T7" s="1"/>
      <c r="U7" s="1"/>
      <c r="V7" s="1"/>
      <c r="W7" s="1"/>
      <c r="X7" s="1"/>
      <c r="Y7" s="170"/>
      <c r="Z7" s="170"/>
      <c r="AA7" s="153"/>
      <c r="AB7" s="159" t="s">
        <v>73</v>
      </c>
      <c r="AC7" s="161"/>
      <c r="AD7" s="161">
        <f>$D7</f>
        <v>0.15289999999999998</v>
      </c>
      <c r="AE7" s="161"/>
      <c r="AF7" s="161">
        <f>$D11</f>
        <v>0.17799999999999999</v>
      </c>
      <c r="AG7" s="161">
        <f>$E5</f>
        <v>0.25559999999999999</v>
      </c>
      <c r="AH7" s="161">
        <f>$E7</f>
        <v>0.1522</v>
      </c>
      <c r="AI7" s="161">
        <f>$E9</f>
        <v>8.1300000000000011E-2</v>
      </c>
      <c r="AJ7" s="161">
        <f>$E11</f>
        <v>5.3999999999999999E-2</v>
      </c>
      <c r="AK7" s="161">
        <f>$F5</f>
        <v>0.25559999999999999</v>
      </c>
      <c r="AL7" s="161">
        <f>$F7</f>
        <v>0.1522</v>
      </c>
      <c r="AM7" s="161">
        <f>$F9</f>
        <v>8.1300000000000011E-2</v>
      </c>
      <c r="AN7" s="161">
        <f>$F11</f>
        <v>5.3999999999999999E-2</v>
      </c>
    </row>
    <row r="8" spans="1:40" ht="16" thickBot="1" x14ac:dyDescent="0.4">
      <c r="A8" s="16" t="s">
        <v>29</v>
      </c>
      <c r="B8" s="13"/>
      <c r="C8" s="14"/>
      <c r="D8" s="145">
        <v>0.20599999999999999</v>
      </c>
      <c r="E8" s="145">
        <f t="shared" si="0"/>
        <v>0.107</v>
      </c>
      <c r="F8" s="145">
        <v>0.107</v>
      </c>
      <c r="G8" s="141"/>
      <c r="H8" s="13"/>
      <c r="I8" s="14"/>
      <c r="J8" s="145">
        <f>Normal!J9</f>
        <v>0.22</v>
      </c>
      <c r="K8" s="145">
        <f>Normal!K9</f>
        <v>9.5000000000000001E-2</v>
      </c>
      <c r="L8" s="145">
        <f>Normal!L9</f>
        <v>0.124</v>
      </c>
      <c r="M8" s="1"/>
      <c r="N8" s="135"/>
      <c r="O8" s="135"/>
      <c r="P8" s="1"/>
      <c r="Q8" s="1"/>
      <c r="R8" s="1"/>
      <c r="S8" s="1"/>
      <c r="T8" s="1"/>
      <c r="U8" s="1"/>
      <c r="V8" s="1"/>
      <c r="W8" s="1"/>
      <c r="X8" s="1"/>
      <c r="Y8" s="170">
        <v>20</v>
      </c>
      <c r="Z8" s="170"/>
      <c r="AA8" s="153">
        <v>1</v>
      </c>
      <c r="AB8" s="158" t="s">
        <v>72</v>
      </c>
      <c r="AC8" s="160">
        <f>$D12</f>
        <v>0.498</v>
      </c>
      <c r="AD8" s="160">
        <f>$D14</f>
        <v>0.33800000000000002</v>
      </c>
      <c r="AE8" s="160">
        <f>$D16</f>
        <v>0.16800000000000001</v>
      </c>
      <c r="AF8" s="160">
        <f>$D18</f>
        <v>8.8999999999999996E-2</v>
      </c>
      <c r="AG8" s="160">
        <f>$E12</f>
        <v>0.48899999999999999</v>
      </c>
      <c r="AH8" s="160">
        <f>$E14</f>
        <v>0.33700000000000002</v>
      </c>
      <c r="AI8" s="160">
        <f>$E16</f>
        <v>0.16200000000000001</v>
      </c>
      <c r="AJ8" s="160">
        <f>$E18</f>
        <v>8.2000000000000003E-2</v>
      </c>
      <c r="AK8" s="160">
        <f>$F12</f>
        <v>0.48899999999999999</v>
      </c>
      <c r="AL8" s="160">
        <f>$F14</f>
        <v>0.33700000000000002</v>
      </c>
      <c r="AM8" s="160">
        <f>$F16</f>
        <v>0.16200000000000001</v>
      </c>
      <c r="AN8" s="160">
        <f>$F18</f>
        <v>8.2000000000000003E-2</v>
      </c>
    </row>
    <row r="9" spans="1:40" ht="16" thickBot="1" x14ac:dyDescent="0.4">
      <c r="A9" s="8"/>
      <c r="B9" s="8">
        <v>2.4</v>
      </c>
      <c r="C9" s="9" t="s">
        <v>9</v>
      </c>
      <c r="D9" s="125"/>
      <c r="E9" s="125">
        <f t="shared" si="0"/>
        <v>8.1300000000000011E-2</v>
      </c>
      <c r="F9" s="125">
        <v>8.1300000000000011E-2</v>
      </c>
      <c r="G9" s="141"/>
      <c r="H9" s="8">
        <v>2.4</v>
      </c>
      <c r="I9" s="9" t="s">
        <v>9</v>
      </c>
      <c r="J9" s="125">
        <f>'[7]power for double exponential di'!B7</f>
        <v>0.17299999999999999</v>
      </c>
      <c r="K9" s="125">
        <f>'[7]power for double exponential di'!C7</f>
        <v>7.2999999999999995E-2</v>
      </c>
      <c r="L9" s="125">
        <f>'[7]power for double exponential di'!D7</f>
        <v>9.1999999999999998E-2</v>
      </c>
      <c r="M9" s="1"/>
      <c r="N9" s="135"/>
      <c r="O9" s="135"/>
      <c r="P9" s="1"/>
      <c r="Q9" s="1"/>
      <c r="R9" s="1"/>
      <c r="S9" s="1"/>
      <c r="T9" s="1"/>
      <c r="U9" s="1"/>
      <c r="V9" s="1"/>
      <c r="W9" s="1"/>
      <c r="X9" s="1"/>
      <c r="Y9" s="170"/>
      <c r="Z9" s="170"/>
      <c r="AA9" s="153"/>
      <c r="AB9" s="159" t="s">
        <v>73</v>
      </c>
      <c r="AC9" s="161">
        <f>$D13</f>
        <v>0.30690000000000001</v>
      </c>
      <c r="AD9" s="161">
        <f>$D15</f>
        <v>0.20559999999999998</v>
      </c>
      <c r="AE9" s="161">
        <f>$D17</f>
        <v>0.14710000000000001</v>
      </c>
      <c r="AF9" s="161">
        <f>$D19</f>
        <v>7.1999999999999995E-2</v>
      </c>
      <c r="AG9" s="161">
        <f>$E13</f>
        <v>0.2994</v>
      </c>
      <c r="AH9" s="161">
        <f>$E15</f>
        <v>0.20399999999999999</v>
      </c>
      <c r="AI9" s="161">
        <f>$E17</f>
        <v>0.1109</v>
      </c>
      <c r="AJ9" s="161">
        <f>$E19</f>
        <v>6.6000000000000003E-2</v>
      </c>
      <c r="AK9" s="161">
        <f>$F13</f>
        <v>0.2994</v>
      </c>
      <c r="AL9" s="161">
        <f>$F15</f>
        <v>0.20399999999999999</v>
      </c>
      <c r="AM9" s="161">
        <f>$F17</f>
        <v>0.1109</v>
      </c>
      <c r="AN9" s="161">
        <f>$F19</f>
        <v>6.6000000000000003E-2</v>
      </c>
    </row>
    <row r="10" spans="1:40" ht="16" thickBot="1" x14ac:dyDescent="0.4">
      <c r="A10" s="16" t="s">
        <v>29</v>
      </c>
      <c r="B10" s="13"/>
      <c r="C10" s="14"/>
      <c r="D10" s="145">
        <v>0.192</v>
      </c>
      <c r="E10" s="145">
        <f t="shared" si="0"/>
        <v>6.5000000000000002E-2</v>
      </c>
      <c r="F10" s="145">
        <v>6.5000000000000002E-2</v>
      </c>
      <c r="G10" s="141"/>
      <c r="H10" s="13"/>
      <c r="I10" s="14"/>
      <c r="J10" s="145">
        <f>Normal!J11</f>
        <v>0.23200000000000001</v>
      </c>
      <c r="K10" s="145">
        <f>Normal!K11</f>
        <v>6.2E-2</v>
      </c>
      <c r="L10" s="145">
        <f>Normal!L11</f>
        <v>8.5999999999999993E-2</v>
      </c>
      <c r="M10" s="1"/>
      <c r="N10" s="135"/>
      <c r="O10" s="135"/>
      <c r="P10" s="1"/>
      <c r="Q10" s="1"/>
      <c r="R10" s="1"/>
      <c r="S10" s="1"/>
      <c r="T10" s="1"/>
      <c r="U10" s="1"/>
      <c r="V10" s="1"/>
      <c r="W10" s="1"/>
      <c r="X10" s="1"/>
      <c r="Y10" s="170">
        <v>20</v>
      </c>
      <c r="Z10" s="170"/>
      <c r="AA10" s="153" t="s">
        <v>74</v>
      </c>
      <c r="AB10" s="158" t="s">
        <v>72</v>
      </c>
      <c r="AC10" s="160">
        <f>$D20</f>
        <v>0.61799999999999999</v>
      </c>
      <c r="AD10" s="160">
        <f>$D22</f>
        <v>0.39700000000000002</v>
      </c>
      <c r="AE10" s="160">
        <f>$D24</f>
        <v>0.14599999999999999</v>
      </c>
      <c r="AF10" s="160">
        <f>$D26</f>
        <v>0.05</v>
      </c>
      <c r="AG10" s="160">
        <f>$E20</f>
        <v>0.51300000000000001</v>
      </c>
      <c r="AH10" s="160">
        <f>$E22</f>
        <v>0.39400000000000002</v>
      </c>
      <c r="AI10" s="160">
        <f>$E24</f>
        <v>0.20699999999999999</v>
      </c>
      <c r="AJ10" s="160">
        <f>$E26</f>
        <v>9.7000000000000003E-2</v>
      </c>
      <c r="AK10" s="160">
        <f>$F20</f>
        <v>0.51300000000000001</v>
      </c>
      <c r="AL10" s="160">
        <f>$F22</f>
        <v>0.39400000000000002</v>
      </c>
      <c r="AM10" s="160">
        <f>$F24</f>
        <v>0.20699999999999999</v>
      </c>
      <c r="AN10" s="160">
        <f>$F26</f>
        <v>9.7000000000000003E-2</v>
      </c>
    </row>
    <row r="11" spans="1:40" ht="16" thickBot="1" x14ac:dyDescent="0.4">
      <c r="A11" s="8"/>
      <c r="B11" s="8">
        <v>2.8</v>
      </c>
      <c r="C11" s="9" t="s">
        <v>9</v>
      </c>
      <c r="D11" s="125">
        <v>0.17799999999999999</v>
      </c>
      <c r="E11" s="125">
        <f t="shared" si="0"/>
        <v>5.3999999999999999E-2</v>
      </c>
      <c r="F11" s="125">
        <v>5.3999999999999999E-2</v>
      </c>
      <c r="G11" s="141"/>
      <c r="H11" s="8">
        <v>2.8</v>
      </c>
      <c r="I11" s="9" t="s">
        <v>9</v>
      </c>
      <c r="J11" s="125">
        <f>'[7]power for double exponential di'!B9</f>
        <v>0.216</v>
      </c>
      <c r="K11" s="125">
        <f>'[7]power for double exponential di'!C9</f>
        <v>5.0999999999999997E-2</v>
      </c>
      <c r="L11" s="125">
        <f>'[7]power for double exponential di'!D9</f>
        <v>7.1999999999999995E-2</v>
      </c>
      <c r="M11" s="1"/>
      <c r="N11" s="135"/>
      <c r="O11" s="135"/>
      <c r="P11" s="1"/>
      <c r="Q11" s="1"/>
      <c r="R11" s="1"/>
      <c r="S11" s="1"/>
      <c r="T11" s="1"/>
      <c r="U11" s="1"/>
      <c r="V11" s="1"/>
      <c r="W11" s="1"/>
      <c r="X11" s="1"/>
      <c r="Y11" s="170"/>
      <c r="Z11" s="170"/>
      <c r="AA11" s="153"/>
      <c r="AB11" s="159" t="s">
        <v>73</v>
      </c>
      <c r="AC11" s="161"/>
      <c r="AD11" s="161">
        <f>$D23</f>
        <v>0.23559999999999998</v>
      </c>
      <c r="AE11" s="161"/>
      <c r="AF11" s="161">
        <f>$D27</f>
        <v>3.5999999999999997E-2</v>
      </c>
      <c r="AG11" s="161">
        <f>$E21</f>
        <v>0.31679999999999997</v>
      </c>
      <c r="AH11" s="161">
        <f>$E23</f>
        <v>0.23530000000000001</v>
      </c>
      <c r="AI11" s="161">
        <f>$E25</f>
        <v>0.1331</v>
      </c>
      <c r="AJ11" s="161">
        <f>$E27</f>
        <v>7.4999999999999997E-2</v>
      </c>
      <c r="AK11" s="161">
        <f>$F21</f>
        <v>0.31679999999999997</v>
      </c>
      <c r="AL11" s="161">
        <f>$F23</f>
        <v>0.23530000000000001</v>
      </c>
      <c r="AM11" s="161">
        <f>$F25</f>
        <v>0.1331</v>
      </c>
      <c r="AN11" s="161">
        <f>$F27</f>
        <v>7.4999999999999997E-2</v>
      </c>
    </row>
    <row r="12" spans="1:40" ht="16" thickBot="1" x14ac:dyDescent="0.4">
      <c r="A12" s="16" t="s">
        <v>29</v>
      </c>
      <c r="B12" s="16"/>
      <c r="C12" s="17"/>
      <c r="D12" s="146">
        <v>0.498</v>
      </c>
      <c r="E12" s="146">
        <f t="shared" si="0"/>
        <v>0.48899999999999999</v>
      </c>
      <c r="F12" s="146">
        <v>0.48899999999999999</v>
      </c>
      <c r="G12" s="141"/>
      <c r="H12" s="16"/>
      <c r="I12" s="17"/>
      <c r="J12" s="146">
        <f>Normal!J13</f>
        <v>0.45200000000000001</v>
      </c>
      <c r="K12" s="146">
        <f>Normal!K13</f>
        <v>0.59299999999999997</v>
      </c>
      <c r="L12" s="146">
        <f>Normal!L13</f>
        <v>0.443</v>
      </c>
      <c r="M12" s="1"/>
      <c r="N12" s="135"/>
      <c r="O12" s="135"/>
      <c r="P12" s="1"/>
      <c r="Q12" s="1"/>
      <c r="R12" s="1"/>
      <c r="S12" s="1"/>
      <c r="T12" s="1"/>
      <c r="U12" s="1"/>
      <c r="V12" s="1"/>
      <c r="W12" s="1"/>
      <c r="X12" s="1"/>
      <c r="Y12" s="170">
        <v>20</v>
      </c>
      <c r="Z12" s="170"/>
      <c r="AA12" s="153">
        <v>2</v>
      </c>
      <c r="AB12" s="158" t="s">
        <v>72</v>
      </c>
      <c r="AC12" s="160">
        <f>$D28</f>
        <v>0.68600000000000005</v>
      </c>
      <c r="AD12" s="160">
        <f>$D30</f>
        <v>0.435</v>
      </c>
      <c r="AE12" s="160">
        <f>$D32</f>
        <v>0.13100000000000001</v>
      </c>
      <c r="AF12" s="160">
        <f>$D34</f>
        <v>3.1E-2</v>
      </c>
      <c r="AG12" s="160">
        <f>$E28</f>
        <v>0.52500000000000002</v>
      </c>
      <c r="AH12" s="160">
        <f>$E30</f>
        <v>0.42799999999999999</v>
      </c>
      <c r="AI12" s="160">
        <f>$E32</f>
        <v>0.245</v>
      </c>
      <c r="AJ12" s="160">
        <f>$E34</f>
        <v>0.113</v>
      </c>
      <c r="AK12" s="160">
        <f>$F28</f>
        <v>0.52500000000000002</v>
      </c>
      <c r="AL12" s="160">
        <f>$F30</f>
        <v>0.42799999999999999</v>
      </c>
      <c r="AM12" s="160">
        <f>$F32</f>
        <v>0.245</v>
      </c>
      <c r="AN12" s="160">
        <f>$F34</f>
        <v>0.113</v>
      </c>
    </row>
    <row r="13" spans="1:40" ht="16" thickBot="1" x14ac:dyDescent="0.4">
      <c r="A13" s="8"/>
      <c r="B13" s="8">
        <v>2.1</v>
      </c>
      <c r="C13" s="9" t="s">
        <v>10</v>
      </c>
      <c r="D13" s="125">
        <v>0.30690000000000001</v>
      </c>
      <c r="E13" s="125">
        <f t="shared" si="0"/>
        <v>0.2994</v>
      </c>
      <c r="F13" s="125">
        <v>0.2994</v>
      </c>
      <c r="G13" s="141"/>
      <c r="H13" s="8">
        <v>2.1</v>
      </c>
      <c r="I13" s="9" t="s">
        <v>10</v>
      </c>
      <c r="J13" s="125">
        <f>'[7]power for double exponential di'!B11</f>
        <v>0.245</v>
      </c>
      <c r="K13" s="125">
        <f>'[7]power for double exponential di'!C11</f>
        <v>0.35399999999999998</v>
      </c>
      <c r="L13" s="125">
        <f>'[7]power for double exponential di'!D11</f>
        <v>0.23799999999999999</v>
      </c>
      <c r="M13" s="1"/>
      <c r="N13" s="135"/>
      <c r="O13" s="135"/>
      <c r="P13" s="1"/>
      <c r="Q13" s="1"/>
      <c r="R13" s="1"/>
      <c r="S13" s="1"/>
      <c r="T13" s="1"/>
      <c r="U13" s="1"/>
      <c r="V13" s="1"/>
      <c r="W13" s="1"/>
      <c r="X13" s="1"/>
      <c r="Y13" s="170"/>
      <c r="Z13" s="170"/>
      <c r="AA13" s="153"/>
      <c r="AB13" s="159" t="s">
        <v>73</v>
      </c>
      <c r="AC13" s="161"/>
      <c r="AD13" s="161">
        <f>$D31</f>
        <v>0.25619999999999998</v>
      </c>
      <c r="AE13" s="161"/>
      <c r="AF13" s="161">
        <f>$D35</f>
        <v>1.9E-2</v>
      </c>
      <c r="AG13" s="161">
        <f>$E29</f>
        <v>0.3276</v>
      </c>
      <c r="AH13" s="161">
        <f>$E31</f>
        <v>0.25739999999999996</v>
      </c>
      <c r="AI13" s="161">
        <f>$E33</f>
        <v>0.15160000000000001</v>
      </c>
      <c r="AJ13" s="161">
        <f>$E35</f>
        <v>8.2000000000000003E-2</v>
      </c>
      <c r="AK13" s="161">
        <f>$F29</f>
        <v>0.3276</v>
      </c>
      <c r="AL13" s="161">
        <f>$F31</f>
        <v>0.25739999999999996</v>
      </c>
      <c r="AM13" s="161">
        <f>$F33</f>
        <v>0.15160000000000001</v>
      </c>
      <c r="AN13" s="161">
        <f>$F35</f>
        <v>8.2000000000000003E-2</v>
      </c>
    </row>
    <row r="14" spans="1:40" ht="16" thickBot="1" x14ac:dyDescent="0.4">
      <c r="A14" s="16" t="s">
        <v>29</v>
      </c>
      <c r="B14" s="29"/>
      <c r="C14" s="29"/>
      <c r="D14" s="147">
        <v>0.33800000000000002</v>
      </c>
      <c r="E14" s="147">
        <f t="shared" si="0"/>
        <v>0.33700000000000002</v>
      </c>
      <c r="F14" s="147">
        <v>0.33700000000000002</v>
      </c>
      <c r="G14" s="141"/>
      <c r="H14" s="29"/>
      <c r="I14" s="29"/>
      <c r="J14" s="147">
        <f>Normal!J15</f>
        <v>0.33800000000000002</v>
      </c>
      <c r="K14" s="147">
        <f>Normal!K15</f>
        <v>0.32900000000000001</v>
      </c>
      <c r="L14" s="147">
        <f>Normal!L15</f>
        <v>0.33600000000000002</v>
      </c>
      <c r="M14" s="1"/>
      <c r="N14" s="135"/>
      <c r="O14" s="135"/>
      <c r="P14" s="1"/>
      <c r="Q14" s="1"/>
      <c r="R14" s="1"/>
      <c r="S14" s="1"/>
      <c r="T14" s="1"/>
      <c r="U14" s="1"/>
      <c r="V14" s="1"/>
      <c r="W14" s="1"/>
      <c r="X14" s="1"/>
      <c r="Y14" s="170">
        <v>30</v>
      </c>
      <c r="Z14" s="170"/>
      <c r="AA14" s="153" t="s">
        <v>71</v>
      </c>
      <c r="AB14" s="158" t="s">
        <v>72</v>
      </c>
      <c r="AC14" s="160">
        <f>$D36</f>
        <v>0.41399999999999998</v>
      </c>
      <c r="AD14" s="160">
        <f>$D38</f>
        <v>0.33900000000000002</v>
      </c>
      <c r="AE14" s="160">
        <f>$D40</f>
        <v>0.25</v>
      </c>
      <c r="AF14" s="160">
        <f>$D42</f>
        <v>0.20100000000000001</v>
      </c>
      <c r="AG14" s="160">
        <f>$E36</f>
        <v>0.58799999999999997</v>
      </c>
      <c r="AH14" s="160">
        <f>$E38</f>
        <v>0.33200000000000002</v>
      </c>
      <c r="AI14" s="160">
        <f>$E40</f>
        <v>0.14000000000000001</v>
      </c>
      <c r="AJ14" s="160">
        <f>$E42</f>
        <v>7.2999999999999995E-2</v>
      </c>
      <c r="AK14" s="160">
        <f>$F36</f>
        <v>0.58799999999999997</v>
      </c>
      <c r="AL14" s="160">
        <f>$F38</f>
        <v>0.33200000000000002</v>
      </c>
      <c r="AM14" s="160">
        <f>$F40</f>
        <v>0.14000000000000001</v>
      </c>
      <c r="AN14" s="160">
        <f>$F42</f>
        <v>7.2999999999999995E-2</v>
      </c>
    </row>
    <row r="15" spans="1:40" ht="16" thickBot="1" x14ac:dyDescent="0.4">
      <c r="A15" s="8"/>
      <c r="B15" s="8">
        <v>2.2000000000000002</v>
      </c>
      <c r="C15" s="9" t="s">
        <v>10</v>
      </c>
      <c r="D15" s="125">
        <v>0.20559999999999998</v>
      </c>
      <c r="E15" s="125">
        <f t="shared" si="0"/>
        <v>0.20399999999999999</v>
      </c>
      <c r="F15" s="125">
        <v>0.20399999999999999</v>
      </c>
      <c r="G15" s="141"/>
      <c r="H15" s="8">
        <v>2.2000000000000002</v>
      </c>
      <c r="I15" s="9" t="s">
        <v>10</v>
      </c>
      <c r="J15" s="125">
        <f>'[7]power for double exponential di'!B13</f>
        <v>0.19400000000000001</v>
      </c>
      <c r="K15" s="125">
        <f>'[7]power for double exponential di'!C13</f>
        <v>0.19600000000000001</v>
      </c>
      <c r="L15" s="125">
        <f>'[7]power for double exponential di'!D13</f>
        <v>0.191</v>
      </c>
      <c r="M15" s="1"/>
      <c r="N15" s="135">
        <f>D15-E15</f>
        <v>1.5999999999999903E-3</v>
      </c>
      <c r="O15" s="135">
        <f>J15-K15</f>
        <v>-2.0000000000000018E-3</v>
      </c>
      <c r="P15" s="1"/>
      <c r="Q15" s="1">
        <f>D15-F15</f>
        <v>1.5999999999999903E-3</v>
      </c>
      <c r="R15" s="1">
        <f>J15-L15</f>
        <v>3.0000000000000027E-3</v>
      </c>
      <c r="S15" s="1"/>
      <c r="T15" s="1"/>
      <c r="U15" s="1"/>
      <c r="V15" s="1"/>
      <c r="W15" s="1"/>
      <c r="X15" s="1"/>
      <c r="Y15" s="170"/>
      <c r="Z15" s="170"/>
      <c r="AA15" s="153"/>
      <c r="AB15" s="159" t="s">
        <v>73</v>
      </c>
      <c r="AC15" s="161"/>
      <c r="AD15" s="161">
        <f>$D39</f>
        <v>0.20519999999999999</v>
      </c>
      <c r="AE15" s="161"/>
      <c r="AF15" s="161">
        <f>$D43</f>
        <v>0.182</v>
      </c>
      <c r="AG15" s="161">
        <f>$E37</f>
        <v>0.35539999999999999</v>
      </c>
      <c r="AH15" s="161">
        <f>$E39</f>
        <v>0.2059</v>
      </c>
      <c r="AI15" s="161">
        <f>$E41</f>
        <v>0.10009999999999999</v>
      </c>
      <c r="AJ15" s="161">
        <f>$E43</f>
        <v>0.06</v>
      </c>
      <c r="AK15" s="161">
        <f>$F37</f>
        <v>0.35539999999999999</v>
      </c>
      <c r="AL15" s="161">
        <f>$F39</f>
        <v>0.2059</v>
      </c>
      <c r="AM15" s="161">
        <f>$F41</f>
        <v>0.10009999999999999</v>
      </c>
      <c r="AN15" s="161">
        <f>$F43</f>
        <v>0.06</v>
      </c>
    </row>
    <row r="16" spans="1:40" ht="16" thickBot="1" x14ac:dyDescent="0.4">
      <c r="A16" s="16" t="s">
        <v>29</v>
      </c>
      <c r="B16" s="16"/>
      <c r="C16" s="16"/>
      <c r="D16" s="146">
        <v>0.16800000000000001</v>
      </c>
      <c r="E16" s="146">
        <f t="shared" si="0"/>
        <v>0.16200000000000001</v>
      </c>
      <c r="F16" s="146">
        <v>0.16200000000000001</v>
      </c>
      <c r="G16" s="141"/>
      <c r="H16" s="16"/>
      <c r="I16" s="16"/>
      <c r="J16" s="146">
        <f>Normal!J17</f>
        <v>0.19600000000000001</v>
      </c>
      <c r="K16" s="146">
        <f>Normal!K17</f>
        <v>0.13600000000000001</v>
      </c>
      <c r="L16" s="146">
        <f>Normal!L17</f>
        <v>0.188</v>
      </c>
      <c r="M16" s="1"/>
      <c r="N16" s="135"/>
      <c r="O16" s="135"/>
      <c r="P16" s="1"/>
      <c r="Q16" s="1"/>
      <c r="R16" s="1"/>
      <c r="S16" s="1"/>
      <c r="T16" s="1"/>
      <c r="U16" s="1"/>
      <c r="V16" s="1"/>
      <c r="W16" s="1"/>
      <c r="X16" s="1"/>
      <c r="Y16" s="170">
        <v>30</v>
      </c>
      <c r="Z16" s="170"/>
      <c r="AA16" s="153">
        <v>1</v>
      </c>
      <c r="AB16" s="158" t="s">
        <v>72</v>
      </c>
      <c r="AC16" s="160">
        <f>$D44</f>
        <v>0.67300000000000004</v>
      </c>
      <c r="AD16" s="160">
        <f>$D46</f>
        <v>0.47799999999999998</v>
      </c>
      <c r="AE16" s="160">
        <f>$D48</f>
        <v>0.22700000000000001</v>
      </c>
      <c r="AF16" s="160">
        <f>$D50</f>
        <v>0.105</v>
      </c>
      <c r="AG16" s="160">
        <f>$E44</f>
        <v>0.66700000000000004</v>
      </c>
      <c r="AH16" s="160">
        <f>$E46</f>
        <v>0.47799999999999998</v>
      </c>
      <c r="AI16" s="160">
        <f>$E48</f>
        <v>0.223</v>
      </c>
      <c r="AJ16" s="160">
        <f>$E50</f>
        <v>9.9000000000000005E-2</v>
      </c>
      <c r="AK16" s="160">
        <f>$F44</f>
        <v>0.66700000000000004</v>
      </c>
      <c r="AL16" s="160">
        <f>$F46</f>
        <v>0.47799999999999998</v>
      </c>
      <c r="AM16" s="160">
        <f>$F48</f>
        <v>0.223</v>
      </c>
      <c r="AN16" s="160">
        <f>$F50</f>
        <v>9.9000000000000005E-2</v>
      </c>
    </row>
    <row r="17" spans="1:40" ht="16" thickBot="1" x14ac:dyDescent="0.4">
      <c r="A17" s="8"/>
      <c r="B17" s="8">
        <v>2.4</v>
      </c>
      <c r="C17" s="9" t="s">
        <v>10</v>
      </c>
      <c r="D17" s="125">
        <v>0.14710000000000001</v>
      </c>
      <c r="E17" s="125">
        <f t="shared" si="0"/>
        <v>0.1109</v>
      </c>
      <c r="F17" s="125">
        <v>0.1109</v>
      </c>
      <c r="G17" s="141"/>
      <c r="H17" s="8">
        <v>2.4</v>
      </c>
      <c r="I17" s="9" t="s">
        <v>10</v>
      </c>
      <c r="J17" s="125">
        <f>'[7]power for double exponential di'!B15</f>
        <v>0.13400000000000001</v>
      </c>
      <c r="K17" s="125">
        <f>'[7]power for double exponential di'!C15</f>
        <v>9.5000000000000001E-2</v>
      </c>
      <c r="L17" s="125">
        <f>'[7]power for double exponential di'!D15</f>
        <v>0.128</v>
      </c>
      <c r="M17" s="1"/>
      <c r="N17" s="135"/>
      <c r="O17" s="135"/>
      <c r="P17" s="1"/>
      <c r="Q17" s="1"/>
      <c r="R17" s="1"/>
      <c r="S17" s="1"/>
      <c r="T17" s="1"/>
      <c r="U17" s="1"/>
      <c r="V17" s="1"/>
      <c r="W17" s="1"/>
      <c r="X17" s="1"/>
      <c r="Y17" s="170"/>
      <c r="Z17" s="170"/>
      <c r="AA17" s="153"/>
      <c r="AB17" s="159" t="s">
        <v>73</v>
      </c>
      <c r="AC17" s="161">
        <f>$D45</f>
        <v>0.41920000000000002</v>
      </c>
      <c r="AD17" s="161">
        <f>$D47</f>
        <v>0.28120000000000001</v>
      </c>
      <c r="AE17" s="161">
        <f>$D49</f>
        <v>0.1953</v>
      </c>
      <c r="AF17" s="161">
        <f>$D51</f>
        <v>0.08</v>
      </c>
      <c r="AG17" s="161">
        <f>$E45</f>
        <v>0.41350000000000003</v>
      </c>
      <c r="AH17" s="161">
        <f>$E47</f>
        <v>0.2802</v>
      </c>
      <c r="AI17" s="161">
        <f>$E49</f>
        <v>0.14180000000000001</v>
      </c>
      <c r="AJ17" s="161">
        <f>$E51</f>
        <v>7.4999999999999997E-2</v>
      </c>
      <c r="AK17" s="161">
        <f>$F45</f>
        <v>0.41350000000000003</v>
      </c>
      <c r="AL17" s="161">
        <f>$F47</f>
        <v>0.2802</v>
      </c>
      <c r="AM17" s="161">
        <f>$F49</f>
        <v>0.14180000000000001</v>
      </c>
      <c r="AN17" s="161">
        <f>$F51</f>
        <v>7.4999999999999997E-2</v>
      </c>
    </row>
    <row r="18" spans="1:40" ht="16" thickBot="1" x14ac:dyDescent="0.4">
      <c r="A18" s="16" t="s">
        <v>29</v>
      </c>
      <c r="B18" s="16"/>
      <c r="C18" s="16"/>
      <c r="D18" s="146">
        <v>8.8999999999999996E-2</v>
      </c>
      <c r="E18" s="146">
        <f t="shared" si="0"/>
        <v>8.2000000000000003E-2</v>
      </c>
      <c r="F18" s="146">
        <v>8.2000000000000003E-2</v>
      </c>
      <c r="G18" s="141"/>
      <c r="H18" s="16"/>
      <c r="I18" s="16"/>
      <c r="J18" s="146">
        <f>Normal!J19</f>
        <v>0.124</v>
      </c>
      <c r="K18" s="146">
        <f>Normal!K19</f>
        <v>7.2999999999999995E-2</v>
      </c>
      <c r="L18" s="146">
        <f>Normal!L19</f>
        <v>0.111</v>
      </c>
      <c r="M18" s="1"/>
      <c r="N18" s="135"/>
      <c r="O18" s="135"/>
      <c r="P18" s="1"/>
      <c r="Q18" s="1"/>
      <c r="R18" s="1"/>
      <c r="S18" s="1"/>
      <c r="T18" s="1"/>
      <c r="U18" s="1"/>
      <c r="V18" s="1"/>
      <c r="W18" s="1"/>
      <c r="X18" s="1"/>
      <c r="Y18" s="170">
        <v>30</v>
      </c>
      <c r="Z18" s="170"/>
      <c r="AA18" s="153" t="s">
        <v>74</v>
      </c>
      <c r="AB18" s="158" t="s">
        <v>72</v>
      </c>
      <c r="AC18" s="160">
        <f>$D52</f>
        <v>0.77800000000000002</v>
      </c>
      <c r="AD18" s="160">
        <f>$D54</f>
        <v>0.55300000000000005</v>
      </c>
      <c r="AE18" s="160">
        <f>$D56</f>
        <v>0.214</v>
      </c>
      <c r="AF18" s="160">
        <f>$D58</f>
        <v>6.4000000000000001E-2</v>
      </c>
      <c r="AG18" s="160">
        <f>$E52</f>
        <v>0.69499999999999995</v>
      </c>
      <c r="AH18" s="160">
        <f>$E54</f>
        <v>0.55100000000000005</v>
      </c>
      <c r="AI18" s="160">
        <f>$E56</f>
        <v>0.29099999999999998</v>
      </c>
      <c r="AJ18" s="160">
        <f>$E58</f>
        <v>0.124</v>
      </c>
      <c r="AK18" s="160">
        <f>$F52</f>
        <v>0.69499999999999995</v>
      </c>
      <c r="AL18" s="160">
        <f>$F54</f>
        <v>0.55100000000000005</v>
      </c>
      <c r="AM18" s="160">
        <f>$F56</f>
        <v>0.29099999999999998</v>
      </c>
      <c r="AN18" s="160">
        <f>$F58</f>
        <v>0.124</v>
      </c>
    </row>
    <row r="19" spans="1:40" ht="16" thickBot="1" x14ac:dyDescent="0.4">
      <c r="A19" s="8"/>
      <c r="B19" s="8">
        <v>2.8</v>
      </c>
      <c r="C19" s="9" t="s">
        <v>10</v>
      </c>
      <c r="D19" s="125">
        <v>7.1999999999999995E-2</v>
      </c>
      <c r="E19" s="125">
        <f t="shared" si="0"/>
        <v>6.6000000000000003E-2</v>
      </c>
      <c r="F19" s="125">
        <v>6.6000000000000003E-2</v>
      </c>
      <c r="G19" s="141"/>
      <c r="H19" s="8">
        <v>2.8</v>
      </c>
      <c r="I19" s="9" t="s">
        <v>10</v>
      </c>
      <c r="J19" s="125">
        <f>'[7]power for double exponential di'!B17</f>
        <v>0.10199999999999999</v>
      </c>
      <c r="K19" s="125">
        <f>'[7]power for double exponential di'!C17</f>
        <v>5.8999999999999997E-2</v>
      </c>
      <c r="L19" s="125">
        <f>'[7]power for double exponential di'!D17</f>
        <v>9.0999999999999998E-2</v>
      </c>
      <c r="M19" s="1"/>
      <c r="N19" s="135"/>
      <c r="O19" s="135"/>
      <c r="P19" s="1"/>
      <c r="Q19" s="1"/>
      <c r="R19" s="1"/>
      <c r="S19" s="1"/>
      <c r="T19" s="1"/>
      <c r="U19" s="1"/>
      <c r="V19" s="1"/>
      <c r="W19" s="1"/>
      <c r="X19" s="1"/>
      <c r="Y19" s="170"/>
      <c r="Z19" s="170"/>
      <c r="AA19" s="153"/>
      <c r="AB19" s="159" t="s">
        <v>73</v>
      </c>
      <c r="AC19" s="161"/>
      <c r="AD19" s="161">
        <f>$D55</f>
        <v>0.32679999999999998</v>
      </c>
      <c r="AE19" s="161"/>
      <c r="AF19" s="161">
        <f>$D59</f>
        <v>4.2000000000000003E-2</v>
      </c>
      <c r="AG19" s="161">
        <f>$E53</f>
        <v>0.43700000000000006</v>
      </c>
      <c r="AH19" s="161">
        <f>$E55</f>
        <v>0.32669999999999999</v>
      </c>
      <c r="AI19" s="161">
        <f>$E57</f>
        <v>0.17510000000000001</v>
      </c>
      <c r="AJ19" s="161">
        <f>$E59</f>
        <v>8.7999999999999995E-2</v>
      </c>
      <c r="AK19" s="161">
        <f>$F53</f>
        <v>0.43700000000000006</v>
      </c>
      <c r="AL19" s="161">
        <f>$F55</f>
        <v>0.32669999999999999</v>
      </c>
      <c r="AM19" s="161">
        <f>$F57</f>
        <v>0.17510000000000001</v>
      </c>
      <c r="AN19" s="161">
        <f>$F59</f>
        <v>8.7999999999999995E-2</v>
      </c>
    </row>
    <row r="20" spans="1:40" ht="16" thickBot="1" x14ac:dyDescent="0.4">
      <c r="A20" s="16" t="s">
        <v>29</v>
      </c>
      <c r="B20" s="13"/>
      <c r="C20" s="13"/>
      <c r="D20" s="145">
        <v>0.61799999999999999</v>
      </c>
      <c r="E20" s="145">
        <f t="shared" si="0"/>
        <v>0.51300000000000001</v>
      </c>
      <c r="F20" s="145">
        <v>0.51300000000000001</v>
      </c>
      <c r="G20" s="141"/>
      <c r="H20" s="13"/>
      <c r="I20" s="13"/>
      <c r="J20" s="145">
        <f>Normal!J21</f>
        <v>0.627</v>
      </c>
      <c r="K20" s="145">
        <f>Normal!K21</f>
        <v>0.64700000000000002</v>
      </c>
      <c r="L20" s="145">
        <f>Normal!L21</f>
        <v>0.53200000000000003</v>
      </c>
      <c r="M20" s="1"/>
      <c r="N20" s="135"/>
      <c r="O20" s="135"/>
      <c r="P20" s="1"/>
      <c r="Q20" s="1"/>
      <c r="R20" s="1"/>
      <c r="S20" s="1"/>
      <c r="T20" s="1"/>
      <c r="U20" s="1"/>
      <c r="V20" s="1"/>
      <c r="W20" s="1"/>
      <c r="X20" s="1"/>
      <c r="Y20" s="170">
        <v>30</v>
      </c>
      <c r="Z20" s="170"/>
      <c r="AA20" s="153">
        <v>2</v>
      </c>
      <c r="AB20" s="158" t="s">
        <v>72</v>
      </c>
      <c r="AC20" s="160">
        <f>$D60</f>
        <v>0.83199999999999996</v>
      </c>
      <c r="AD20" s="160">
        <f>$D62</f>
        <v>0.6</v>
      </c>
      <c r="AE20" s="160">
        <f>$D64</f>
        <v>0.20300000000000001</v>
      </c>
      <c r="AF20" s="160">
        <f>$D66</f>
        <v>4.2999999999999997E-2</v>
      </c>
      <c r="AG20" s="160">
        <f>$E60</f>
        <v>0.71</v>
      </c>
      <c r="AH20" s="160">
        <f>$E62</f>
        <v>0.59399999999999997</v>
      </c>
      <c r="AI20" s="160">
        <f>$E64</f>
        <v>0.34699999999999998</v>
      </c>
      <c r="AJ20" s="160">
        <f>$E66</f>
        <v>0.14699999999999999</v>
      </c>
      <c r="AK20" s="160">
        <f>$F60</f>
        <v>0.71</v>
      </c>
      <c r="AL20" s="160">
        <f>$F62</f>
        <v>0.59399999999999997</v>
      </c>
      <c r="AM20" s="160">
        <f>$F64</f>
        <v>0.34699999999999998</v>
      </c>
      <c r="AN20" s="160">
        <f>$F66</f>
        <v>0.14699999999999999</v>
      </c>
    </row>
    <row r="21" spans="1:40" ht="16" thickBot="1" x14ac:dyDescent="0.4">
      <c r="A21" s="8"/>
      <c r="B21" s="8">
        <v>2.1</v>
      </c>
      <c r="C21" s="9" t="s">
        <v>11</v>
      </c>
      <c r="D21" s="125"/>
      <c r="E21" s="125">
        <f t="shared" si="0"/>
        <v>0.31679999999999997</v>
      </c>
      <c r="F21" s="125">
        <v>0.31679999999999997</v>
      </c>
      <c r="G21" s="141"/>
      <c r="H21" s="8">
        <v>2.1</v>
      </c>
      <c r="I21" s="9" t="s">
        <v>11</v>
      </c>
      <c r="J21" s="125">
        <f>'[7]power for double exponential di'!B19</f>
        <v>0.373</v>
      </c>
      <c r="K21" s="125">
        <f>'[7]power for double exponential di'!C19</f>
        <v>0.39300000000000002</v>
      </c>
      <c r="L21" s="125">
        <f>'[7]power for double exponential di'!D19</f>
        <v>0.28999999999999998</v>
      </c>
      <c r="M21" s="1"/>
      <c r="N21" s="135"/>
      <c r="O21" s="135"/>
      <c r="P21" s="1"/>
      <c r="Q21" s="1"/>
      <c r="R21" s="1"/>
      <c r="S21" s="1"/>
      <c r="T21" s="1"/>
      <c r="U21" s="1"/>
      <c r="V21" s="1"/>
      <c r="W21" s="1"/>
      <c r="X21" s="1"/>
      <c r="Y21" s="170"/>
      <c r="Z21" s="170"/>
      <c r="AA21" s="153"/>
      <c r="AB21" s="159" t="s">
        <v>73</v>
      </c>
      <c r="AC21" s="161"/>
      <c r="AD21" s="161">
        <f>$D63</f>
        <v>0.35489999999999999</v>
      </c>
      <c r="AE21" s="161"/>
      <c r="AF21" s="161">
        <f>$D67</f>
        <v>2.5000000000000001E-2</v>
      </c>
      <c r="AG21" s="161">
        <f>$E61</f>
        <v>0.45</v>
      </c>
      <c r="AH21" s="161">
        <f>$E63</f>
        <v>0.35590000000000005</v>
      </c>
      <c r="AI21" s="161">
        <f>$E65</f>
        <v>0.20329999999999998</v>
      </c>
      <c r="AJ21" s="161">
        <f>$E67</f>
        <v>9.9000000000000005E-2</v>
      </c>
      <c r="AK21" s="161">
        <f>$F61</f>
        <v>0.45</v>
      </c>
      <c r="AL21" s="161">
        <f>$F63</f>
        <v>0.35590000000000005</v>
      </c>
      <c r="AM21" s="161">
        <f>$F65</f>
        <v>0.20329999999999998</v>
      </c>
      <c r="AN21" s="161">
        <f>$F67</f>
        <v>9.9000000000000005E-2</v>
      </c>
    </row>
    <row r="22" spans="1:40" ht="16" thickBot="1" x14ac:dyDescent="0.4">
      <c r="A22" s="16" t="s">
        <v>29</v>
      </c>
      <c r="B22" s="40"/>
      <c r="C22" s="40"/>
      <c r="D22" s="144">
        <v>0.39700000000000002</v>
      </c>
      <c r="E22" s="144">
        <f t="shared" si="0"/>
        <v>0.39400000000000002</v>
      </c>
      <c r="F22" s="144">
        <v>0.39400000000000002</v>
      </c>
      <c r="G22" s="141"/>
      <c r="H22" s="40"/>
      <c r="I22" s="40"/>
      <c r="J22" s="144">
        <f>Normal!J23</f>
        <v>0.42399999999999999</v>
      </c>
      <c r="K22" s="144">
        <f>Normal!K23</f>
        <v>0.41299999999999998</v>
      </c>
      <c r="L22" s="144">
        <f>Normal!L23</f>
        <v>0.42099999999999999</v>
      </c>
      <c r="M22" s="1"/>
      <c r="N22" s="135"/>
      <c r="O22" s="135"/>
      <c r="P22" s="1"/>
      <c r="Q22" s="1"/>
      <c r="R22" s="1"/>
      <c r="S22" s="1"/>
      <c r="T22" s="1"/>
      <c r="U22" s="1"/>
      <c r="V22" s="1"/>
      <c r="W22" s="1"/>
      <c r="X22" s="1"/>
      <c r="Y22" s="170">
        <v>40</v>
      </c>
      <c r="Z22" s="170"/>
      <c r="AA22" s="153" t="s">
        <v>71</v>
      </c>
      <c r="AB22" s="158" t="s">
        <v>72</v>
      </c>
      <c r="AC22" s="160">
        <f>$D68</f>
        <v>0.55300000000000005</v>
      </c>
      <c r="AD22" s="160">
        <f>$D70</f>
        <v>0.435</v>
      </c>
      <c r="AE22" s="160">
        <f>$D72</f>
        <v>0.29399999999999998</v>
      </c>
      <c r="AF22" s="160">
        <f>$D74</f>
        <v>0.214</v>
      </c>
      <c r="AG22" s="160">
        <f>$E68</f>
        <v>0.71799999999999997</v>
      </c>
      <c r="AH22" s="160">
        <f>$E70</f>
        <v>0.42899999999999999</v>
      </c>
      <c r="AI22" s="160">
        <f>$E72</f>
        <v>0.17299999999999999</v>
      </c>
      <c r="AJ22" s="160">
        <f>$E74</f>
        <v>8.2000000000000003E-2</v>
      </c>
      <c r="AK22" s="160">
        <f>$F68</f>
        <v>0.71799999999999997</v>
      </c>
      <c r="AL22" s="160">
        <f>$F70</f>
        <v>0.42899999999999999</v>
      </c>
      <c r="AM22" s="160">
        <f>$F72</f>
        <v>0.17299999999999999</v>
      </c>
      <c r="AN22" s="160">
        <f>$F74</f>
        <v>8.2000000000000003E-2</v>
      </c>
    </row>
    <row r="23" spans="1:40" ht="16" thickBot="1" x14ac:dyDescent="0.4">
      <c r="A23" s="8"/>
      <c r="B23" s="8">
        <v>2.2000000000000002</v>
      </c>
      <c r="C23" s="9" t="s">
        <v>11</v>
      </c>
      <c r="D23" s="125">
        <v>0.23559999999999998</v>
      </c>
      <c r="E23" s="125">
        <f t="shared" si="0"/>
        <v>0.23530000000000001</v>
      </c>
      <c r="F23" s="125">
        <v>0.23530000000000001</v>
      </c>
      <c r="G23" s="141"/>
      <c r="H23" s="8">
        <v>2.2000000000000002</v>
      </c>
      <c r="I23" s="9" t="s">
        <v>11</v>
      </c>
      <c r="J23" s="125">
        <f>'[7]power for double exponential di'!B21</f>
        <v>0.23899999999999999</v>
      </c>
      <c r="K23" s="125">
        <f>'[7]power for double exponential di'!C21</f>
        <v>0.23699999999999999</v>
      </c>
      <c r="L23" s="125">
        <f>'[7]power for double exponential di'!D21</f>
        <v>0.23599999999999999</v>
      </c>
      <c r="M23" s="1"/>
      <c r="N23" s="135">
        <f>D23-E23</f>
        <v>2.9999999999996696E-4</v>
      </c>
      <c r="O23" s="135">
        <f>J23-K23</f>
        <v>2.0000000000000018E-3</v>
      </c>
      <c r="P23" s="1"/>
      <c r="Q23" s="1">
        <f>D23-F23</f>
        <v>2.9999999999996696E-4</v>
      </c>
      <c r="R23" s="1">
        <f>J23-L23</f>
        <v>3.0000000000000027E-3</v>
      </c>
      <c r="S23" s="1"/>
      <c r="T23" s="1"/>
      <c r="U23" s="1"/>
      <c r="V23" s="1"/>
      <c r="W23" s="1"/>
      <c r="X23" s="1"/>
      <c r="Y23" s="170"/>
      <c r="Z23" s="170"/>
      <c r="AA23" s="153"/>
      <c r="AB23" s="159" t="s">
        <v>73</v>
      </c>
      <c r="AC23" s="161"/>
      <c r="AD23" s="161">
        <f>$D71</f>
        <v>0.25640000000000002</v>
      </c>
      <c r="AE23" s="161"/>
      <c r="AF23" s="161">
        <f>$D75</f>
        <v>0.189</v>
      </c>
      <c r="AG23" s="161">
        <f>$E69</f>
        <v>0.44840000000000002</v>
      </c>
      <c r="AH23" s="161">
        <f>$E71</f>
        <v>0.25750000000000001</v>
      </c>
      <c r="AI23" s="161">
        <f>$E73</f>
        <v>0.11789999999999999</v>
      </c>
      <c r="AJ23" s="161">
        <f>$E75</f>
        <v>6.6000000000000003E-2</v>
      </c>
      <c r="AK23" s="161">
        <f>$F69</f>
        <v>0.44840000000000002</v>
      </c>
      <c r="AL23" s="161">
        <f>$F71</f>
        <v>0.25750000000000001</v>
      </c>
      <c r="AM23" s="161">
        <f>$F73</f>
        <v>0.11789999999999999</v>
      </c>
      <c r="AN23" s="161">
        <f>$F75</f>
        <v>6.6000000000000003E-2</v>
      </c>
    </row>
    <row r="24" spans="1:40" ht="16" thickBot="1" x14ac:dyDescent="0.4">
      <c r="A24" s="16" t="s">
        <v>29</v>
      </c>
      <c r="B24" s="11"/>
      <c r="C24" s="11"/>
      <c r="D24" s="143">
        <v>0.14599999999999999</v>
      </c>
      <c r="E24" s="143">
        <f t="shared" si="0"/>
        <v>0.20699999999999999</v>
      </c>
      <c r="F24" s="143">
        <v>0.20699999999999999</v>
      </c>
      <c r="G24" s="141"/>
      <c r="H24" s="11"/>
      <c r="I24" s="11"/>
      <c r="J24" s="143">
        <f>Normal!J25</f>
        <v>0.18099999999999999</v>
      </c>
      <c r="K24" s="143">
        <f>Normal!K25</f>
        <v>0.17599999999999999</v>
      </c>
      <c r="L24" s="143">
        <f>Normal!L25</f>
        <v>0.245</v>
      </c>
      <c r="M24" s="1"/>
      <c r="N24" s="135"/>
      <c r="O24" s="135"/>
      <c r="P24" s="1"/>
      <c r="Q24" s="1"/>
      <c r="R24" s="1"/>
      <c r="S24" s="1"/>
      <c r="T24" s="1"/>
      <c r="U24" s="1"/>
      <c r="V24" s="1"/>
      <c r="W24" s="1"/>
      <c r="X24" s="1"/>
      <c r="Y24" s="170">
        <v>40</v>
      </c>
      <c r="Z24" s="170"/>
      <c r="AA24" s="153">
        <v>1</v>
      </c>
      <c r="AB24" s="158" t="s">
        <v>72</v>
      </c>
      <c r="AC24" s="160">
        <f>$D76</f>
        <v>0.79700000000000004</v>
      </c>
      <c r="AD24" s="160">
        <f>$D78</f>
        <v>0.59899999999999998</v>
      </c>
      <c r="AE24" s="160">
        <f>$D80</f>
        <v>0.28799999999999998</v>
      </c>
      <c r="AF24" s="160">
        <f>$D82</f>
        <v>0.121</v>
      </c>
      <c r="AG24" s="160">
        <f>$E76</f>
        <v>0.79400000000000004</v>
      </c>
      <c r="AH24" s="160">
        <f>$E78</f>
        <v>0.59799999999999998</v>
      </c>
      <c r="AI24" s="160">
        <f>$E80</f>
        <v>0.28499999999999998</v>
      </c>
      <c r="AJ24" s="160">
        <f>$E82</f>
        <v>0.11600000000000001</v>
      </c>
      <c r="AK24" s="160">
        <f>$F76</f>
        <v>0.79400000000000004</v>
      </c>
      <c r="AL24" s="160">
        <f>$F78</f>
        <v>0.59799999999999998</v>
      </c>
      <c r="AM24" s="160">
        <f>$F80</f>
        <v>0.28499999999999998</v>
      </c>
      <c r="AN24" s="160">
        <f>$F82</f>
        <v>0.11600000000000001</v>
      </c>
    </row>
    <row r="25" spans="1:40" ht="16" thickBot="1" x14ac:dyDescent="0.4">
      <c r="A25" s="8"/>
      <c r="B25" s="8">
        <v>2.4</v>
      </c>
      <c r="C25" s="9" t="s">
        <v>11</v>
      </c>
      <c r="D25" s="125"/>
      <c r="E25" s="125">
        <f t="shared" si="0"/>
        <v>0.1331</v>
      </c>
      <c r="F25" s="125">
        <v>0.1331</v>
      </c>
      <c r="G25" s="141"/>
      <c r="H25" s="8">
        <v>2.4</v>
      </c>
      <c r="I25" s="9" t="s">
        <v>11</v>
      </c>
      <c r="J25" s="125">
        <f>'[7]power for double exponential di'!B23</f>
        <v>0.11</v>
      </c>
      <c r="K25" s="125">
        <f>'[7]power for double exponential di'!C23</f>
        <v>0.114</v>
      </c>
      <c r="L25" s="125">
        <f>'[7]power for double exponential di'!D23</f>
        <v>0.155</v>
      </c>
      <c r="M25" s="1"/>
      <c r="N25" s="135"/>
      <c r="O25" s="135"/>
      <c r="P25" s="1"/>
      <c r="Q25" s="1"/>
      <c r="R25" s="1"/>
      <c r="S25" s="1"/>
      <c r="T25" s="1"/>
      <c r="U25" s="1"/>
      <c r="V25" s="1"/>
      <c r="W25" s="1"/>
      <c r="X25" s="1"/>
      <c r="Y25" s="170"/>
      <c r="Z25" s="170"/>
      <c r="AA25" s="153"/>
      <c r="AB25" s="159" t="s">
        <v>73</v>
      </c>
      <c r="AC25" s="161">
        <f>$D77</f>
        <v>0.52139999999999997</v>
      </c>
      <c r="AD25" s="161">
        <f>$D79</f>
        <v>0.35539999999999999</v>
      </c>
      <c r="AE25" s="161">
        <f>$D81</f>
        <v>0.24199999999999999</v>
      </c>
      <c r="AF25" s="161">
        <f>$D83</f>
        <v>8.8999999999999996E-2</v>
      </c>
      <c r="AG25" s="161">
        <f>$E77</f>
        <v>0.5171</v>
      </c>
      <c r="AH25" s="161">
        <f>$E79</f>
        <v>0.35479999999999995</v>
      </c>
      <c r="AI25" s="161">
        <f>$E81</f>
        <v>0.17309999999999998</v>
      </c>
      <c r="AJ25" s="161">
        <f>$E83</f>
        <v>8.5000000000000006E-2</v>
      </c>
      <c r="AK25" s="161">
        <f>$F77</f>
        <v>0.5171</v>
      </c>
      <c r="AL25" s="161">
        <f>$F79</f>
        <v>0.35479999999999995</v>
      </c>
      <c r="AM25" s="161">
        <f>$F81</f>
        <v>0.17309999999999998</v>
      </c>
      <c r="AN25" s="161">
        <f>$F83</f>
        <v>8.5000000000000006E-2</v>
      </c>
    </row>
    <row r="26" spans="1:40" ht="16" thickBot="1" x14ac:dyDescent="0.4">
      <c r="A26" s="16" t="s">
        <v>29</v>
      </c>
      <c r="B26" s="11"/>
      <c r="C26" s="11"/>
      <c r="D26" s="143">
        <v>0.05</v>
      </c>
      <c r="E26" s="143">
        <f t="shared" si="0"/>
        <v>9.7000000000000003E-2</v>
      </c>
      <c r="F26" s="143">
        <v>9.7000000000000003E-2</v>
      </c>
      <c r="G26" s="141"/>
      <c r="H26" s="11"/>
      <c r="I26" s="11"/>
      <c r="J26" s="143">
        <f>Normal!J27</f>
        <v>7.5999999999999998E-2</v>
      </c>
      <c r="K26" s="143">
        <f>Normal!K27</f>
        <v>8.3000000000000004E-2</v>
      </c>
      <c r="L26" s="143">
        <f>Normal!L27</f>
        <v>0.13200000000000001</v>
      </c>
      <c r="M26" s="1"/>
      <c r="N26" s="135"/>
      <c r="O26" s="135"/>
      <c r="P26" s="1"/>
      <c r="Q26" s="1"/>
      <c r="R26" s="1"/>
      <c r="S26" s="1"/>
      <c r="T26" s="1"/>
      <c r="U26" s="1"/>
      <c r="V26" s="1"/>
      <c r="W26" s="1"/>
      <c r="X26" s="1"/>
      <c r="Y26" s="170">
        <v>40</v>
      </c>
      <c r="Z26" s="170"/>
      <c r="AA26" s="153" t="s">
        <v>74</v>
      </c>
      <c r="AB26" s="158" t="s">
        <v>72</v>
      </c>
      <c r="AC26" s="160">
        <f>$D84</f>
        <v>0.879</v>
      </c>
      <c r="AD26" s="160">
        <f>$D86</f>
        <v>0.67900000000000005</v>
      </c>
      <c r="AE26" s="160">
        <f>$D88</f>
        <v>0.28399999999999997</v>
      </c>
      <c r="AF26" s="160">
        <f>$D90</f>
        <v>0.08</v>
      </c>
      <c r="AG26" s="160">
        <f>$E84</f>
        <v>0.82</v>
      </c>
      <c r="AH26" s="160">
        <f>$E86</f>
        <v>0.67700000000000005</v>
      </c>
      <c r="AI26" s="160">
        <f>$E88</f>
        <v>0.373</v>
      </c>
      <c r="AJ26" s="160">
        <f>$E90</f>
        <v>0.14899999999999999</v>
      </c>
      <c r="AK26" s="160">
        <f>$F84</f>
        <v>0.82</v>
      </c>
      <c r="AL26" s="160">
        <f>$F86</f>
        <v>0.67700000000000005</v>
      </c>
      <c r="AM26" s="160">
        <f>$F88</f>
        <v>0.373</v>
      </c>
      <c r="AN26" s="160">
        <f>$F90</f>
        <v>0.14899999999999999</v>
      </c>
    </row>
    <row r="27" spans="1:40" ht="16" thickBot="1" x14ac:dyDescent="0.4">
      <c r="A27" s="8"/>
      <c r="B27" s="8">
        <v>2.8</v>
      </c>
      <c r="C27" s="9" t="s">
        <v>11</v>
      </c>
      <c r="D27" s="125">
        <v>3.5999999999999997E-2</v>
      </c>
      <c r="E27" s="125">
        <f t="shared" si="0"/>
        <v>7.4999999999999997E-2</v>
      </c>
      <c r="F27" s="125">
        <v>7.4999999999999997E-2</v>
      </c>
      <c r="G27" s="141"/>
      <c r="H27" s="8">
        <v>2.8</v>
      </c>
      <c r="I27" s="9" t="s">
        <v>11</v>
      </c>
      <c r="J27" s="125">
        <f>'[7]power for double exponential di'!B25</f>
        <v>5.6000000000000001E-2</v>
      </c>
      <c r="K27" s="125">
        <f>'[7]power for double exponential di'!C25</f>
        <v>6.4000000000000001E-2</v>
      </c>
      <c r="L27" s="125">
        <f>'[7]power for double exponential di'!D25</f>
        <v>0.10199999999999999</v>
      </c>
      <c r="M27" s="1"/>
      <c r="N27" s="135"/>
      <c r="O27" s="135"/>
      <c r="P27" s="1"/>
      <c r="Q27" s="1"/>
      <c r="R27" s="1"/>
      <c r="S27" s="1"/>
      <c r="T27" s="1"/>
      <c r="U27" s="1"/>
      <c r="V27" s="1"/>
      <c r="W27" s="1"/>
      <c r="X27" s="1"/>
      <c r="Y27" s="170"/>
      <c r="Z27" s="170"/>
      <c r="AA27" s="153"/>
      <c r="AB27" s="159" t="s">
        <v>73</v>
      </c>
      <c r="AC27" s="161"/>
      <c r="AD27" s="161">
        <f>$D87</f>
        <v>0.41210000000000002</v>
      </c>
      <c r="AE27" s="161"/>
      <c r="AF27" s="161">
        <f>$D91</f>
        <v>4.9000000000000002E-2</v>
      </c>
      <c r="AG27" s="161">
        <f>$E85</f>
        <v>0.54390000000000005</v>
      </c>
      <c r="AH27" s="161">
        <f>$E87</f>
        <v>0.4118</v>
      </c>
      <c r="AI27" s="161">
        <f>$E89</f>
        <v>0.21719999999999998</v>
      </c>
      <c r="AJ27" s="161">
        <f>$E91</f>
        <v>0.10100000000000001</v>
      </c>
      <c r="AK27" s="161">
        <f>$F85</f>
        <v>0.54390000000000005</v>
      </c>
      <c r="AL27" s="161">
        <f>$F87</f>
        <v>0.4118</v>
      </c>
      <c r="AM27" s="161">
        <f>$F89</f>
        <v>0.21719999999999998</v>
      </c>
      <c r="AN27" s="161">
        <f>$F91</f>
        <v>0.10100000000000001</v>
      </c>
    </row>
    <row r="28" spans="1:40" ht="16" thickBot="1" x14ac:dyDescent="0.4">
      <c r="A28" s="16" t="s">
        <v>29</v>
      </c>
      <c r="B28" s="13"/>
      <c r="C28" s="13"/>
      <c r="D28" s="145">
        <v>0.68600000000000005</v>
      </c>
      <c r="E28" s="145">
        <f t="shared" si="0"/>
        <v>0.52500000000000002</v>
      </c>
      <c r="F28" s="145">
        <v>0.52500000000000002</v>
      </c>
      <c r="G28" s="141"/>
      <c r="H28" s="13"/>
      <c r="I28" s="13"/>
      <c r="J28" s="145">
        <f>Normal!J29</f>
        <v>0.73199999999999998</v>
      </c>
      <c r="K28" s="145">
        <f>Normal!K29</f>
        <v>0.67700000000000005</v>
      </c>
      <c r="L28" s="145">
        <f>Normal!L29</f>
        <v>0.58599999999999997</v>
      </c>
      <c r="M28" s="1"/>
      <c r="N28" s="135"/>
      <c r="O28" s="135"/>
      <c r="P28" s="1"/>
      <c r="Q28" s="1"/>
      <c r="R28" s="1"/>
      <c r="S28" s="1"/>
      <c r="T28" s="1"/>
      <c r="U28" s="1"/>
      <c r="V28" s="1"/>
      <c r="W28" s="1"/>
      <c r="X28" s="1"/>
      <c r="Y28" s="170">
        <v>40</v>
      </c>
      <c r="Z28" s="170"/>
      <c r="AA28" s="153">
        <v>2</v>
      </c>
      <c r="AB28" s="158" t="s">
        <v>72</v>
      </c>
      <c r="AC28" s="160">
        <f>$D92</f>
        <v>0.91400000000000003</v>
      </c>
      <c r="AD28" s="160">
        <f>$D94</f>
        <v>0.72599999999999998</v>
      </c>
      <c r="AE28" s="160">
        <f>$D96</f>
        <v>0.27800000000000002</v>
      </c>
      <c r="AF28" s="160">
        <f>$D98</f>
        <v>5.6000000000000001E-2</v>
      </c>
      <c r="AG28" s="160">
        <f>$E92</f>
        <v>0.83299999999999996</v>
      </c>
      <c r="AH28" s="160">
        <f>$E94</f>
        <v>0.72199999999999998</v>
      </c>
      <c r="AI28" s="160">
        <f>$E96</f>
        <v>0.44</v>
      </c>
      <c r="AJ28" s="160">
        <f>$E98</f>
        <v>0.18099999999999999</v>
      </c>
      <c r="AK28" s="160">
        <f>$F92</f>
        <v>0.83299999999999996</v>
      </c>
      <c r="AL28" s="160">
        <f>$F94</f>
        <v>0.72199999999999998</v>
      </c>
      <c r="AM28" s="160">
        <f>$F96</f>
        <v>0.44</v>
      </c>
      <c r="AN28" s="160">
        <f>$F98</f>
        <v>0.18099999999999999</v>
      </c>
    </row>
    <row r="29" spans="1:40" ht="16" thickBot="1" x14ac:dyDescent="0.4">
      <c r="A29" s="8"/>
      <c r="B29" s="8">
        <v>2.1</v>
      </c>
      <c r="C29" s="9" t="s">
        <v>12</v>
      </c>
      <c r="D29" s="125"/>
      <c r="E29" s="125">
        <f t="shared" si="0"/>
        <v>0.3276</v>
      </c>
      <c r="F29" s="125">
        <v>0.3276</v>
      </c>
      <c r="G29" s="141"/>
      <c r="H29" s="8">
        <v>2.1</v>
      </c>
      <c r="I29" s="9" t="s">
        <v>12</v>
      </c>
      <c r="J29" s="125">
        <f>'[7]power for double exponential di'!B27</f>
        <v>0.47099999999999997</v>
      </c>
      <c r="K29" s="125">
        <f>'[7]power for double exponential di'!C27</f>
        <v>0.41799999999999998</v>
      </c>
      <c r="L29" s="125">
        <f>'[7]power for double exponential di'!D27</f>
        <v>0.32600000000000001</v>
      </c>
      <c r="M29" s="1"/>
      <c r="N29" s="135"/>
      <c r="O29" s="135"/>
      <c r="P29" s="1"/>
      <c r="Q29" s="1"/>
      <c r="R29" s="1"/>
      <c r="S29" s="1"/>
      <c r="T29" s="1"/>
      <c r="U29" s="1"/>
      <c r="V29" s="1"/>
      <c r="W29" s="1"/>
      <c r="X29" s="1"/>
      <c r="Y29" s="170"/>
      <c r="Z29" s="170"/>
      <c r="AA29" s="153"/>
      <c r="AB29" s="159" t="s">
        <v>73</v>
      </c>
      <c r="AC29" s="161"/>
      <c r="AD29" s="161">
        <f>$D95</f>
        <v>0.44850000000000001</v>
      </c>
      <c r="AE29" s="161"/>
      <c r="AF29" s="161">
        <f>$D99</f>
        <v>0.03</v>
      </c>
      <c r="AG29" s="161">
        <f>$E93</f>
        <v>0.55920000000000003</v>
      </c>
      <c r="AH29" s="161">
        <f>$E95</f>
        <v>0.44880000000000003</v>
      </c>
      <c r="AI29" s="161">
        <f>$E97</f>
        <v>0.25469999999999998</v>
      </c>
      <c r="AJ29" s="161">
        <f>$E99</f>
        <v>0.11600000000000001</v>
      </c>
      <c r="AK29" s="161">
        <f>$F93</f>
        <v>0.55920000000000003</v>
      </c>
      <c r="AL29" s="161">
        <f>$F95</f>
        <v>0.44880000000000003</v>
      </c>
      <c r="AM29" s="161">
        <f>$F97</f>
        <v>0.25469999999999998</v>
      </c>
      <c r="AN29" s="161">
        <f>$F99</f>
        <v>0.11600000000000001</v>
      </c>
    </row>
    <row r="30" spans="1:40" ht="16" thickBot="1" x14ac:dyDescent="0.4">
      <c r="A30" s="16" t="s">
        <v>29</v>
      </c>
      <c r="B30" s="40"/>
      <c r="C30" s="40"/>
      <c r="D30" s="144">
        <v>0.435</v>
      </c>
      <c r="E30" s="144">
        <f t="shared" si="0"/>
        <v>0.42799999999999999</v>
      </c>
      <c r="F30" s="144">
        <v>0.42799999999999999</v>
      </c>
      <c r="G30" s="141"/>
      <c r="H30" s="40"/>
      <c r="I30" s="40"/>
      <c r="J30" s="144">
        <f>Normal!J31</f>
        <v>0.48699999999999999</v>
      </c>
      <c r="K30" s="144">
        <f>Normal!K31</f>
        <v>0.47199999999999998</v>
      </c>
      <c r="L30" s="144">
        <f>Normal!L31</f>
        <v>0.48099999999999998</v>
      </c>
      <c r="M30" s="1"/>
      <c r="N30" s="135"/>
      <c r="O30" s="135"/>
      <c r="P30" s="1"/>
      <c r="Q30" s="1"/>
      <c r="R30" s="1"/>
      <c r="S30" s="1"/>
      <c r="T30" s="1"/>
      <c r="U30" s="1"/>
      <c r="V30" s="1"/>
      <c r="W30" s="1"/>
      <c r="X30" s="1"/>
      <c r="Y30" s="170">
        <v>50</v>
      </c>
      <c r="Z30" s="170"/>
      <c r="AA30" s="153" t="s">
        <v>71</v>
      </c>
      <c r="AB30" s="158" t="s">
        <v>72</v>
      </c>
      <c r="AC30" s="160">
        <f>$D100</f>
        <v>0.67</v>
      </c>
      <c r="AD30" s="160">
        <f>$D102</f>
        <v>0.52200000000000002</v>
      </c>
      <c r="AE30" s="160">
        <f>$D104</f>
        <v>0.33700000000000002</v>
      </c>
      <c r="AF30" s="160">
        <f>$D106</f>
        <v>0.22600000000000001</v>
      </c>
      <c r="AG30" s="160">
        <f>$E100</f>
        <v>0.81299999999999994</v>
      </c>
      <c r="AH30" s="160">
        <f>$E102</f>
        <v>0.51600000000000001</v>
      </c>
      <c r="AI30" s="160">
        <f>$E104</f>
        <v>0.20799999999999999</v>
      </c>
      <c r="AJ30" s="160">
        <f>$E106</f>
        <v>9.0999999999999998E-2</v>
      </c>
      <c r="AK30" s="160">
        <f>$F100</f>
        <v>0.81299999999999994</v>
      </c>
      <c r="AL30" s="160">
        <f>$F102</f>
        <v>0.51600000000000001</v>
      </c>
      <c r="AM30" s="160">
        <f>$F104</f>
        <v>0.20799999999999999</v>
      </c>
      <c r="AN30" s="160">
        <f>$F106</f>
        <v>9.0999999999999998E-2</v>
      </c>
    </row>
    <row r="31" spans="1:40" ht="16" thickBot="1" x14ac:dyDescent="0.4">
      <c r="A31" s="8"/>
      <c r="B31" s="8">
        <v>2.2000000000000002</v>
      </c>
      <c r="C31" s="9" t="s">
        <v>12</v>
      </c>
      <c r="D31" s="125">
        <v>0.25619999999999998</v>
      </c>
      <c r="E31" s="125">
        <f t="shared" si="0"/>
        <v>0.25739999999999996</v>
      </c>
      <c r="F31" s="125">
        <v>0.25739999999999996</v>
      </c>
      <c r="G31" s="141"/>
      <c r="H31" s="8">
        <v>2.2000000000000002</v>
      </c>
      <c r="I31" s="9" t="s">
        <v>12</v>
      </c>
      <c r="J31" s="125">
        <f>'[7]power for double exponential di'!B29</f>
        <v>0.27400000000000002</v>
      </c>
      <c r="K31" s="125">
        <f>'[7]power for double exponential di'!C29</f>
        <v>0.27100000000000002</v>
      </c>
      <c r="L31" s="125">
        <f>'[7]power for double exponential di'!D29</f>
        <v>0.27</v>
      </c>
      <c r="M31" s="1"/>
      <c r="N31" s="135">
        <f>D31-E31</f>
        <v>-1.1999999999999789E-3</v>
      </c>
      <c r="O31" s="135">
        <f>J31-K31</f>
        <v>3.0000000000000027E-3</v>
      </c>
      <c r="P31" s="1"/>
      <c r="Q31" s="1">
        <f>D31-F31</f>
        <v>-1.1999999999999789E-3</v>
      </c>
      <c r="R31" s="1">
        <f>J31-L31</f>
        <v>4.0000000000000036E-3</v>
      </c>
      <c r="S31" s="1"/>
      <c r="T31" s="1"/>
      <c r="U31" s="1"/>
      <c r="V31" s="1"/>
      <c r="W31" s="1"/>
      <c r="X31" s="1"/>
      <c r="Y31" s="170"/>
      <c r="Z31" s="170"/>
      <c r="AA31" s="153"/>
      <c r="AB31" s="159" t="s">
        <v>73</v>
      </c>
      <c r="AC31" s="161">
        <f>$D101</f>
        <v>0.36599999999999999</v>
      </c>
      <c r="AD31" s="161">
        <f>$D103</f>
        <v>0.30599999999999999</v>
      </c>
      <c r="AE31" s="161">
        <f>$D105</f>
        <v>0.23499999999999999</v>
      </c>
      <c r="AF31" s="161">
        <f>$D107</f>
        <v>0.19500000000000001</v>
      </c>
      <c r="AG31" s="161">
        <f>$E101</f>
        <v>0.53200000000000003</v>
      </c>
      <c r="AH31" s="161">
        <f>$E103</f>
        <v>0.307</v>
      </c>
      <c r="AI31" s="161">
        <f>$E105</f>
        <v>0.13600000000000001</v>
      </c>
      <c r="AJ31" s="161">
        <f>$E107</f>
        <v>7.1999999999999995E-2</v>
      </c>
      <c r="AK31" s="161">
        <f>$F101</f>
        <v>0.53200000000000003</v>
      </c>
      <c r="AL31" s="161">
        <f>$F103</f>
        <v>0.307</v>
      </c>
      <c r="AM31" s="161">
        <f>$F105</f>
        <v>0.13600000000000001</v>
      </c>
      <c r="AN31" s="161">
        <f>$F107</f>
        <v>7.1999999999999995E-2</v>
      </c>
    </row>
    <row r="32" spans="1:40" ht="16" thickBot="1" x14ac:dyDescent="0.4">
      <c r="A32" s="16" t="s">
        <v>29</v>
      </c>
      <c r="B32" s="11"/>
      <c r="C32" s="11"/>
      <c r="D32" s="143">
        <v>0.13100000000000001</v>
      </c>
      <c r="E32" s="143">
        <f t="shared" si="0"/>
        <v>0.245</v>
      </c>
      <c r="F32" s="143">
        <v>0.245</v>
      </c>
      <c r="G32" s="141"/>
      <c r="H32" s="11"/>
      <c r="I32" s="11"/>
      <c r="J32" s="143">
        <f>Normal!J33</f>
        <v>0.16900000000000001</v>
      </c>
      <c r="K32" s="143">
        <f>Normal!K33</f>
        <v>0.21299999999999999</v>
      </c>
      <c r="L32" s="143">
        <f>Normal!L33</f>
        <v>0.29199999999999998</v>
      </c>
      <c r="M32" s="1"/>
      <c r="N32" s="135"/>
      <c r="O32" s="135"/>
      <c r="P32" s="1"/>
      <c r="Q32" s="1"/>
      <c r="R32" s="1"/>
      <c r="S32" s="1"/>
      <c r="T32" s="1"/>
      <c r="U32" s="1"/>
      <c r="V32" s="1"/>
      <c r="W32" s="1"/>
      <c r="X32" s="1"/>
      <c r="Y32" s="170">
        <v>50</v>
      </c>
      <c r="Z32" s="170"/>
      <c r="AA32" s="153">
        <v>1</v>
      </c>
      <c r="AB32" s="158" t="s">
        <v>72</v>
      </c>
      <c r="AC32" s="160">
        <f>$D108</f>
        <v>0.879</v>
      </c>
      <c r="AD32" s="160">
        <f>$D110</f>
        <v>0.69699999999999995</v>
      </c>
      <c r="AE32" s="160">
        <f>$D112</f>
        <v>0.34799999999999998</v>
      </c>
      <c r="AF32" s="160">
        <f>$D114</f>
        <v>0.13900000000000001</v>
      </c>
      <c r="AG32" s="160">
        <f>$E108</f>
        <v>0.877</v>
      </c>
      <c r="AH32" s="160">
        <f>$E110</f>
        <v>0.69699999999999995</v>
      </c>
      <c r="AI32" s="160">
        <f>$E112</f>
        <v>0.34499999999999997</v>
      </c>
      <c r="AJ32" s="160">
        <f>$E114</f>
        <v>0.13500000000000001</v>
      </c>
      <c r="AK32" s="160">
        <f>$F108</f>
        <v>0.877</v>
      </c>
      <c r="AL32" s="160">
        <f>$F110</f>
        <v>0.69699999999999995</v>
      </c>
      <c r="AM32" s="160">
        <f>$F112</f>
        <v>0.34499999999999997</v>
      </c>
      <c r="AN32" s="160">
        <f>$F114</f>
        <v>0.13500000000000001</v>
      </c>
    </row>
    <row r="33" spans="1:40" ht="16" thickBot="1" x14ac:dyDescent="0.4">
      <c r="A33" s="8"/>
      <c r="B33" s="8">
        <v>2.4</v>
      </c>
      <c r="C33" s="9" t="s">
        <v>12</v>
      </c>
      <c r="D33" s="125"/>
      <c r="E33" s="125">
        <f t="shared" si="0"/>
        <v>0.15160000000000001</v>
      </c>
      <c r="F33" s="125">
        <v>0.15160000000000001</v>
      </c>
      <c r="G33" s="141"/>
      <c r="H33" s="8">
        <v>2.4</v>
      </c>
      <c r="I33" s="9" t="s">
        <v>12</v>
      </c>
      <c r="J33" s="125">
        <f>'[7]power for double exponential di'!B31</f>
        <v>9.2999999999999999E-2</v>
      </c>
      <c r="K33" s="125">
        <f>'[7]power for double exponential di'!C31</f>
        <v>0.13</v>
      </c>
      <c r="L33" s="125">
        <f>'[7]power for double exponential di'!D31</f>
        <v>0.17799999999999999</v>
      </c>
      <c r="M33" s="1"/>
      <c r="N33" s="135"/>
      <c r="O33" s="135"/>
      <c r="P33" s="1"/>
      <c r="Q33" s="1"/>
      <c r="R33" s="1"/>
      <c r="S33" s="1"/>
      <c r="T33" s="1"/>
      <c r="U33" s="1"/>
      <c r="V33" s="1"/>
      <c r="W33" s="1"/>
      <c r="X33" s="1"/>
      <c r="Y33" s="170"/>
      <c r="Z33" s="170"/>
      <c r="AA33" s="153"/>
      <c r="AB33" s="159" t="s">
        <v>73</v>
      </c>
      <c r="AC33" s="161">
        <f>$D109</f>
        <v>0.61</v>
      </c>
      <c r="AD33" s="161">
        <f>$D111</f>
        <v>0.42599999999999999</v>
      </c>
      <c r="AE33" s="161">
        <f>$D113</f>
        <v>0.20699999999999999</v>
      </c>
      <c r="AF33" s="161">
        <f>$D115</f>
        <v>9.7000000000000003E-2</v>
      </c>
      <c r="AG33" s="161">
        <f>$E109</f>
        <v>0.60699999999999998</v>
      </c>
      <c r="AH33" s="161">
        <f>$E111</f>
        <v>0.42599999999999999</v>
      </c>
      <c r="AI33" s="161">
        <f>$E113</f>
        <v>0.20399999999999999</v>
      </c>
      <c r="AJ33" s="161">
        <f>$E115</f>
        <v>9.4E-2</v>
      </c>
      <c r="AK33" s="161">
        <f>$F109</f>
        <v>0.60699999999999998</v>
      </c>
      <c r="AL33" s="161">
        <f>$F111</f>
        <v>0.42599999999999999</v>
      </c>
      <c r="AM33" s="161">
        <f>$F113</f>
        <v>0.20399999999999999</v>
      </c>
      <c r="AN33" s="161">
        <f>$F115</f>
        <v>9.4E-2</v>
      </c>
    </row>
    <row r="34" spans="1:40" ht="16" thickBot="1" x14ac:dyDescent="0.4">
      <c r="A34" s="16" t="s">
        <v>29</v>
      </c>
      <c r="B34" s="11"/>
      <c r="C34" s="11"/>
      <c r="D34" s="143">
        <v>3.1E-2</v>
      </c>
      <c r="E34" s="143">
        <f t="shared" si="0"/>
        <v>0.113</v>
      </c>
      <c r="F34" s="143">
        <v>0.113</v>
      </c>
      <c r="G34" s="141"/>
      <c r="H34" s="11"/>
      <c r="I34" s="11"/>
      <c r="J34" s="143">
        <f>Normal!J35</f>
        <v>0.05</v>
      </c>
      <c r="K34" s="143">
        <f>Normal!K35</f>
        <v>9.2999999999999999E-2</v>
      </c>
      <c r="L34" s="143">
        <f>Normal!L35</f>
        <v>0.151</v>
      </c>
      <c r="M34" s="1"/>
      <c r="N34" s="135"/>
      <c r="O34" s="135"/>
      <c r="P34" s="1"/>
      <c r="Q34" s="1"/>
      <c r="R34" s="1"/>
      <c r="S34" s="1"/>
      <c r="T34" s="1"/>
      <c r="U34" s="1"/>
      <c r="V34" s="1"/>
      <c r="W34" s="1"/>
      <c r="X34" s="1"/>
      <c r="Y34" s="170">
        <v>50</v>
      </c>
      <c r="Z34" s="170"/>
      <c r="AA34" s="153" t="s">
        <v>74</v>
      </c>
      <c r="AB34" s="158" t="s">
        <v>72</v>
      </c>
      <c r="AC34" s="160">
        <f>$D116</f>
        <v>0.93500000000000005</v>
      </c>
      <c r="AD34" s="160">
        <f>$D118</f>
        <v>0.77600000000000002</v>
      </c>
      <c r="AE34" s="160">
        <f>$D120</f>
        <v>0.35299999999999998</v>
      </c>
      <c r="AF34" s="160">
        <f>$D122</f>
        <v>9.7000000000000003E-2</v>
      </c>
      <c r="AG34" s="160">
        <f>$E116</f>
        <v>0.89700000000000002</v>
      </c>
      <c r="AH34" s="160">
        <f>$E118</f>
        <v>0.77500000000000002</v>
      </c>
      <c r="AI34" s="160">
        <f>$E120</f>
        <v>0.44900000000000001</v>
      </c>
      <c r="AJ34" s="160">
        <f>$E122</f>
        <v>0.17599999999999999</v>
      </c>
      <c r="AK34" s="160">
        <f>$F116</f>
        <v>0.89700000000000002</v>
      </c>
      <c r="AL34" s="160">
        <f>$F118</f>
        <v>0.77500000000000002</v>
      </c>
      <c r="AM34" s="160">
        <f>$F120</f>
        <v>0.44900000000000001</v>
      </c>
      <c r="AN34" s="160">
        <f>$F122</f>
        <v>0.17599999999999999</v>
      </c>
    </row>
    <row r="35" spans="1:40" ht="16" thickBot="1" x14ac:dyDescent="0.4">
      <c r="A35" s="8"/>
      <c r="B35" s="8">
        <v>2.8</v>
      </c>
      <c r="C35" s="9" t="s">
        <v>12</v>
      </c>
      <c r="D35" s="125">
        <v>1.9E-2</v>
      </c>
      <c r="E35" s="125">
        <f t="shared" si="0"/>
        <v>8.2000000000000003E-2</v>
      </c>
      <c r="F35" s="125">
        <v>8.2000000000000003E-2</v>
      </c>
      <c r="G35" s="141"/>
      <c r="H35" s="8">
        <v>2.8</v>
      </c>
      <c r="I35" s="9" t="s">
        <v>12</v>
      </c>
      <c r="J35" s="125">
        <f>'[7]power for double exponential di'!B33</f>
        <v>3.3000000000000002E-2</v>
      </c>
      <c r="K35" s="125">
        <f>'[7]power for double exponential di'!C33</f>
        <v>7.0000000000000007E-2</v>
      </c>
      <c r="L35" s="125">
        <f>'[7]power for double exponential di'!D33</f>
        <v>0.112</v>
      </c>
      <c r="M35" s="1"/>
      <c r="N35" s="135"/>
      <c r="O35" s="135"/>
      <c r="P35" s="1"/>
      <c r="Q35" s="1"/>
      <c r="R35" s="1"/>
      <c r="S35" s="1"/>
      <c r="T35" s="1"/>
      <c r="U35" s="1"/>
      <c r="V35" s="1"/>
      <c r="W35" s="1"/>
      <c r="X35" s="1"/>
      <c r="Y35" s="170"/>
      <c r="Z35" s="170"/>
      <c r="AA35" s="153"/>
      <c r="AB35" s="159" t="s">
        <v>73</v>
      </c>
      <c r="AC35" s="161">
        <f>$D117</f>
        <v>0.71899999999999997</v>
      </c>
      <c r="AD35" s="161">
        <f>$D119</f>
        <v>0.49099999999999999</v>
      </c>
      <c r="AE35" s="161">
        <f>$D121</f>
        <v>0.188</v>
      </c>
      <c r="AF35" s="161">
        <f>$D123</f>
        <v>5.7000000000000002E-2</v>
      </c>
      <c r="AG35" s="161">
        <f>$E117</f>
        <v>0.63600000000000001</v>
      </c>
      <c r="AH35" s="161">
        <f>$E119</f>
        <v>0.49099999999999999</v>
      </c>
      <c r="AI35" s="161">
        <f>$E121</f>
        <v>0.26</v>
      </c>
      <c r="AJ35" s="161">
        <f>$E123</f>
        <v>0.114</v>
      </c>
      <c r="AK35" s="161">
        <f>$F117</f>
        <v>0.63600000000000001</v>
      </c>
      <c r="AL35" s="161">
        <f>$F119</f>
        <v>0.49099999999999999</v>
      </c>
      <c r="AM35" s="161">
        <f>$F121</f>
        <v>0.26</v>
      </c>
      <c r="AN35" s="161">
        <f>$F123</f>
        <v>0.114</v>
      </c>
    </row>
    <row r="36" spans="1:40" ht="16" thickBot="1" x14ac:dyDescent="0.4">
      <c r="A36" s="16" t="s">
        <v>29</v>
      </c>
      <c r="B36" s="11"/>
      <c r="C36" s="11"/>
      <c r="D36" s="143">
        <v>0.41399999999999998</v>
      </c>
      <c r="E36" s="143">
        <f t="shared" si="0"/>
        <v>0.58799999999999997</v>
      </c>
      <c r="F36" s="143">
        <v>0.58799999999999997</v>
      </c>
      <c r="G36" s="141"/>
      <c r="H36" s="11"/>
      <c r="I36" s="11"/>
      <c r="J36" s="143">
        <f>Normal!J37</f>
        <v>0.32</v>
      </c>
      <c r="K36" s="143">
        <f>Normal!K37</f>
        <v>0.65700000000000003</v>
      </c>
      <c r="L36" s="143">
        <f>Normal!L37</f>
        <v>0.44</v>
      </c>
      <c r="M36" s="1"/>
      <c r="N36" s="135"/>
      <c r="O36" s="135"/>
      <c r="P36" s="1"/>
      <c r="Q36" s="1"/>
      <c r="R36" s="1"/>
      <c r="S36" s="1"/>
      <c r="T36" s="1"/>
      <c r="U36" s="1"/>
      <c r="V36" s="1"/>
      <c r="W36" s="1"/>
      <c r="X36" s="1"/>
      <c r="Y36" s="170">
        <v>50</v>
      </c>
      <c r="Z36" s="170"/>
      <c r="AA36" s="153">
        <v>2</v>
      </c>
      <c r="AB36" s="158" t="s">
        <v>72</v>
      </c>
      <c r="AC36" s="160">
        <f>$D124</f>
        <v>0.95699999999999996</v>
      </c>
      <c r="AD36" s="160">
        <f>$D126</f>
        <v>0.81799999999999995</v>
      </c>
      <c r="AE36" s="160">
        <f>$D128</f>
        <v>0.35599999999999998</v>
      </c>
      <c r="AF36" s="160">
        <f>$D130</f>
        <v>7.0999999999999994E-2</v>
      </c>
      <c r="AG36" s="160">
        <f>$E124</f>
        <v>0.90600000000000003</v>
      </c>
      <c r="AH36" s="160">
        <f>$E126</f>
        <v>0.81499999999999995</v>
      </c>
      <c r="AI36" s="160">
        <f>$E128</f>
        <v>0.52700000000000002</v>
      </c>
      <c r="AJ36" s="160">
        <f>$E130</f>
        <v>0.215</v>
      </c>
      <c r="AK36" s="160">
        <f>$F124</f>
        <v>0.90600000000000003</v>
      </c>
      <c r="AL36" s="160">
        <f>$F126</f>
        <v>0.81499999999999995</v>
      </c>
      <c r="AM36" s="160">
        <f>$F128</f>
        <v>0.52700000000000002</v>
      </c>
      <c r="AN36" s="160">
        <f>$F130</f>
        <v>0.215</v>
      </c>
    </row>
    <row r="37" spans="1:40" ht="16" thickBot="1" x14ac:dyDescent="0.4">
      <c r="A37" s="8"/>
      <c r="B37" s="8">
        <v>2.1</v>
      </c>
      <c r="C37" s="9" t="s">
        <v>13</v>
      </c>
      <c r="D37" s="125"/>
      <c r="E37" s="125">
        <f t="shared" si="0"/>
        <v>0.35539999999999999</v>
      </c>
      <c r="F37" s="125">
        <v>0.35539999999999999</v>
      </c>
      <c r="G37" s="141"/>
      <c r="H37" s="8">
        <v>2.1</v>
      </c>
      <c r="I37" s="9" t="s">
        <v>13</v>
      </c>
      <c r="J37" s="125">
        <f>'[7]power for double exponential di'!B35</f>
        <v>0.15</v>
      </c>
      <c r="K37" s="125">
        <f>'[7]power for double exponential di'!C35</f>
        <v>0.39700000000000002</v>
      </c>
      <c r="L37" s="125">
        <f>'[7]power for double exponential di'!D35</f>
        <v>0.22700000000000001</v>
      </c>
      <c r="M37" s="1"/>
      <c r="N37" s="135"/>
      <c r="O37" s="135"/>
      <c r="P37" s="1"/>
      <c r="Q37" s="1"/>
      <c r="R37" s="1"/>
      <c r="S37" s="1"/>
      <c r="T37" s="1"/>
      <c r="U37" s="1"/>
      <c r="V37" s="1"/>
      <c r="W37" s="1"/>
      <c r="X37" s="1"/>
      <c r="Y37" s="170"/>
      <c r="Z37" s="170"/>
      <c r="AA37" s="153"/>
      <c r="AB37" s="159" t="s">
        <v>73</v>
      </c>
      <c r="AC37" s="161">
        <f>$D125</f>
        <v>0.77400000000000002</v>
      </c>
      <c r="AD37" s="161">
        <f>$D127</f>
        <v>0.53200000000000003</v>
      </c>
      <c r="AE37" s="161">
        <f>$D129</f>
        <v>0.17399999999999999</v>
      </c>
      <c r="AF37" s="161">
        <f>$D131</f>
        <v>3.6999999999999998E-2</v>
      </c>
      <c r="AG37" s="161">
        <f>$E125</f>
        <v>0.64900000000000002</v>
      </c>
      <c r="AH37" s="161">
        <f>$E127</f>
        <v>0.53300000000000003</v>
      </c>
      <c r="AI37" s="161">
        <f>$E129</f>
        <v>0.30499999999999999</v>
      </c>
      <c r="AJ37" s="161">
        <f>$E131</f>
        <v>0.13400000000000001</v>
      </c>
      <c r="AK37" s="161">
        <f>$F125</f>
        <v>0.64900000000000002</v>
      </c>
      <c r="AL37" s="161">
        <f>$F127</f>
        <v>0.53300000000000003</v>
      </c>
      <c r="AM37" s="161">
        <f>$F129</f>
        <v>0.30499999999999999</v>
      </c>
      <c r="AN37" s="161">
        <f>$F131</f>
        <v>0.13400000000000001</v>
      </c>
    </row>
    <row r="38" spans="1:40" ht="16" thickBot="1" x14ac:dyDescent="0.4">
      <c r="A38" s="16" t="s">
        <v>29</v>
      </c>
      <c r="B38" s="40"/>
      <c r="C38" s="40"/>
      <c r="D38" s="144">
        <v>0.33900000000000002</v>
      </c>
      <c r="E38" s="144">
        <f t="shared" si="0"/>
        <v>0.33200000000000002</v>
      </c>
      <c r="F38" s="144">
        <v>0.33200000000000002</v>
      </c>
      <c r="G38" s="141"/>
      <c r="H38" s="40"/>
      <c r="I38" s="40"/>
      <c r="J38" s="144">
        <f>Normal!J39</f>
        <v>0.31</v>
      </c>
      <c r="K38" s="144">
        <f>Normal!K39</f>
        <v>0.30299999999999999</v>
      </c>
      <c r="L38" s="144">
        <f>Normal!L39</f>
        <v>0.30499999999999999</v>
      </c>
      <c r="M38" s="1"/>
      <c r="N38" s="135"/>
      <c r="O38" s="135"/>
      <c r="P38" s="1"/>
      <c r="Q38" s="1"/>
      <c r="R38" s="1"/>
      <c r="S38" s="1"/>
      <c r="T38" s="1"/>
      <c r="U38" s="1"/>
      <c r="V38" s="1"/>
      <c r="W38" s="1"/>
      <c r="X38" s="1"/>
      <c r="Y38" s="170">
        <v>100</v>
      </c>
      <c r="Z38" s="170"/>
      <c r="AA38" s="153" t="s">
        <v>71</v>
      </c>
      <c r="AB38" s="158" t="s">
        <v>72</v>
      </c>
      <c r="AC38" s="160">
        <f>$D132</f>
        <v>0.95</v>
      </c>
      <c r="AD38" s="160">
        <f>$D134</f>
        <v>0.81799999999999995</v>
      </c>
      <c r="AE38" s="160">
        <f>$D136</f>
        <v>0.52500000000000002</v>
      </c>
      <c r="AF38" s="160">
        <f>$D138</f>
        <v>0.29399999999999998</v>
      </c>
      <c r="AG38" s="160">
        <f>$E132</f>
        <v>0.98199999999999998</v>
      </c>
      <c r="AH38" s="160">
        <f>$E134</f>
        <v>0.81499999999999995</v>
      </c>
      <c r="AI38" s="160">
        <f>$E136</f>
        <v>0.375</v>
      </c>
      <c r="AJ38" s="160">
        <f>$E138</f>
        <v>0.13700000000000001</v>
      </c>
      <c r="AK38" s="160">
        <f>$F132</f>
        <v>0.98199999999999998</v>
      </c>
      <c r="AL38" s="160">
        <f>$F134</f>
        <v>0.81499999999999995</v>
      </c>
      <c r="AM38" s="160">
        <f>$F136</f>
        <v>0.375</v>
      </c>
      <c r="AN38" s="160">
        <f>$F138</f>
        <v>0.13700000000000001</v>
      </c>
    </row>
    <row r="39" spans="1:40" ht="16" thickBot="1" x14ac:dyDescent="0.4">
      <c r="A39" s="8"/>
      <c r="B39" s="8">
        <v>2.2000000000000002</v>
      </c>
      <c r="C39" s="9" t="s">
        <v>13</v>
      </c>
      <c r="D39" s="125">
        <v>0.20519999999999999</v>
      </c>
      <c r="E39" s="125">
        <f t="shared" si="0"/>
        <v>0.2059</v>
      </c>
      <c r="F39" s="125">
        <v>0.2059</v>
      </c>
      <c r="G39" s="141"/>
      <c r="H39" s="8">
        <v>2.2000000000000002</v>
      </c>
      <c r="I39" s="9" t="s">
        <v>13</v>
      </c>
      <c r="J39" s="125">
        <f>'[7]power for double exponential di'!B37</f>
        <v>0.17799999999999999</v>
      </c>
      <c r="K39" s="125">
        <f>'[7]power for double exponential di'!C37</f>
        <v>0.188</v>
      </c>
      <c r="L39" s="125">
        <f>'[7]power for double exponential di'!D37</f>
        <v>0.17799999999999999</v>
      </c>
      <c r="M39" s="1"/>
      <c r="N39" s="135">
        <f>D39-E39</f>
        <v>-7.0000000000000617E-4</v>
      </c>
      <c r="O39" s="135">
        <f>J39-K39</f>
        <v>-1.0000000000000009E-2</v>
      </c>
      <c r="P39" s="1"/>
      <c r="Q39" s="1">
        <f>D39-F39</f>
        <v>-7.0000000000000617E-4</v>
      </c>
      <c r="R39" s="1">
        <f>J39-L39</f>
        <v>0</v>
      </c>
      <c r="S39" s="1"/>
      <c r="T39" s="1"/>
      <c r="U39" s="1"/>
      <c r="V39" s="1"/>
      <c r="W39" s="1"/>
      <c r="X39" s="1"/>
      <c r="Y39" s="170"/>
      <c r="Z39" s="170"/>
      <c r="AA39" s="153"/>
      <c r="AB39" s="159" t="s">
        <v>73</v>
      </c>
      <c r="AC39" s="161">
        <f>$D133</f>
        <v>0.68200000000000005</v>
      </c>
      <c r="AD39" s="161">
        <f>$D135</f>
        <v>0.53300000000000003</v>
      </c>
      <c r="AE39" s="161">
        <f>$D137</f>
        <v>0.34399999999999997</v>
      </c>
      <c r="AF39" s="161">
        <f>$D139</f>
        <v>0.22900000000000001</v>
      </c>
      <c r="AG39" s="161">
        <f>$E133</f>
        <v>0.81799999999999995</v>
      </c>
      <c r="AH39" s="161">
        <f>$E135</f>
        <v>0.53300000000000003</v>
      </c>
      <c r="AI39" s="161">
        <f>$E137</f>
        <v>0.222</v>
      </c>
      <c r="AJ39" s="161">
        <f>$E139</f>
        <v>9.5000000000000001E-2</v>
      </c>
      <c r="AK39" s="161">
        <f>$F133</f>
        <v>0.81799999999999995</v>
      </c>
      <c r="AL39" s="161">
        <f>$F135</f>
        <v>0.53300000000000003</v>
      </c>
      <c r="AM39" s="161">
        <f>$F137</f>
        <v>0.222</v>
      </c>
      <c r="AN39" s="161">
        <f>$F139</f>
        <v>9.5000000000000001E-2</v>
      </c>
    </row>
    <row r="40" spans="1:40" ht="16" thickBot="1" x14ac:dyDescent="0.4">
      <c r="A40" s="16" t="s">
        <v>29</v>
      </c>
      <c r="B40" s="13"/>
      <c r="C40" s="13"/>
      <c r="D40" s="145">
        <v>0.25</v>
      </c>
      <c r="E40" s="145">
        <f t="shared" si="0"/>
        <v>0.14000000000000001</v>
      </c>
      <c r="F40" s="145">
        <v>0.14000000000000001</v>
      </c>
      <c r="G40" s="141"/>
      <c r="H40" s="13"/>
      <c r="I40" s="13"/>
      <c r="J40" s="145">
        <f>Normal!J41</f>
        <v>0.26700000000000002</v>
      </c>
      <c r="K40" s="145">
        <f>Normal!K41</f>
        <v>0.11799999999999999</v>
      </c>
      <c r="L40" s="145">
        <f>Normal!L41</f>
        <v>0.16200000000000001</v>
      </c>
      <c r="M40" s="1"/>
      <c r="N40" s="135"/>
      <c r="O40" s="135"/>
      <c r="P40" s="1"/>
      <c r="Q40" s="1"/>
      <c r="R40" s="1"/>
      <c r="S40" s="1"/>
      <c r="T40" s="1"/>
      <c r="U40" s="1"/>
      <c r="V40" s="1"/>
      <c r="W40" s="1"/>
      <c r="X40" s="1"/>
      <c r="Y40" s="170">
        <v>100</v>
      </c>
      <c r="Z40" s="170"/>
      <c r="AA40" s="153">
        <v>1</v>
      </c>
      <c r="AB40" s="158" t="s">
        <v>72</v>
      </c>
      <c r="AC40" s="160">
        <f>$D140</f>
        <v>0.99399999999999999</v>
      </c>
      <c r="AD40" s="160">
        <f>$D142</f>
        <v>0.94099999999999995</v>
      </c>
      <c r="AE40" s="160">
        <f>$D144</f>
        <v>0.60399999999999998</v>
      </c>
      <c r="AF40" s="160">
        <f>$D146</f>
        <v>0.22800000000000001</v>
      </c>
      <c r="AG40" s="160">
        <f>$E140</f>
        <v>0.99399999999999999</v>
      </c>
      <c r="AH40" s="160">
        <f>$E142</f>
        <v>0.94099999999999995</v>
      </c>
      <c r="AI40" s="160">
        <f>$E144</f>
        <v>0.60299999999999998</v>
      </c>
      <c r="AJ40" s="160">
        <f>$E146</f>
        <v>0.22500000000000001</v>
      </c>
      <c r="AK40" s="160">
        <f>$F140</f>
        <v>0.99399999999999999</v>
      </c>
      <c r="AL40" s="160">
        <f>$F142</f>
        <v>0.94099999999999995</v>
      </c>
      <c r="AM40" s="160">
        <f>$F144</f>
        <v>0.60299999999999998</v>
      </c>
      <c r="AN40" s="160">
        <f>$F146</f>
        <v>0.22500000000000001</v>
      </c>
    </row>
    <row r="41" spans="1:40" ht="16" thickBot="1" x14ac:dyDescent="0.4">
      <c r="A41" s="8"/>
      <c r="B41" s="8">
        <v>2.4</v>
      </c>
      <c r="C41" s="9" t="s">
        <v>13</v>
      </c>
      <c r="D41" s="125"/>
      <c r="E41" s="125">
        <f t="shared" si="0"/>
        <v>0.10009999999999999</v>
      </c>
      <c r="F41" s="125">
        <v>0.10009999999999999</v>
      </c>
      <c r="G41" s="141"/>
      <c r="H41" s="8">
        <v>2.4</v>
      </c>
      <c r="I41" s="9" t="s">
        <v>13</v>
      </c>
      <c r="J41" s="125">
        <f>'[7]power for double exponential di'!B39</f>
        <v>0.2</v>
      </c>
      <c r="K41" s="125">
        <f>'[7]power for double exponential di'!C39</f>
        <v>8.6999999999999994E-2</v>
      </c>
      <c r="L41" s="125">
        <f>'[7]power for double exponential di'!D39</f>
        <v>0.115</v>
      </c>
      <c r="M41" s="1"/>
      <c r="N41" s="135"/>
      <c r="O41" s="135"/>
      <c r="P41" s="1"/>
      <c r="Q41" s="1"/>
      <c r="R41" s="1"/>
      <c r="S41" s="1"/>
      <c r="T41" s="1"/>
      <c r="U41" s="1"/>
      <c r="V41" s="1"/>
      <c r="W41" s="1"/>
      <c r="X41" s="1"/>
      <c r="Y41" s="170"/>
      <c r="Z41" s="170"/>
      <c r="AA41" s="153"/>
      <c r="AB41" s="159" t="s">
        <v>73</v>
      </c>
      <c r="AC41" s="161">
        <f>$D141</f>
        <v>0.88</v>
      </c>
      <c r="AD41" s="161">
        <f>$D143</f>
        <v>0.70299999999999996</v>
      </c>
      <c r="AE41" s="161">
        <f>$D145</f>
        <v>0.35599999999999998</v>
      </c>
      <c r="AF41" s="161">
        <f>$D147</f>
        <v>0.14099999999999999</v>
      </c>
      <c r="AG41" s="161">
        <f>$E141</f>
        <v>0.88</v>
      </c>
      <c r="AH41" s="161">
        <f>$E143</f>
        <v>0.70299999999999996</v>
      </c>
      <c r="AI41" s="161">
        <f>$E145</f>
        <v>0.35499999999999998</v>
      </c>
      <c r="AJ41" s="161">
        <f>$E147</f>
        <v>0.13900000000000001</v>
      </c>
      <c r="AK41" s="161">
        <f>$F141</f>
        <v>0.88</v>
      </c>
      <c r="AL41" s="161">
        <f>$F143</f>
        <v>0.70299999999999996</v>
      </c>
      <c r="AM41" s="161">
        <f>$F145</f>
        <v>0.35499999999999998</v>
      </c>
      <c r="AN41" s="161">
        <f>$F147</f>
        <v>0.13900000000000001</v>
      </c>
    </row>
    <row r="42" spans="1:40" ht="16" thickBot="1" x14ac:dyDescent="0.4">
      <c r="A42" s="16" t="s">
        <v>29</v>
      </c>
      <c r="B42" s="13"/>
      <c r="C42" s="13"/>
      <c r="D42" s="145">
        <v>0.20100000000000001</v>
      </c>
      <c r="E42" s="145">
        <f t="shared" si="0"/>
        <v>7.2999999999999995E-2</v>
      </c>
      <c r="F42" s="145">
        <v>7.2999999999999995E-2</v>
      </c>
      <c r="G42" s="141"/>
      <c r="H42" s="13"/>
      <c r="I42" s="13"/>
      <c r="J42" s="145">
        <f>Normal!J43</f>
        <v>0.24199999999999999</v>
      </c>
      <c r="K42" s="145">
        <f>Normal!K43</f>
        <v>6.8000000000000005E-2</v>
      </c>
      <c r="L42" s="145">
        <f>Normal!L43</f>
        <v>9.9000000000000005E-2</v>
      </c>
      <c r="M42" s="1"/>
      <c r="N42" s="135"/>
      <c r="O42" s="135"/>
      <c r="P42" s="1"/>
      <c r="Q42" s="1"/>
      <c r="R42" s="1"/>
      <c r="S42" s="1"/>
      <c r="T42" s="1"/>
      <c r="U42" s="1"/>
      <c r="V42" s="1"/>
      <c r="W42" s="1"/>
      <c r="X42" s="1"/>
      <c r="Y42" s="170">
        <v>100</v>
      </c>
      <c r="Z42" s="170"/>
      <c r="AA42" s="153" t="s">
        <v>74</v>
      </c>
      <c r="AB42" s="158" t="s">
        <v>72</v>
      </c>
      <c r="AC42" s="160">
        <f>$D148</f>
        <v>0.998</v>
      </c>
      <c r="AD42" s="160">
        <f>$D150</f>
        <v>0.97099999999999997</v>
      </c>
      <c r="AE42" s="160">
        <f>$D152</f>
        <v>0.65100000000000002</v>
      </c>
      <c r="AF42" s="160">
        <f>$D154</f>
        <v>0.188</v>
      </c>
      <c r="AG42" s="160">
        <f>$E148</f>
        <v>0.996</v>
      </c>
      <c r="AH42" s="160">
        <f>$E150</f>
        <v>0.97099999999999997</v>
      </c>
      <c r="AI42" s="160">
        <f>$E152</f>
        <v>0.73899999999999999</v>
      </c>
      <c r="AJ42" s="160">
        <f>$E154</f>
        <v>0.307</v>
      </c>
      <c r="AK42" s="160">
        <f>$F148</f>
        <v>0.996</v>
      </c>
      <c r="AL42" s="160">
        <f>$F150</f>
        <v>0.97099999999999997</v>
      </c>
      <c r="AM42" s="160">
        <f>$F152</f>
        <v>0.73899999999999999</v>
      </c>
      <c r="AN42" s="160">
        <f>$F154</f>
        <v>0.307</v>
      </c>
    </row>
    <row r="43" spans="1:40" ht="16" thickBot="1" x14ac:dyDescent="0.4">
      <c r="A43" s="8"/>
      <c r="B43" s="8">
        <v>2.8</v>
      </c>
      <c r="C43" s="9" t="s">
        <v>13</v>
      </c>
      <c r="D43" s="125">
        <v>0.182</v>
      </c>
      <c r="E43" s="125">
        <f t="shared" si="0"/>
        <v>0.06</v>
      </c>
      <c r="F43" s="125">
        <v>0.06</v>
      </c>
      <c r="G43" s="141"/>
      <c r="H43" s="8">
        <v>2.8</v>
      </c>
      <c r="I43" s="9" t="s">
        <v>13</v>
      </c>
      <c r="J43" s="125">
        <f>'[7]power for double exponential di'!B41</f>
        <v>0.222</v>
      </c>
      <c r="K43" s="125">
        <f>'[7]power for double exponential di'!C41</f>
        <v>5.6000000000000001E-2</v>
      </c>
      <c r="L43" s="125">
        <f>'[7]power for double exponential di'!D41</f>
        <v>8.3000000000000004E-2</v>
      </c>
      <c r="M43" s="1"/>
      <c r="N43" s="135"/>
      <c r="O43" s="135"/>
      <c r="P43" s="1"/>
      <c r="Q43" s="1"/>
      <c r="R43" s="1"/>
      <c r="S43" s="1"/>
      <c r="T43" s="1"/>
      <c r="U43" s="1"/>
      <c r="V43" s="1"/>
      <c r="W43" s="1"/>
      <c r="X43" s="1"/>
      <c r="Y43" s="170"/>
      <c r="Z43" s="170"/>
      <c r="AA43" s="153"/>
      <c r="AB43" s="159" t="s">
        <v>73</v>
      </c>
      <c r="AC43" s="161">
        <f>$D149</f>
        <v>0.93500000000000005</v>
      </c>
      <c r="AD43" s="161">
        <f>$D151</f>
        <v>0.78</v>
      </c>
      <c r="AE43" s="161">
        <f>$D153</f>
        <v>0.36</v>
      </c>
      <c r="AF43" s="161">
        <f>$D155</f>
        <v>9.8000000000000004E-2</v>
      </c>
      <c r="AG43" s="161">
        <f>$E149</f>
        <v>0.89900000000000002</v>
      </c>
      <c r="AH43" s="161">
        <f>$E151</f>
        <v>0.77900000000000003</v>
      </c>
      <c r="AI43" s="161">
        <f>$E153</f>
        <v>0.45600000000000002</v>
      </c>
      <c r="AJ43" s="161">
        <f>$E155</f>
        <v>0.18</v>
      </c>
      <c r="AK43" s="161">
        <f>$F149</f>
        <v>0.89900000000000002</v>
      </c>
      <c r="AL43" s="161">
        <f>$F151</f>
        <v>0.77900000000000003</v>
      </c>
      <c r="AM43" s="161">
        <f>$F153</f>
        <v>0.45600000000000002</v>
      </c>
      <c r="AN43" s="161">
        <f>$F155</f>
        <v>0.18</v>
      </c>
    </row>
    <row r="44" spans="1:40" ht="16" thickBot="1" x14ac:dyDescent="0.4">
      <c r="A44" s="16" t="s">
        <v>29</v>
      </c>
      <c r="B44" s="16"/>
      <c r="C44" s="16"/>
      <c r="D44" s="146">
        <v>0.67300000000000004</v>
      </c>
      <c r="E44" s="146">
        <f t="shared" si="0"/>
        <v>0.66700000000000004</v>
      </c>
      <c r="F44" s="146">
        <v>0.66700000000000004</v>
      </c>
      <c r="G44" s="141"/>
      <c r="H44" s="16"/>
      <c r="I44" s="16"/>
      <c r="J44" s="146">
        <f>Normal!J45</f>
        <v>0.65900000000000003</v>
      </c>
      <c r="K44" s="146">
        <f>Normal!K45</f>
        <v>0.79300000000000004</v>
      </c>
      <c r="L44" s="146">
        <f>Normal!L45</f>
        <v>0.65400000000000003</v>
      </c>
      <c r="M44" s="1"/>
      <c r="N44" s="135"/>
      <c r="O44" s="135"/>
      <c r="P44" s="1"/>
      <c r="Q44" s="1"/>
      <c r="R44" s="1"/>
      <c r="S44" s="1"/>
      <c r="T44" s="1"/>
      <c r="U44" s="1"/>
      <c r="V44" s="1"/>
      <c r="W44" s="1"/>
      <c r="X44" s="1"/>
      <c r="Y44" s="170">
        <v>100</v>
      </c>
      <c r="Z44" s="170"/>
      <c r="AA44" s="153">
        <v>2</v>
      </c>
      <c r="AB44" s="158" t="s">
        <v>72</v>
      </c>
      <c r="AC44" s="160">
        <f>$D156</f>
        <v>0.999</v>
      </c>
      <c r="AD44" s="160">
        <f>$D158</f>
        <v>0.98199999999999998</v>
      </c>
      <c r="AE44" s="160">
        <f>$D160</f>
        <v>0.68300000000000005</v>
      </c>
      <c r="AF44" s="160">
        <f>$D162</f>
        <v>0.16200000000000001</v>
      </c>
      <c r="AG44" s="160">
        <f>$E156</f>
        <v>0.997</v>
      </c>
      <c r="AH44" s="160">
        <f>$E158</f>
        <v>0.98199999999999998</v>
      </c>
      <c r="AI44" s="160">
        <f>$E160</f>
        <v>0.82</v>
      </c>
      <c r="AJ44" s="160">
        <f>$E162</f>
        <v>0.38200000000000001</v>
      </c>
      <c r="AK44" s="160">
        <f>$F156</f>
        <v>0.997</v>
      </c>
      <c r="AL44" s="160">
        <f>$F158</f>
        <v>0.98199999999999998</v>
      </c>
      <c r="AM44" s="160">
        <f>$F160</f>
        <v>0.82</v>
      </c>
      <c r="AN44" s="160">
        <f>$F162</f>
        <v>0.38200000000000001</v>
      </c>
    </row>
    <row r="45" spans="1:40" ht="16" thickBot="1" x14ac:dyDescent="0.4">
      <c r="A45" s="8"/>
      <c r="B45" s="8">
        <v>2.1</v>
      </c>
      <c r="C45" s="9" t="s">
        <v>14</v>
      </c>
      <c r="D45" s="125">
        <v>0.41920000000000002</v>
      </c>
      <c r="E45" s="125">
        <f t="shared" si="0"/>
        <v>0.41350000000000003</v>
      </c>
      <c r="F45" s="125">
        <v>0.41350000000000003</v>
      </c>
      <c r="G45" s="141"/>
      <c r="H45" s="8">
        <v>2.1</v>
      </c>
      <c r="I45" s="9" t="s">
        <v>14</v>
      </c>
      <c r="J45" s="125">
        <f>'[7]power for double exponential di'!B43</f>
        <v>0.36</v>
      </c>
      <c r="K45" s="125">
        <f>'[7]power for double exponential di'!C43</f>
        <v>0.503</v>
      </c>
      <c r="L45" s="125">
        <f>'[7]power for double exponential di'!D43</f>
        <v>0.35399999999999998</v>
      </c>
      <c r="M45" s="1"/>
      <c r="N45" s="135"/>
      <c r="O45" s="135"/>
      <c r="P45" s="1"/>
      <c r="Q45" s="1"/>
      <c r="R45" s="1"/>
      <c r="S45" s="1"/>
      <c r="T45" s="1"/>
      <c r="U45" s="1"/>
      <c r="V45" s="1"/>
      <c r="W45" s="1"/>
      <c r="X45" s="1"/>
      <c r="Y45" s="170"/>
      <c r="Z45" s="170"/>
      <c r="AA45" s="153"/>
      <c r="AB45" s="159" t="s">
        <v>73</v>
      </c>
      <c r="AC45" s="161">
        <f>$D157</f>
        <v>0.95599999999999996</v>
      </c>
      <c r="AD45" s="161">
        <f>$D159</f>
        <v>0.82</v>
      </c>
      <c r="AE45" s="161">
        <f>$D161</f>
        <v>0.36099999999999999</v>
      </c>
      <c r="AF45" s="161">
        <f>$D163</f>
        <v>7.1999999999999995E-2</v>
      </c>
      <c r="AG45" s="161">
        <f>$E157</f>
        <v>0.90800000000000003</v>
      </c>
      <c r="AH45" s="161">
        <f>$E159</f>
        <v>0.81899999999999995</v>
      </c>
      <c r="AI45" s="161">
        <f>$E161</f>
        <v>0.53200000000000003</v>
      </c>
      <c r="AJ45" s="161">
        <f>$E163</f>
        <v>0.22</v>
      </c>
      <c r="AK45" s="161">
        <f>$F157</f>
        <v>0.90800000000000003</v>
      </c>
      <c r="AL45" s="161">
        <f>$F159</f>
        <v>0.81899999999999995</v>
      </c>
      <c r="AM45" s="161">
        <f>$F161</f>
        <v>0.53200000000000003</v>
      </c>
      <c r="AN45" s="161">
        <f>$F163</f>
        <v>0.22</v>
      </c>
    </row>
    <row r="46" spans="1:40" ht="15.5" x14ac:dyDescent="0.35">
      <c r="A46" s="16" t="s">
        <v>29</v>
      </c>
      <c r="B46" s="29"/>
      <c r="C46" s="29"/>
      <c r="D46" s="147">
        <v>0.47799999999999998</v>
      </c>
      <c r="E46" s="147">
        <f t="shared" si="0"/>
        <v>0.47799999999999998</v>
      </c>
      <c r="F46" s="147">
        <v>0.47799999999999998</v>
      </c>
      <c r="G46" s="141"/>
      <c r="H46" s="29"/>
      <c r="I46" s="29"/>
      <c r="J46" s="147">
        <f>Normal!J47</f>
        <v>0.49</v>
      </c>
      <c r="K46" s="147">
        <f>Normal!K47</f>
        <v>0.48199999999999998</v>
      </c>
      <c r="L46" s="147">
        <f>Normal!L47</f>
        <v>0.48899999999999999</v>
      </c>
      <c r="M46" s="1"/>
      <c r="N46" s="135"/>
      <c r="O46" s="13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40" ht="15" x14ac:dyDescent="0.35">
      <c r="A47" s="8"/>
      <c r="B47" s="8">
        <v>2.2000000000000002</v>
      </c>
      <c r="C47" s="9" t="s">
        <v>14</v>
      </c>
      <c r="D47" s="125">
        <v>0.28120000000000001</v>
      </c>
      <c r="E47" s="125">
        <f t="shared" si="0"/>
        <v>0.2802</v>
      </c>
      <c r="F47" s="125">
        <v>0.2802</v>
      </c>
      <c r="G47" s="141"/>
      <c r="H47" s="8">
        <v>2.2000000000000002</v>
      </c>
      <c r="I47" s="9" t="s">
        <v>14</v>
      </c>
      <c r="J47" s="125">
        <f>'[7]power for double exponential di'!B45</f>
        <v>0.27400000000000002</v>
      </c>
      <c r="K47" s="125">
        <f>'[7]power for double exponential di'!C45</f>
        <v>0.27600000000000002</v>
      </c>
      <c r="L47" s="125">
        <f>'[7]power for double exponential di'!D45</f>
        <v>0.27200000000000002</v>
      </c>
      <c r="M47" s="1"/>
      <c r="N47" s="135">
        <f>D47-E47</f>
        <v>1.0000000000000009E-3</v>
      </c>
      <c r="O47" s="135">
        <f>J47-K47</f>
        <v>-2.0000000000000018E-3</v>
      </c>
      <c r="P47" s="1"/>
      <c r="Q47" s="135">
        <f>D47-F47</f>
        <v>1.0000000000000009E-3</v>
      </c>
      <c r="R47" s="135">
        <f>J47-L47</f>
        <v>2.0000000000000018E-3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40" ht="15.5" x14ac:dyDescent="0.35">
      <c r="A48" s="16" t="s">
        <v>29</v>
      </c>
      <c r="B48" s="16"/>
      <c r="C48" s="16"/>
      <c r="D48" s="146">
        <v>0.22700000000000001</v>
      </c>
      <c r="E48" s="146">
        <f t="shared" si="0"/>
        <v>0.223</v>
      </c>
      <c r="F48" s="146">
        <v>0.223</v>
      </c>
      <c r="G48" s="141"/>
      <c r="H48" s="16"/>
      <c r="I48" s="16"/>
      <c r="J48" s="146">
        <f>Normal!J49</f>
        <v>0.26700000000000002</v>
      </c>
      <c r="K48" s="146">
        <f>Normal!K49</f>
        <v>0.187</v>
      </c>
      <c r="L48" s="146">
        <f>Normal!L49</f>
        <v>0.26100000000000001</v>
      </c>
      <c r="M48" s="1"/>
      <c r="N48" s="135"/>
      <c r="O48" s="13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" x14ac:dyDescent="0.35">
      <c r="A49" s="8"/>
      <c r="B49" s="8">
        <v>2.4</v>
      </c>
      <c r="C49" s="9" t="s">
        <v>14</v>
      </c>
      <c r="D49" s="125">
        <v>0.1953</v>
      </c>
      <c r="E49" s="125">
        <f t="shared" si="0"/>
        <v>0.14180000000000001</v>
      </c>
      <c r="F49" s="125">
        <v>0.14180000000000001</v>
      </c>
      <c r="G49" s="141"/>
      <c r="H49" s="8">
        <v>2.4</v>
      </c>
      <c r="I49" s="9" t="s">
        <v>14</v>
      </c>
      <c r="J49" s="125">
        <f>'[7]power for double exponential di'!B47</f>
        <v>0.17</v>
      </c>
      <c r="K49" s="125">
        <f>'[7]power for double exponential di'!C47</f>
        <v>0.12</v>
      </c>
      <c r="L49" s="125">
        <f>'[7]power for double exponential di'!D47</f>
        <v>0.16500000000000001</v>
      </c>
      <c r="M49" s="1"/>
      <c r="N49" s="135"/>
      <c r="O49" s="13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5" x14ac:dyDescent="0.35">
      <c r="A50" s="16" t="s">
        <v>29</v>
      </c>
      <c r="B50" s="16"/>
      <c r="C50" s="16"/>
      <c r="D50" s="146">
        <v>0.105</v>
      </c>
      <c r="E50" s="146">
        <f t="shared" si="0"/>
        <v>9.9000000000000005E-2</v>
      </c>
      <c r="F50" s="146">
        <v>9.9000000000000005E-2</v>
      </c>
      <c r="G50" s="141"/>
      <c r="H50" s="16"/>
      <c r="I50" s="16"/>
      <c r="J50" s="146">
        <f>Normal!J51</f>
        <v>0.14299999999999999</v>
      </c>
      <c r="K50" s="146">
        <f>Normal!K51</f>
        <v>8.5000000000000006E-2</v>
      </c>
      <c r="L50" s="146">
        <f>Normal!L51</f>
        <v>0.13300000000000001</v>
      </c>
      <c r="M50" s="1"/>
      <c r="N50" s="135"/>
      <c r="O50" s="13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" x14ac:dyDescent="0.35">
      <c r="A51" s="8"/>
      <c r="B51" s="8">
        <v>2.8</v>
      </c>
      <c r="C51" s="9" t="s">
        <v>14</v>
      </c>
      <c r="D51" s="125">
        <v>0.08</v>
      </c>
      <c r="E51" s="125">
        <f t="shared" si="0"/>
        <v>7.4999999999999997E-2</v>
      </c>
      <c r="F51" s="125">
        <v>7.4999999999999997E-2</v>
      </c>
      <c r="G51" s="141"/>
      <c r="H51" s="8">
        <v>2.8</v>
      </c>
      <c r="I51" s="9" t="s">
        <v>14</v>
      </c>
      <c r="J51" s="125">
        <f>'[7]power for double exponential di'!B49</f>
        <v>0.113</v>
      </c>
      <c r="K51" s="125">
        <f>'[7]power for double exponential di'!C49</f>
        <v>6.6000000000000003E-2</v>
      </c>
      <c r="L51" s="125">
        <f>'[7]power for double exponential di'!D49</f>
        <v>0.105</v>
      </c>
      <c r="M51" s="1"/>
      <c r="N51" s="135"/>
      <c r="O51" s="13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5" x14ac:dyDescent="0.35">
      <c r="A52" s="16" t="s">
        <v>29</v>
      </c>
      <c r="B52" s="13"/>
      <c r="C52" s="13"/>
      <c r="D52" s="145">
        <v>0.77800000000000002</v>
      </c>
      <c r="E52" s="145">
        <f t="shared" si="0"/>
        <v>0.69499999999999995</v>
      </c>
      <c r="F52" s="145">
        <v>0.69499999999999995</v>
      </c>
      <c r="G52" s="141"/>
      <c r="H52" s="13"/>
      <c r="I52" s="13"/>
      <c r="J52" s="145">
        <f>Normal!J53</f>
        <v>0.81699999999999995</v>
      </c>
      <c r="K52" s="145">
        <f>Normal!K53</f>
        <v>0.84099999999999997</v>
      </c>
      <c r="L52" s="145">
        <f>Normal!L53</f>
        <v>0.748</v>
      </c>
      <c r="M52" s="1"/>
      <c r="N52" s="135"/>
      <c r="O52" s="13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" x14ac:dyDescent="0.35">
      <c r="A53" s="8"/>
      <c r="B53" s="8">
        <v>2.1</v>
      </c>
      <c r="C53" s="9" t="s">
        <v>15</v>
      </c>
      <c r="D53" s="125"/>
      <c r="E53" s="125">
        <f t="shared" si="0"/>
        <v>0.43700000000000006</v>
      </c>
      <c r="F53" s="125">
        <v>0.43700000000000006</v>
      </c>
      <c r="G53" s="141"/>
      <c r="H53" s="8">
        <v>2.1</v>
      </c>
      <c r="I53" s="9" t="s">
        <v>15</v>
      </c>
      <c r="J53" s="125">
        <f>'[7]power for double exponential di'!B51</f>
        <v>0.52</v>
      </c>
      <c r="K53" s="125">
        <f>'[7]power for double exponential di'!C51</f>
        <v>0.55500000000000005</v>
      </c>
      <c r="L53" s="125">
        <f>'[7]power for double exponential di'!D51</f>
        <v>0.43099999999999999</v>
      </c>
      <c r="M53" s="1"/>
      <c r="N53" s="135"/>
      <c r="O53" s="13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5" x14ac:dyDescent="0.35">
      <c r="A54" s="16" t="s">
        <v>29</v>
      </c>
      <c r="B54" s="40"/>
      <c r="C54" s="40"/>
      <c r="D54" s="144">
        <v>0.55300000000000005</v>
      </c>
      <c r="E54" s="144">
        <f t="shared" si="0"/>
        <v>0.55100000000000005</v>
      </c>
      <c r="F54" s="144">
        <v>0.55100000000000005</v>
      </c>
      <c r="G54" s="141"/>
      <c r="H54" s="40"/>
      <c r="I54" s="40"/>
      <c r="J54" s="144">
        <f>Normal!J55</f>
        <v>0.60199999999999998</v>
      </c>
      <c r="K54" s="144">
        <f>Normal!K55</f>
        <v>0.59399999999999997</v>
      </c>
      <c r="L54" s="144">
        <f>Normal!L55</f>
        <v>0.6</v>
      </c>
      <c r="M54" s="1"/>
      <c r="N54" s="135"/>
      <c r="O54" s="13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" x14ac:dyDescent="0.35">
      <c r="A55" s="8"/>
      <c r="B55" s="8">
        <v>2.2000000000000002</v>
      </c>
      <c r="C55" s="9" t="s">
        <v>15</v>
      </c>
      <c r="D55" s="125">
        <v>0.32679999999999998</v>
      </c>
      <c r="E55" s="125">
        <f t="shared" si="0"/>
        <v>0.32669999999999999</v>
      </c>
      <c r="F55" s="125">
        <v>0.32669999999999999</v>
      </c>
      <c r="G55" s="141"/>
      <c r="H55" s="8">
        <v>2.2000000000000002</v>
      </c>
      <c r="I55" s="9" t="s">
        <v>15</v>
      </c>
      <c r="J55" s="125">
        <f>'[7]power for double exponential di'!B53</f>
        <v>0.34200000000000003</v>
      </c>
      <c r="K55" s="125">
        <f>'[7]power for double exponential di'!C53</f>
        <v>0.34300000000000003</v>
      </c>
      <c r="L55" s="125">
        <f>'[7]power for double exponential di'!D53</f>
        <v>0.34</v>
      </c>
      <c r="M55" s="1"/>
      <c r="N55" s="135">
        <f>D55-E55</f>
        <v>9.9999999999988987E-5</v>
      </c>
      <c r="O55" s="135">
        <f>J55-K55</f>
        <v>-1.0000000000000009E-3</v>
      </c>
      <c r="P55" s="1"/>
      <c r="Q55" s="1">
        <f>D55-F55</f>
        <v>9.9999999999988987E-5</v>
      </c>
      <c r="R55" s="1">
        <f>J55-L55</f>
        <v>2.0000000000000018E-3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5" x14ac:dyDescent="0.35">
      <c r="A56" s="16" t="s">
        <v>29</v>
      </c>
      <c r="B56" s="11"/>
      <c r="C56" s="11"/>
      <c r="D56" s="143">
        <v>0.214</v>
      </c>
      <c r="E56" s="143">
        <f t="shared" si="0"/>
        <v>0.29099999999999998</v>
      </c>
      <c r="F56" s="143">
        <v>0.29099999999999998</v>
      </c>
      <c r="G56" s="141"/>
      <c r="H56" s="11"/>
      <c r="I56" s="11"/>
      <c r="J56" s="143">
        <f>Normal!J57</f>
        <v>0.26300000000000001</v>
      </c>
      <c r="K56" s="143">
        <f>Normal!K57</f>
        <v>0.251</v>
      </c>
      <c r="L56" s="143">
        <f>Normal!L57</f>
        <v>0.34100000000000003</v>
      </c>
      <c r="M56" s="1"/>
      <c r="N56" s="135"/>
      <c r="O56" s="13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" x14ac:dyDescent="0.35">
      <c r="A57" s="8"/>
      <c r="B57" s="8">
        <v>2.4</v>
      </c>
      <c r="C57" s="9" t="s">
        <v>15</v>
      </c>
      <c r="D57" s="125"/>
      <c r="E57" s="125">
        <f t="shared" si="0"/>
        <v>0.17510000000000001</v>
      </c>
      <c r="F57" s="125">
        <v>0.17510000000000001</v>
      </c>
      <c r="G57" s="141"/>
      <c r="H57" s="8">
        <v>2.4</v>
      </c>
      <c r="I57" s="9" t="s">
        <v>15</v>
      </c>
      <c r="J57" s="125">
        <f>'[7]power for double exponential di'!B55</f>
        <v>0.15</v>
      </c>
      <c r="K57" s="125">
        <f>'[7]power for double exponential di'!C55</f>
        <v>0.151</v>
      </c>
      <c r="L57" s="125">
        <f>'[7]power for double exponential di'!D55</f>
        <v>0.20599999999999999</v>
      </c>
      <c r="M57" s="1"/>
      <c r="N57" s="135"/>
      <c r="O57" s="13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5" x14ac:dyDescent="0.35">
      <c r="A58" s="16" t="s">
        <v>29</v>
      </c>
      <c r="B58" s="11"/>
      <c r="C58" s="11"/>
      <c r="D58" s="143">
        <v>6.4000000000000001E-2</v>
      </c>
      <c r="E58" s="143">
        <f t="shared" si="0"/>
        <v>0.124</v>
      </c>
      <c r="F58" s="143">
        <v>0.124</v>
      </c>
      <c r="G58" s="141"/>
      <c r="H58" s="11"/>
      <c r="I58" s="11"/>
      <c r="J58" s="143">
        <f>Normal!J59</f>
        <v>9.8000000000000004E-2</v>
      </c>
      <c r="K58" s="143">
        <f>Normal!K59</f>
        <v>0.10199999999999999</v>
      </c>
      <c r="L58" s="143">
        <f>Normal!L59</f>
        <v>0.16500000000000001</v>
      </c>
      <c r="M58" s="1"/>
      <c r="N58" s="135"/>
      <c r="O58" s="13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" x14ac:dyDescent="0.35">
      <c r="A59" s="8"/>
      <c r="B59" s="8">
        <v>2.8</v>
      </c>
      <c r="C59" s="9" t="s">
        <v>15</v>
      </c>
      <c r="D59" s="125">
        <v>4.2000000000000003E-2</v>
      </c>
      <c r="E59" s="125">
        <f t="shared" si="0"/>
        <v>8.7999999999999995E-2</v>
      </c>
      <c r="F59" s="125">
        <v>8.7999999999999995E-2</v>
      </c>
      <c r="G59" s="141"/>
      <c r="H59" s="8">
        <v>2.8</v>
      </c>
      <c r="I59" s="9" t="s">
        <v>15</v>
      </c>
      <c r="J59" s="125">
        <f>'[7]power for double exponential di'!B57</f>
        <v>6.7000000000000004E-2</v>
      </c>
      <c r="K59" s="125">
        <f>'[7]power for double exponential di'!C57</f>
        <v>7.4999999999999997E-2</v>
      </c>
      <c r="L59" s="125">
        <f>'[7]power for double exponential di'!D57</f>
        <v>0.121</v>
      </c>
      <c r="M59" s="1"/>
      <c r="N59" s="135"/>
      <c r="O59" s="13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5" x14ac:dyDescent="0.35">
      <c r="A60" s="16" t="s">
        <v>29</v>
      </c>
      <c r="B60" s="13"/>
      <c r="C60" s="13"/>
      <c r="D60" s="145">
        <v>0.83199999999999996</v>
      </c>
      <c r="E60" s="145">
        <f t="shared" si="0"/>
        <v>0.71</v>
      </c>
      <c r="F60" s="145">
        <v>0.71</v>
      </c>
      <c r="G60" s="141"/>
      <c r="H60" s="13"/>
      <c r="I60" s="13"/>
      <c r="J60" s="145">
        <f>Normal!J61</f>
        <v>0.88900000000000001</v>
      </c>
      <c r="K60" s="145">
        <f>Normal!K61</f>
        <v>0.86399999999999999</v>
      </c>
      <c r="L60" s="145">
        <f>Normal!L61</f>
        <v>0.79700000000000004</v>
      </c>
      <c r="M60" s="1"/>
      <c r="N60" s="135"/>
      <c r="O60" s="13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 x14ac:dyDescent="0.35">
      <c r="A61" s="8"/>
      <c r="B61" s="8">
        <v>2.1</v>
      </c>
      <c r="C61" s="9" t="s">
        <v>16</v>
      </c>
      <c r="D61" s="125"/>
      <c r="E61" s="125">
        <f t="shared" si="0"/>
        <v>0.45</v>
      </c>
      <c r="F61" s="125">
        <v>0.45</v>
      </c>
      <c r="G61" s="141"/>
      <c r="H61" s="8">
        <v>2.1</v>
      </c>
      <c r="I61" s="9" t="s">
        <v>16</v>
      </c>
      <c r="J61" s="125">
        <f>'[7]power for double exponential di'!B59</f>
        <v>0.624</v>
      </c>
      <c r="K61" s="125">
        <f>'[7]power for double exponential di'!C59</f>
        <v>0.58399999999999996</v>
      </c>
      <c r="L61" s="125">
        <f>'[7]power for double exponential di'!D59</f>
        <v>0.47799999999999998</v>
      </c>
      <c r="M61" s="1"/>
      <c r="N61" s="135"/>
      <c r="O61" s="13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5" x14ac:dyDescent="0.35">
      <c r="A62" s="16" t="s">
        <v>29</v>
      </c>
      <c r="B62" s="40"/>
      <c r="C62" s="40"/>
      <c r="D62" s="144">
        <v>0.6</v>
      </c>
      <c r="E62" s="144">
        <f t="shared" si="0"/>
        <v>0.59399999999999997</v>
      </c>
      <c r="F62" s="144">
        <v>0.59399999999999997</v>
      </c>
      <c r="G62" s="141"/>
      <c r="H62" s="40"/>
      <c r="I62" s="40"/>
      <c r="J62" s="144">
        <f>Normal!J63</f>
        <v>0.67500000000000004</v>
      </c>
      <c r="K62" s="144">
        <f>Normal!K63</f>
        <v>0.66600000000000004</v>
      </c>
      <c r="L62" s="144">
        <f>Normal!L63</f>
        <v>0.67100000000000004</v>
      </c>
      <c r="M62" s="1"/>
      <c r="N62" s="135"/>
      <c r="O62" s="13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 x14ac:dyDescent="0.35">
      <c r="A63" s="8"/>
      <c r="B63" s="8">
        <v>2.2000000000000002</v>
      </c>
      <c r="C63" s="9" t="s">
        <v>16</v>
      </c>
      <c r="D63" s="125">
        <v>0.35489999999999999</v>
      </c>
      <c r="E63" s="125">
        <f t="shared" si="0"/>
        <v>0.35590000000000005</v>
      </c>
      <c r="F63" s="125">
        <v>0.35590000000000005</v>
      </c>
      <c r="G63" s="141"/>
      <c r="H63" s="8">
        <v>2.2000000000000002</v>
      </c>
      <c r="I63" s="9" t="s">
        <v>16</v>
      </c>
      <c r="J63" s="125">
        <f>'[7]power for double exponential di'!B61</f>
        <v>0.39200000000000002</v>
      </c>
      <c r="K63" s="125">
        <f>'[7]power for double exponential di'!C61</f>
        <v>0.39200000000000002</v>
      </c>
      <c r="L63" s="125">
        <f>'[7]power for double exponential di'!D61</f>
        <v>0.38900000000000001</v>
      </c>
      <c r="M63" s="1"/>
      <c r="N63" s="135">
        <f>D63-E63</f>
        <v>-1.0000000000000564E-3</v>
      </c>
      <c r="O63" s="135">
        <f>J63-K63</f>
        <v>0</v>
      </c>
      <c r="P63" s="1"/>
      <c r="Q63" s="1">
        <f>D63-F63</f>
        <v>-1.0000000000000564E-3</v>
      </c>
      <c r="R63" s="1">
        <f>J63-L63</f>
        <v>3.0000000000000027E-3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5" x14ac:dyDescent="0.35">
      <c r="A64" s="16" t="s">
        <v>29</v>
      </c>
      <c r="B64" s="11"/>
      <c r="C64" s="11"/>
      <c r="D64" s="143">
        <v>0.20300000000000001</v>
      </c>
      <c r="E64" s="143">
        <f t="shared" si="0"/>
        <v>0.34699999999999998</v>
      </c>
      <c r="F64" s="143">
        <v>0.34699999999999998</v>
      </c>
      <c r="G64" s="141"/>
      <c r="H64" s="11"/>
      <c r="I64" s="11"/>
      <c r="J64" s="143">
        <f>Normal!J65</f>
        <v>0.26</v>
      </c>
      <c r="K64" s="143">
        <f>Normal!K65</f>
        <v>0.309</v>
      </c>
      <c r="L64" s="143">
        <f>Normal!L65</f>
        <v>0.41</v>
      </c>
      <c r="M64" s="1"/>
      <c r="N64" s="135"/>
      <c r="O64" s="13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 x14ac:dyDescent="0.35">
      <c r="A65" s="8"/>
      <c r="B65" s="8">
        <v>2.4</v>
      </c>
      <c r="C65" s="9" t="s">
        <v>16</v>
      </c>
      <c r="D65" s="125"/>
      <c r="E65" s="125">
        <f t="shared" si="0"/>
        <v>0.20329999999999998</v>
      </c>
      <c r="F65" s="125">
        <v>0.20329999999999998</v>
      </c>
      <c r="G65" s="141"/>
      <c r="H65" s="8">
        <v>2.4</v>
      </c>
      <c r="I65" s="9" t="s">
        <v>16</v>
      </c>
      <c r="J65" s="125">
        <f>'[7]power for double exponential di'!B63</f>
        <v>0.13400000000000001</v>
      </c>
      <c r="K65" s="125">
        <f>'[7]power for double exponential di'!C63</f>
        <v>0.17799999999999999</v>
      </c>
      <c r="L65" s="125">
        <f>'[7]power for double exponential di'!D63</f>
        <v>0.24</v>
      </c>
      <c r="M65" s="1"/>
      <c r="N65" s="135"/>
      <c r="O65" s="13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5" x14ac:dyDescent="0.35">
      <c r="A66" s="16" t="s">
        <v>29</v>
      </c>
      <c r="B66" s="11"/>
      <c r="C66" s="11"/>
      <c r="D66" s="143">
        <v>4.2999999999999997E-2</v>
      </c>
      <c r="E66" s="143">
        <f t="shared" si="0"/>
        <v>0.14699999999999999</v>
      </c>
      <c r="F66" s="143">
        <v>0.14699999999999999</v>
      </c>
      <c r="G66" s="141"/>
      <c r="H66" s="11"/>
      <c r="I66" s="11"/>
      <c r="J66" s="143">
        <f>Normal!J67</f>
        <v>7.0000000000000007E-2</v>
      </c>
      <c r="K66" s="143">
        <f>Normal!K67</f>
        <v>0.11899999999999999</v>
      </c>
      <c r="L66" s="143">
        <f>Normal!L67</f>
        <v>0.19400000000000001</v>
      </c>
      <c r="M66" s="1"/>
      <c r="N66" s="135"/>
      <c r="O66" s="13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 x14ac:dyDescent="0.35">
      <c r="A67" s="8"/>
      <c r="B67" s="8">
        <v>2.8</v>
      </c>
      <c r="C67" s="9" t="s">
        <v>16</v>
      </c>
      <c r="D67" s="125">
        <v>2.5000000000000001E-2</v>
      </c>
      <c r="E67" s="125">
        <f t="shared" si="0"/>
        <v>9.9000000000000005E-2</v>
      </c>
      <c r="F67" s="125">
        <v>9.9000000000000005E-2</v>
      </c>
      <c r="G67" s="141"/>
      <c r="H67" s="8">
        <v>2.8</v>
      </c>
      <c r="I67" s="9" t="s">
        <v>16</v>
      </c>
      <c r="J67" s="125">
        <f>'[7]power for double exponential di'!B65</f>
        <v>4.2000000000000003E-2</v>
      </c>
      <c r="K67" s="125">
        <f>'[7]power for double exponential di'!C65</f>
        <v>8.4000000000000005E-2</v>
      </c>
      <c r="L67" s="125">
        <f>'[7]power for double exponential di'!D65</f>
        <v>0.13500000000000001</v>
      </c>
      <c r="M67" s="1"/>
      <c r="N67" s="135"/>
      <c r="O67" s="13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5" x14ac:dyDescent="0.35">
      <c r="A68" s="16" t="s">
        <v>29</v>
      </c>
      <c r="B68" s="11"/>
      <c r="C68" s="11"/>
      <c r="D68" s="143">
        <v>0.55300000000000005</v>
      </c>
      <c r="E68" s="143">
        <f t="shared" si="0"/>
        <v>0.71799999999999997</v>
      </c>
      <c r="F68" s="143">
        <v>0.71799999999999997</v>
      </c>
      <c r="G68" s="141"/>
      <c r="H68" s="11"/>
      <c r="I68" s="11"/>
      <c r="J68" s="143">
        <f>Normal!J69</f>
        <v>0.46300000000000002</v>
      </c>
      <c r="K68" s="143">
        <f>Normal!K69</f>
        <v>0.79600000000000004</v>
      </c>
      <c r="L68" s="143">
        <f>Normal!L69</f>
        <v>0.59099999999999997</v>
      </c>
      <c r="M68" s="1"/>
      <c r="N68" s="135"/>
      <c r="O68" s="135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 x14ac:dyDescent="0.35">
      <c r="A69" s="8"/>
      <c r="B69" s="8">
        <v>2.1</v>
      </c>
      <c r="C69" s="9" t="s">
        <v>17</v>
      </c>
      <c r="D69" s="125"/>
      <c r="E69" s="125">
        <f t="shared" ref="E69:E132" si="1">F69</f>
        <v>0.44840000000000002</v>
      </c>
      <c r="F69" s="125">
        <v>0.44840000000000002</v>
      </c>
      <c r="G69" s="141"/>
      <c r="H69" s="8">
        <v>2.1</v>
      </c>
      <c r="I69" s="9" t="s">
        <v>17</v>
      </c>
      <c r="J69" s="125">
        <f>'[7]power for double exponential di'!B67</f>
        <v>0.20699999999999999</v>
      </c>
      <c r="K69" s="125">
        <f>'[7]power for double exponential di'!C67</f>
        <v>0.50600000000000001</v>
      </c>
      <c r="L69" s="125">
        <f>'[7]power for double exponential di'!D67</f>
        <v>0.30399999999999999</v>
      </c>
      <c r="M69" s="1"/>
      <c r="N69" s="135"/>
      <c r="O69" s="13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5" x14ac:dyDescent="0.35">
      <c r="A70" s="19" t="s">
        <v>29</v>
      </c>
      <c r="B70" s="40"/>
      <c r="C70" s="40"/>
      <c r="D70" s="144">
        <v>0.435</v>
      </c>
      <c r="E70" s="144">
        <f t="shared" si="1"/>
        <v>0.42899999999999999</v>
      </c>
      <c r="F70" s="144">
        <v>0.42899999999999999</v>
      </c>
      <c r="G70" s="141"/>
      <c r="H70" s="40"/>
      <c r="I70" s="40"/>
      <c r="J70" s="144">
        <f>Normal!J71</f>
        <v>0.40400000000000003</v>
      </c>
      <c r="K70" s="144">
        <f>Normal!K71</f>
        <v>0.39500000000000002</v>
      </c>
      <c r="L70" s="144">
        <f>Normal!L71</f>
        <v>0.4</v>
      </c>
      <c r="M70" s="1"/>
      <c r="N70" s="135"/>
      <c r="O70" s="13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 x14ac:dyDescent="0.35">
      <c r="A71" s="8"/>
      <c r="B71" s="8">
        <v>2.2000000000000002</v>
      </c>
      <c r="C71" s="9" t="s">
        <v>17</v>
      </c>
      <c r="D71" s="125">
        <v>0.25640000000000002</v>
      </c>
      <c r="E71" s="125">
        <f t="shared" si="1"/>
        <v>0.25750000000000001</v>
      </c>
      <c r="F71" s="125">
        <v>0.25750000000000001</v>
      </c>
      <c r="G71" s="141"/>
      <c r="H71" s="8">
        <v>2.2000000000000002</v>
      </c>
      <c r="I71" s="9" t="s">
        <v>17</v>
      </c>
      <c r="J71" s="125">
        <f>'[7]power for double exponential di'!B69</f>
        <v>0.22600000000000001</v>
      </c>
      <c r="K71" s="125">
        <f>'[7]power for double exponential di'!C69</f>
        <v>0.23599999999999999</v>
      </c>
      <c r="L71" s="125">
        <f>'[7]power for double exponential di'!D69</f>
        <v>0.22600000000000001</v>
      </c>
      <c r="M71" s="1"/>
      <c r="N71" s="135">
        <f>D71-E71</f>
        <v>-1.0999999999999899E-3</v>
      </c>
      <c r="O71" s="135">
        <f>J71-K71</f>
        <v>-9.9999999999999811E-3</v>
      </c>
      <c r="P71" s="1"/>
      <c r="Q71" s="1">
        <f>D71-F71</f>
        <v>-1.0999999999999899E-3</v>
      </c>
      <c r="R71" s="1">
        <f>J71-L71</f>
        <v>0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5" x14ac:dyDescent="0.35">
      <c r="A72" s="19" t="s">
        <v>29</v>
      </c>
      <c r="B72" s="20"/>
      <c r="C72" s="20"/>
      <c r="D72" s="148">
        <v>0.29399999999999998</v>
      </c>
      <c r="E72" s="148">
        <f t="shared" si="1"/>
        <v>0.17299999999999999</v>
      </c>
      <c r="F72" s="148">
        <v>0.17299999999999999</v>
      </c>
      <c r="G72" s="141"/>
      <c r="H72" s="20"/>
      <c r="I72" s="20"/>
      <c r="J72" s="148">
        <f>Normal!J73</f>
        <v>0.315</v>
      </c>
      <c r="K72" s="148">
        <f>Normal!K73</f>
        <v>0.14499999999999999</v>
      </c>
      <c r="L72" s="148">
        <f>Normal!L73</f>
        <v>0.20200000000000001</v>
      </c>
      <c r="M72" s="1"/>
      <c r="N72" s="135"/>
      <c r="O72" s="13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 x14ac:dyDescent="0.35">
      <c r="A73" s="8"/>
      <c r="B73" s="8">
        <v>2.4</v>
      </c>
      <c r="C73" s="9" t="s">
        <v>17</v>
      </c>
      <c r="D73" s="125"/>
      <c r="E73" s="125">
        <f t="shared" si="1"/>
        <v>0.11789999999999999</v>
      </c>
      <c r="F73" s="125">
        <v>0.11789999999999999</v>
      </c>
      <c r="G73" s="141"/>
      <c r="H73" s="8">
        <v>2.4</v>
      </c>
      <c r="I73" s="9" t="s">
        <v>17</v>
      </c>
      <c r="J73" s="125">
        <f>'[7]power for double exponential di'!B71</f>
        <v>0.22600000000000001</v>
      </c>
      <c r="K73" s="125">
        <f>'[7]power for double exponential di'!C71</f>
        <v>0.10100000000000001</v>
      </c>
      <c r="L73" s="125">
        <f>'[7]power for double exponential di'!D71</f>
        <v>0.13700000000000001</v>
      </c>
      <c r="M73" s="1"/>
      <c r="N73" s="135"/>
      <c r="O73" s="13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5" x14ac:dyDescent="0.35">
      <c r="A74" s="19" t="s">
        <v>29</v>
      </c>
      <c r="B74" s="20"/>
      <c r="C74" s="20"/>
      <c r="D74" s="148">
        <v>0.214</v>
      </c>
      <c r="E74" s="148">
        <f t="shared" si="1"/>
        <v>8.2000000000000003E-2</v>
      </c>
      <c r="F74" s="148">
        <v>8.2000000000000003E-2</v>
      </c>
      <c r="G74" s="141"/>
      <c r="H74" s="20"/>
      <c r="I74" s="20"/>
      <c r="J74" s="148">
        <f>Normal!J75</f>
        <v>0.25600000000000001</v>
      </c>
      <c r="K74" s="148">
        <f>Normal!K75</f>
        <v>7.3999999999999996E-2</v>
      </c>
      <c r="L74" s="148">
        <f>Normal!L75</f>
        <v>0.112</v>
      </c>
      <c r="M74" s="1"/>
      <c r="N74" s="135"/>
      <c r="O74" s="135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 x14ac:dyDescent="0.35">
      <c r="A75" s="8"/>
      <c r="B75" s="8">
        <v>2.8</v>
      </c>
      <c r="C75" s="9" t="s">
        <v>17</v>
      </c>
      <c r="D75" s="125">
        <v>0.189</v>
      </c>
      <c r="E75" s="125">
        <f t="shared" si="1"/>
        <v>6.6000000000000003E-2</v>
      </c>
      <c r="F75" s="125">
        <v>6.6000000000000003E-2</v>
      </c>
      <c r="G75" s="141"/>
      <c r="H75" s="8">
        <v>2.8</v>
      </c>
      <c r="I75" s="9" t="s">
        <v>17</v>
      </c>
      <c r="J75" s="125">
        <f>'[7]power for double exponential di'!B73</f>
        <v>0.22900000000000001</v>
      </c>
      <c r="K75" s="125">
        <f>'[7]power for double exponential di'!C73</f>
        <v>6.0999999999999999E-2</v>
      </c>
      <c r="L75" s="125">
        <f>'[7]power for double exponential di'!D73</f>
        <v>9.2999999999999999E-2</v>
      </c>
      <c r="M75" s="1"/>
      <c r="N75" s="135"/>
      <c r="O75" s="13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5" x14ac:dyDescent="0.35">
      <c r="A76" s="19" t="s">
        <v>29</v>
      </c>
      <c r="B76" s="19"/>
      <c r="C76" s="19"/>
      <c r="D76" s="149">
        <v>0.79700000000000004</v>
      </c>
      <c r="E76" s="149">
        <f t="shared" si="1"/>
        <v>0.79400000000000004</v>
      </c>
      <c r="F76" s="149">
        <v>0.79400000000000004</v>
      </c>
      <c r="G76" s="141"/>
      <c r="H76" s="19"/>
      <c r="I76" s="19"/>
      <c r="J76" s="149">
        <f>Normal!J77</f>
        <v>0.80800000000000005</v>
      </c>
      <c r="K76" s="149">
        <f>Normal!K77</f>
        <v>0.90400000000000003</v>
      </c>
      <c r="L76" s="149">
        <f>Normal!L77</f>
        <v>0.80500000000000005</v>
      </c>
      <c r="M76" s="1"/>
      <c r="N76" s="135"/>
      <c r="O76" s="135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 x14ac:dyDescent="0.35">
      <c r="A77" s="8"/>
      <c r="B77" s="8">
        <v>2.1</v>
      </c>
      <c r="C77" s="9" t="s">
        <v>18</v>
      </c>
      <c r="D77" s="125">
        <v>0.52139999999999997</v>
      </c>
      <c r="E77" s="125">
        <f t="shared" si="1"/>
        <v>0.5171</v>
      </c>
      <c r="F77" s="125">
        <v>0.5171</v>
      </c>
      <c r="G77" s="141"/>
      <c r="H77" s="8">
        <v>2.1</v>
      </c>
      <c r="I77" s="9" t="s">
        <v>18</v>
      </c>
      <c r="J77" s="125">
        <f>'[7]power for double exponential di'!B75</f>
        <v>0.47499999999999998</v>
      </c>
      <c r="K77" s="125">
        <f>'[7]power for double exponential di'!C75</f>
        <v>0.63100000000000001</v>
      </c>
      <c r="L77" s="125">
        <f>'[7]power for double exponential di'!D75</f>
        <v>0.47</v>
      </c>
      <c r="M77" s="1"/>
      <c r="N77" s="135"/>
      <c r="O77" s="13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5" x14ac:dyDescent="0.35">
      <c r="A78" s="19" t="s">
        <v>29</v>
      </c>
      <c r="B78" s="29"/>
      <c r="C78" s="29"/>
      <c r="D78" s="147">
        <v>0.59899999999999998</v>
      </c>
      <c r="E78" s="147">
        <f t="shared" si="1"/>
        <v>0.59799999999999998</v>
      </c>
      <c r="F78" s="147">
        <v>0.59799999999999998</v>
      </c>
      <c r="G78" s="141"/>
      <c r="H78" s="29"/>
      <c r="I78" s="29"/>
      <c r="J78" s="147">
        <f>Normal!J79</f>
        <v>0.621</v>
      </c>
      <c r="K78" s="147">
        <f>Normal!K79</f>
        <v>0.61499999999999999</v>
      </c>
      <c r="L78" s="147">
        <f>Normal!L79</f>
        <v>0.621</v>
      </c>
      <c r="M78" s="1"/>
      <c r="N78" s="135"/>
      <c r="O78" s="13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 x14ac:dyDescent="0.35">
      <c r="A79" s="8"/>
      <c r="B79" s="8">
        <v>2.2000000000000002</v>
      </c>
      <c r="C79" s="9" t="s">
        <v>18</v>
      </c>
      <c r="D79" s="125">
        <v>0.35539999999999999</v>
      </c>
      <c r="E79" s="125">
        <f t="shared" si="1"/>
        <v>0.35479999999999995</v>
      </c>
      <c r="F79" s="125">
        <v>0.35479999999999995</v>
      </c>
      <c r="G79" s="141"/>
      <c r="H79" s="8">
        <v>2.2000000000000002</v>
      </c>
      <c r="I79" s="9" t="s">
        <v>18</v>
      </c>
      <c r="J79" s="125">
        <f>'[7]power for double exponential di'!B77</f>
        <v>0.35299999999999998</v>
      </c>
      <c r="K79" s="125">
        <f>'[7]power for double exponential di'!C77</f>
        <v>0.35599999999999998</v>
      </c>
      <c r="L79" s="125">
        <f>'[7]power for double exponential di'!D77</f>
        <v>0.35199999999999998</v>
      </c>
      <c r="M79" s="1"/>
      <c r="N79" s="135">
        <f>D79-E79</f>
        <v>6.0000000000004494E-4</v>
      </c>
      <c r="O79" s="135">
        <f>J79-K79</f>
        <v>-3.0000000000000027E-3</v>
      </c>
      <c r="P79" s="1"/>
      <c r="Q79" s="135">
        <f>D79-F79</f>
        <v>6.0000000000004494E-4</v>
      </c>
      <c r="R79" s="135">
        <f>J79-L79</f>
        <v>1.0000000000000009E-3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5" x14ac:dyDescent="0.35">
      <c r="A80" s="19" t="s">
        <v>29</v>
      </c>
      <c r="B80" s="19"/>
      <c r="C80" s="19"/>
      <c r="D80" s="149">
        <v>0.28799999999999998</v>
      </c>
      <c r="E80" s="149">
        <f t="shared" si="1"/>
        <v>0.28499999999999998</v>
      </c>
      <c r="F80" s="149">
        <v>0.28499999999999998</v>
      </c>
      <c r="G80" s="141"/>
      <c r="H80" s="19"/>
      <c r="I80" s="19"/>
      <c r="J80" s="149">
        <f>Normal!J81</f>
        <v>0.33400000000000002</v>
      </c>
      <c r="K80" s="149">
        <f>Normal!K81</f>
        <v>0.23899999999999999</v>
      </c>
      <c r="L80" s="149">
        <f>Normal!L81</f>
        <v>0.33</v>
      </c>
      <c r="M80" s="1"/>
      <c r="N80" s="135"/>
      <c r="O80" s="135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 x14ac:dyDescent="0.35">
      <c r="A81" s="8"/>
      <c r="B81" s="8">
        <v>2.4</v>
      </c>
      <c r="C81" s="9" t="s">
        <v>18</v>
      </c>
      <c r="D81" s="125">
        <v>0.24199999999999999</v>
      </c>
      <c r="E81" s="125">
        <f t="shared" si="1"/>
        <v>0.17309999999999998</v>
      </c>
      <c r="F81" s="125">
        <v>0.17309999999999998</v>
      </c>
      <c r="G81" s="141"/>
      <c r="H81" s="8">
        <v>2.4</v>
      </c>
      <c r="I81" s="9" t="s">
        <v>18</v>
      </c>
      <c r="J81" s="125">
        <f>'[7]power for double exponential di'!B79</f>
        <v>0.20399999999999999</v>
      </c>
      <c r="K81" s="125">
        <f>'[7]power for double exponential di'!C79</f>
        <v>0.14499999999999999</v>
      </c>
      <c r="L81" s="125">
        <f>'[7]power for double exponential di'!D79</f>
        <v>0.2</v>
      </c>
      <c r="M81" s="1"/>
      <c r="N81" s="135"/>
      <c r="O81" s="13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5" x14ac:dyDescent="0.35">
      <c r="A82" s="19" t="s">
        <v>29</v>
      </c>
      <c r="B82" s="19"/>
      <c r="C82" s="19"/>
      <c r="D82" s="149">
        <v>0.121</v>
      </c>
      <c r="E82" s="149">
        <f t="shared" si="1"/>
        <v>0.11600000000000001</v>
      </c>
      <c r="F82" s="149">
        <v>0.11600000000000001</v>
      </c>
      <c r="G82" s="141"/>
      <c r="H82" s="19"/>
      <c r="I82" s="19"/>
      <c r="J82" s="149">
        <f>Normal!J83</f>
        <v>0.16400000000000001</v>
      </c>
      <c r="K82" s="149">
        <f>Normal!K83</f>
        <v>9.7000000000000003E-2</v>
      </c>
      <c r="L82" s="149">
        <f>Normal!L83</f>
        <v>0.156</v>
      </c>
      <c r="M82" s="1"/>
      <c r="N82" s="135"/>
      <c r="O82" s="135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 x14ac:dyDescent="0.35">
      <c r="A83" s="8"/>
      <c r="B83" s="8">
        <v>2.8</v>
      </c>
      <c r="C83" s="9" t="s">
        <v>18</v>
      </c>
      <c r="D83" s="125">
        <v>8.8999999999999996E-2</v>
      </c>
      <c r="E83" s="125">
        <f t="shared" si="1"/>
        <v>8.5000000000000006E-2</v>
      </c>
      <c r="F83" s="125">
        <v>8.5000000000000006E-2</v>
      </c>
      <c r="G83" s="141"/>
      <c r="H83" s="8">
        <v>2.8</v>
      </c>
      <c r="I83" s="9" t="s">
        <v>18</v>
      </c>
      <c r="J83" s="125">
        <f>'[7]power for double exponential di'!B81</f>
        <v>0.124</v>
      </c>
      <c r="K83" s="125">
        <f>'[7]power for double exponential di'!C81</f>
        <v>7.2999999999999995E-2</v>
      </c>
      <c r="L83" s="125">
        <f>'[7]power for double exponential di'!D81</f>
        <v>0.11700000000000001</v>
      </c>
      <c r="M83" s="1"/>
      <c r="N83" s="135"/>
      <c r="O83" s="13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5" x14ac:dyDescent="0.35">
      <c r="A84" s="19" t="s">
        <v>29</v>
      </c>
      <c r="B84" s="20"/>
      <c r="C84" s="20"/>
      <c r="D84" s="148">
        <v>0.879</v>
      </c>
      <c r="E84" s="148">
        <f t="shared" si="1"/>
        <v>0.82</v>
      </c>
      <c r="F84" s="148">
        <v>0.82</v>
      </c>
      <c r="G84" s="141"/>
      <c r="H84" s="20"/>
      <c r="I84" s="20"/>
      <c r="J84" s="148">
        <f>Normal!J85</f>
        <v>0.91900000000000004</v>
      </c>
      <c r="K84" s="148">
        <f>Normal!K85</f>
        <v>0.93500000000000005</v>
      </c>
      <c r="L84" s="148">
        <f>Normal!L85</f>
        <v>0.878</v>
      </c>
      <c r="M84" s="1"/>
      <c r="N84" s="135"/>
      <c r="O84" s="135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 x14ac:dyDescent="0.35">
      <c r="A85" s="8"/>
      <c r="B85" s="8">
        <v>2.1</v>
      </c>
      <c r="C85" s="9" t="s">
        <v>19</v>
      </c>
      <c r="D85" s="125"/>
      <c r="E85" s="125">
        <f t="shared" si="1"/>
        <v>0.54390000000000005</v>
      </c>
      <c r="F85" s="125">
        <v>0.54390000000000005</v>
      </c>
      <c r="G85" s="141"/>
      <c r="H85" s="8">
        <v>2.1</v>
      </c>
      <c r="I85" s="9" t="s">
        <v>19</v>
      </c>
      <c r="J85" s="125">
        <f>'[7]power for double exponential di'!B83</f>
        <v>0.64500000000000002</v>
      </c>
      <c r="K85" s="125">
        <f>'[7]power for double exponential di'!C83</f>
        <v>0.68500000000000005</v>
      </c>
      <c r="L85" s="125">
        <f>'[7]power for double exponential di'!D83</f>
        <v>0.56100000000000005</v>
      </c>
      <c r="M85" s="1"/>
      <c r="N85" s="135"/>
      <c r="O85" s="13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5" x14ac:dyDescent="0.35">
      <c r="A86" s="19" t="s">
        <v>29</v>
      </c>
      <c r="B86" s="40"/>
      <c r="C86" s="40"/>
      <c r="D86" s="144">
        <v>0.67900000000000005</v>
      </c>
      <c r="E86" s="144">
        <f t="shared" si="1"/>
        <v>0.67700000000000005</v>
      </c>
      <c r="F86" s="144">
        <v>0.67700000000000005</v>
      </c>
      <c r="G86" s="141"/>
      <c r="H86" s="40"/>
      <c r="I86" s="40"/>
      <c r="J86" s="144">
        <f>Normal!J87</f>
        <v>0.74</v>
      </c>
      <c r="K86" s="144">
        <f>Normal!K87</f>
        <v>0.73399999999999999</v>
      </c>
      <c r="L86" s="144">
        <f>Normal!L87</f>
        <v>0.73899999999999999</v>
      </c>
      <c r="M86" s="1"/>
      <c r="N86" s="135"/>
      <c r="O86" s="135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 x14ac:dyDescent="0.35">
      <c r="A87" s="8"/>
      <c r="B87" s="8">
        <v>2.2000000000000002</v>
      </c>
      <c r="C87" s="9" t="s">
        <v>19</v>
      </c>
      <c r="D87" s="125">
        <v>0.41210000000000002</v>
      </c>
      <c r="E87" s="125">
        <f t="shared" si="1"/>
        <v>0.4118</v>
      </c>
      <c r="F87" s="125">
        <v>0.4118</v>
      </c>
      <c r="G87" s="141"/>
      <c r="H87" s="8">
        <v>2.2000000000000002</v>
      </c>
      <c r="I87" s="9" t="s">
        <v>19</v>
      </c>
      <c r="J87" s="125">
        <f>'[7]power for double exponential di'!B85</f>
        <v>0.44</v>
      </c>
      <c r="K87" s="125">
        <f>'[7]power for double exponential di'!C85</f>
        <v>0.441</v>
      </c>
      <c r="L87" s="125">
        <f>'[7]power for double exponential di'!D85</f>
        <v>0.439</v>
      </c>
      <c r="M87" s="1"/>
      <c r="N87" s="135">
        <f>D87-E87</f>
        <v>3.0000000000002247E-4</v>
      </c>
      <c r="O87" s="135">
        <f>J87-K87</f>
        <v>-1.0000000000000009E-3</v>
      </c>
      <c r="P87" s="1"/>
      <c r="Q87" s="1">
        <f>D87-F87</f>
        <v>3.0000000000002247E-4</v>
      </c>
      <c r="R87" s="1">
        <f>J87-L87</f>
        <v>1.0000000000000009E-3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5" x14ac:dyDescent="0.35">
      <c r="A88" s="19" t="s">
        <v>29</v>
      </c>
      <c r="B88" s="7"/>
      <c r="C88" s="7"/>
      <c r="D88" s="150">
        <v>0.28399999999999997</v>
      </c>
      <c r="E88" s="150">
        <f t="shared" si="1"/>
        <v>0.373</v>
      </c>
      <c r="F88" s="150">
        <v>0.373</v>
      </c>
      <c r="G88" s="141"/>
      <c r="H88" s="7"/>
      <c r="I88" s="7"/>
      <c r="J88" s="150">
        <f>Normal!J89</f>
        <v>0.34599999999999997</v>
      </c>
      <c r="K88" s="150">
        <f>Normal!K89</f>
        <v>0.32600000000000001</v>
      </c>
      <c r="L88" s="150">
        <f>Normal!L89</f>
        <v>0.432</v>
      </c>
      <c r="M88" s="1"/>
      <c r="N88" s="135"/>
      <c r="O88" s="135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 x14ac:dyDescent="0.35">
      <c r="A89" s="8"/>
      <c r="B89" s="8">
        <v>2.4</v>
      </c>
      <c r="C89" s="9" t="s">
        <v>19</v>
      </c>
      <c r="D89" s="125"/>
      <c r="E89" s="125">
        <f t="shared" si="1"/>
        <v>0.21719999999999998</v>
      </c>
      <c r="F89" s="125">
        <v>0.21719999999999998</v>
      </c>
      <c r="G89" s="141"/>
      <c r="H89" s="8">
        <v>2.4</v>
      </c>
      <c r="I89" s="9" t="s">
        <v>19</v>
      </c>
      <c r="J89" s="125">
        <f>'[7]power for double exponential di'!B87</f>
        <v>0.19</v>
      </c>
      <c r="K89" s="125">
        <f>'[7]power for double exponential di'!C87</f>
        <v>0.188</v>
      </c>
      <c r="L89" s="125">
        <f>'[7]power for double exponential di'!D87</f>
        <v>0.25600000000000001</v>
      </c>
      <c r="M89" s="1"/>
      <c r="N89" s="135"/>
      <c r="O89" s="13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5" x14ac:dyDescent="0.35">
      <c r="A90" s="19" t="s">
        <v>29</v>
      </c>
      <c r="B90" s="7"/>
      <c r="C90" s="7"/>
      <c r="D90" s="150">
        <v>0.08</v>
      </c>
      <c r="E90" s="150">
        <f t="shared" si="1"/>
        <v>0.14899999999999999</v>
      </c>
      <c r="F90" s="150">
        <v>0.14899999999999999</v>
      </c>
      <c r="G90" s="141"/>
      <c r="H90" s="7"/>
      <c r="I90" s="7"/>
      <c r="J90" s="150">
        <f>Normal!J91</f>
        <v>0.11899999999999999</v>
      </c>
      <c r="K90" s="150">
        <f>Normal!K91</f>
        <v>0.121</v>
      </c>
      <c r="L90" s="150">
        <f>Normal!L91</f>
        <v>0.19800000000000001</v>
      </c>
      <c r="M90" s="1"/>
      <c r="N90" s="135"/>
      <c r="O90" s="135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 x14ac:dyDescent="0.35">
      <c r="A91" s="8"/>
      <c r="B91" s="8">
        <v>2.8</v>
      </c>
      <c r="C91" s="9" t="s">
        <v>19</v>
      </c>
      <c r="D91" s="125">
        <v>4.9000000000000002E-2</v>
      </c>
      <c r="E91" s="125">
        <f t="shared" si="1"/>
        <v>0.10100000000000001</v>
      </c>
      <c r="F91" s="125">
        <v>0.10100000000000001</v>
      </c>
      <c r="G91" s="141"/>
      <c r="H91" s="8">
        <v>2.8</v>
      </c>
      <c r="I91" s="9" t="s">
        <v>19</v>
      </c>
      <c r="J91" s="125">
        <f>'[7]power for double exponential di'!B89</f>
        <v>7.6999999999999999E-2</v>
      </c>
      <c r="K91" s="125">
        <f>'[7]power for double exponential di'!C89</f>
        <v>8.5000000000000006E-2</v>
      </c>
      <c r="L91" s="125">
        <f>'[7]power for double exponential di'!D89</f>
        <v>0.13800000000000001</v>
      </c>
      <c r="M91" s="1"/>
      <c r="N91" s="135"/>
      <c r="O91" s="13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5" x14ac:dyDescent="0.35">
      <c r="A92" s="19" t="s">
        <v>29</v>
      </c>
      <c r="B92" s="20"/>
      <c r="C92" s="20"/>
      <c r="D92" s="148">
        <v>0.91400000000000003</v>
      </c>
      <c r="E92" s="148">
        <f t="shared" si="1"/>
        <v>0.83299999999999996</v>
      </c>
      <c r="F92" s="148">
        <v>0.83299999999999996</v>
      </c>
      <c r="G92" s="141"/>
      <c r="H92" s="20"/>
      <c r="I92" s="20"/>
      <c r="J92" s="148">
        <f>Normal!J93</f>
        <v>0.95799999999999996</v>
      </c>
      <c r="K92" s="148">
        <f>Normal!K93</f>
        <v>0.94899999999999995</v>
      </c>
      <c r="L92" s="148">
        <f>Normal!L93</f>
        <v>0.91200000000000003</v>
      </c>
      <c r="M92" s="1"/>
      <c r="N92" s="135"/>
      <c r="O92" s="135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 x14ac:dyDescent="0.35">
      <c r="A93" s="8"/>
      <c r="B93" s="8">
        <v>2.1</v>
      </c>
      <c r="C93" s="9" t="s">
        <v>20</v>
      </c>
      <c r="D93" s="125"/>
      <c r="E93" s="125">
        <f t="shared" si="1"/>
        <v>0.55920000000000003</v>
      </c>
      <c r="F93" s="125">
        <v>0.55920000000000003</v>
      </c>
      <c r="G93" s="141"/>
      <c r="H93" s="8">
        <v>2.1</v>
      </c>
      <c r="I93" s="9" t="s">
        <v>20</v>
      </c>
      <c r="J93" s="125">
        <f>'[7]power for double exponential di'!B91</f>
        <v>0.74399999999999999</v>
      </c>
      <c r="K93" s="125">
        <f>'[7]power for double exponential di'!C91</f>
        <v>0.71499999999999997</v>
      </c>
      <c r="L93" s="125">
        <f>'[7]power for double exponential di'!D91</f>
        <v>0.61399999999999999</v>
      </c>
      <c r="M93" s="1"/>
      <c r="N93" s="135"/>
      <c r="O93" s="13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5" x14ac:dyDescent="0.35">
      <c r="A94" s="19" t="s">
        <v>29</v>
      </c>
      <c r="B94" s="40"/>
      <c r="C94" s="40"/>
      <c r="D94" s="144">
        <v>0.72599999999999998</v>
      </c>
      <c r="E94" s="144">
        <f t="shared" si="1"/>
        <v>0.72199999999999998</v>
      </c>
      <c r="F94" s="144">
        <v>0.72199999999999998</v>
      </c>
      <c r="G94" s="141"/>
      <c r="H94" s="40"/>
      <c r="I94" s="40"/>
      <c r="J94" s="144">
        <f>Normal!J95</f>
        <v>0.80800000000000005</v>
      </c>
      <c r="K94" s="144">
        <f>Normal!K95</f>
        <v>0.80200000000000005</v>
      </c>
      <c r="L94" s="144">
        <f>Normal!L95</f>
        <v>0.80500000000000005</v>
      </c>
      <c r="M94" s="1"/>
      <c r="N94" s="135"/>
      <c r="O94" s="135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 x14ac:dyDescent="0.35">
      <c r="A95" s="8"/>
      <c r="B95" s="8">
        <v>2.2000000000000002</v>
      </c>
      <c r="C95" s="9" t="s">
        <v>20</v>
      </c>
      <c r="D95" s="125">
        <v>0.44850000000000001</v>
      </c>
      <c r="E95" s="125">
        <f t="shared" si="1"/>
        <v>0.44880000000000003</v>
      </c>
      <c r="F95" s="125">
        <v>0.44880000000000003</v>
      </c>
      <c r="G95" s="141"/>
      <c r="H95" s="8">
        <v>2.2000000000000002</v>
      </c>
      <c r="I95" s="9" t="s">
        <v>20</v>
      </c>
      <c r="J95" s="125">
        <f>'[7]power for double exponential di'!B93</f>
        <v>0.502</v>
      </c>
      <c r="K95" s="125">
        <f>'[7]power for double exponential di'!C93</f>
        <v>0.503</v>
      </c>
      <c r="L95" s="125">
        <f>'[7]power for double exponential di'!D93</f>
        <v>0.5</v>
      </c>
      <c r="M95" s="1"/>
      <c r="N95" s="135">
        <f>D95-E95</f>
        <v>-3.0000000000002247E-4</v>
      </c>
      <c r="O95" s="135">
        <f>J95-K95</f>
        <v>-1.0000000000000009E-3</v>
      </c>
      <c r="P95" s="1"/>
      <c r="Q95" s="1">
        <f>D95-F95</f>
        <v>-3.0000000000002247E-4</v>
      </c>
      <c r="R95" s="1">
        <f>J95-L95</f>
        <v>2.0000000000000018E-3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5" x14ac:dyDescent="0.35">
      <c r="A96" s="19" t="s">
        <v>29</v>
      </c>
      <c r="B96" s="7"/>
      <c r="C96" s="7"/>
      <c r="D96" s="150">
        <v>0.27800000000000002</v>
      </c>
      <c r="E96" s="150">
        <f t="shared" si="1"/>
        <v>0.44</v>
      </c>
      <c r="F96" s="150">
        <v>0.44</v>
      </c>
      <c r="G96" s="141"/>
      <c r="H96" s="7"/>
      <c r="I96" s="7"/>
      <c r="J96" s="150">
        <f>Normal!J97</f>
        <v>0.35299999999999998</v>
      </c>
      <c r="K96" s="150">
        <f>Normal!K97</f>
        <v>0.40400000000000003</v>
      </c>
      <c r="L96" s="150">
        <f>Normal!L97</f>
        <v>0.51600000000000001</v>
      </c>
      <c r="M96" s="1"/>
      <c r="N96" s="135"/>
      <c r="O96" s="135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 x14ac:dyDescent="0.35">
      <c r="A97" s="8"/>
      <c r="B97" s="8">
        <v>2.4</v>
      </c>
      <c r="C97" s="9" t="s">
        <v>20</v>
      </c>
      <c r="D97" s="125"/>
      <c r="E97" s="125">
        <f t="shared" si="1"/>
        <v>0.25469999999999998</v>
      </c>
      <c r="F97" s="125">
        <v>0.25469999999999998</v>
      </c>
      <c r="G97" s="141"/>
      <c r="H97" s="8">
        <v>2.4</v>
      </c>
      <c r="I97" s="9" t="s">
        <v>20</v>
      </c>
      <c r="J97" s="125">
        <f>'[7]power for double exponential di'!B95</f>
        <v>0.17799999999999999</v>
      </c>
      <c r="K97" s="125">
        <f>'[7]power for double exponential di'!C95</f>
        <v>0.22600000000000001</v>
      </c>
      <c r="L97" s="125">
        <f>'[7]power for double exponential di'!D95</f>
        <v>0.30099999999999999</v>
      </c>
      <c r="M97" s="1"/>
      <c r="N97" s="135"/>
      <c r="O97" s="13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5" x14ac:dyDescent="0.35">
      <c r="A98" s="19" t="s">
        <v>29</v>
      </c>
      <c r="B98" s="7"/>
      <c r="C98" s="7"/>
      <c r="D98" s="150">
        <v>5.6000000000000001E-2</v>
      </c>
      <c r="E98" s="150">
        <f t="shared" si="1"/>
        <v>0.18099999999999999</v>
      </c>
      <c r="F98" s="150">
        <v>0.18099999999999999</v>
      </c>
      <c r="G98" s="141"/>
      <c r="H98" s="7"/>
      <c r="I98" s="7"/>
      <c r="J98" s="150">
        <f>Normal!J99</f>
        <v>9.0999999999999998E-2</v>
      </c>
      <c r="K98" s="150">
        <f>Normal!K99</f>
        <v>0.14499999999999999</v>
      </c>
      <c r="L98" s="150">
        <f>Normal!L99</f>
        <v>0.23599999999999999</v>
      </c>
      <c r="M98" s="1"/>
      <c r="N98" s="135"/>
      <c r="O98" s="135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x14ac:dyDescent="0.35">
      <c r="A99" s="8"/>
      <c r="B99" s="8">
        <v>2.8</v>
      </c>
      <c r="C99" s="9" t="s">
        <v>20</v>
      </c>
      <c r="D99" s="125">
        <v>0.03</v>
      </c>
      <c r="E99" s="125">
        <f t="shared" si="1"/>
        <v>0.11600000000000001</v>
      </c>
      <c r="F99" s="125">
        <v>0.11600000000000001</v>
      </c>
      <c r="G99" s="141"/>
      <c r="H99" s="8">
        <v>2.8</v>
      </c>
      <c r="I99" s="9" t="s">
        <v>20</v>
      </c>
      <c r="J99" s="125">
        <f>'[7]power for double exponential di'!B97</f>
        <v>5.1999999999999998E-2</v>
      </c>
      <c r="K99" s="125">
        <f>'[7]power for double exponential di'!C97</f>
        <v>9.7000000000000003E-2</v>
      </c>
      <c r="L99" s="125">
        <f>'[7]power for double exponential di'!D97</f>
        <v>0.157</v>
      </c>
      <c r="M99" s="1"/>
      <c r="N99" s="135"/>
      <c r="O99" s="13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5" x14ac:dyDescent="0.35">
      <c r="A100" s="19" t="s">
        <v>29</v>
      </c>
      <c r="B100" s="7"/>
      <c r="C100" s="7"/>
      <c r="D100" s="150">
        <v>0.67</v>
      </c>
      <c r="E100" s="150">
        <f t="shared" si="1"/>
        <v>0.81299999999999994</v>
      </c>
      <c r="F100" s="150">
        <v>0.81299999999999994</v>
      </c>
      <c r="G100" s="141"/>
      <c r="H100" s="7"/>
      <c r="I100" s="7"/>
      <c r="J100" s="150">
        <f>Normal!J101</f>
        <v>0.59499999999999997</v>
      </c>
      <c r="K100" s="150">
        <f>Normal!K101</f>
        <v>0.88400000000000001</v>
      </c>
      <c r="L100" s="150">
        <f>Normal!L101</f>
        <v>0.71599999999999997</v>
      </c>
      <c r="M100" s="1"/>
      <c r="N100" s="135"/>
      <c r="O100" s="135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 x14ac:dyDescent="0.35">
      <c r="A101" s="8"/>
      <c r="B101" s="8">
        <v>2.1</v>
      </c>
      <c r="C101" s="9" t="s">
        <v>21</v>
      </c>
      <c r="D101" s="125">
        <v>0.36599999999999999</v>
      </c>
      <c r="E101" s="125">
        <f t="shared" si="1"/>
        <v>0.53200000000000003</v>
      </c>
      <c r="F101" s="125">
        <v>0.53200000000000003</v>
      </c>
      <c r="G101" s="141"/>
      <c r="H101" s="8">
        <v>2.1</v>
      </c>
      <c r="I101" s="9" t="s">
        <v>21</v>
      </c>
      <c r="J101" s="125">
        <f>'[7]power for double exponential di'!B99</f>
        <v>0.27100000000000002</v>
      </c>
      <c r="K101" s="125">
        <f>'[7]power for double exponential di'!C99</f>
        <v>0.60199999999999998</v>
      </c>
      <c r="L101" s="125">
        <f>'[7]power for double exponential di'!D99</f>
        <v>0.38100000000000001</v>
      </c>
      <c r="M101" s="1"/>
      <c r="N101" s="135"/>
      <c r="O101" s="13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5" x14ac:dyDescent="0.35">
      <c r="A102" s="19" t="s">
        <v>29</v>
      </c>
      <c r="B102" s="40"/>
      <c r="C102" s="40"/>
      <c r="D102" s="144">
        <v>0.52200000000000002</v>
      </c>
      <c r="E102" s="144">
        <f t="shared" si="1"/>
        <v>0.51600000000000001</v>
      </c>
      <c r="F102" s="144">
        <v>0.51600000000000001</v>
      </c>
      <c r="G102" s="141"/>
      <c r="H102" s="40"/>
      <c r="I102" s="40"/>
      <c r="J102" s="144">
        <f>Normal!J103</f>
        <v>0.49199999999999999</v>
      </c>
      <c r="K102" s="144">
        <f>Normal!K103</f>
        <v>0.48399999999999999</v>
      </c>
      <c r="L102" s="144">
        <f>Normal!L103</f>
        <v>0.48899999999999999</v>
      </c>
      <c r="M102" s="1"/>
      <c r="N102" s="135"/>
      <c r="O102" s="135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x14ac:dyDescent="0.35">
      <c r="A103" s="8"/>
      <c r="B103" s="8">
        <v>2.2000000000000002</v>
      </c>
      <c r="C103" s="9" t="s">
        <v>21</v>
      </c>
      <c r="D103" s="125">
        <v>0.30599999999999999</v>
      </c>
      <c r="E103" s="125">
        <f t="shared" si="1"/>
        <v>0.307</v>
      </c>
      <c r="F103" s="125">
        <v>0.307</v>
      </c>
      <c r="G103" s="141"/>
      <c r="H103" s="8">
        <v>2.2000000000000002</v>
      </c>
      <c r="I103" s="9" t="s">
        <v>21</v>
      </c>
      <c r="J103" s="125">
        <f>'[7]power for double exponential di'!B101</f>
        <v>0.27200000000000002</v>
      </c>
      <c r="K103" s="125">
        <f>'[7]power for double exponential di'!C101</f>
        <v>0.28299999999999997</v>
      </c>
      <c r="L103" s="125">
        <f>'[7]power for double exponential di'!D101</f>
        <v>0.27400000000000002</v>
      </c>
      <c r="M103" s="1"/>
      <c r="N103" s="135">
        <f>D103-E103</f>
        <v>-1.0000000000000009E-3</v>
      </c>
      <c r="O103" s="135">
        <f>J103-K103</f>
        <v>-1.0999999999999954E-2</v>
      </c>
      <c r="P103" s="1"/>
      <c r="Q103" s="1">
        <f>D103-F103</f>
        <v>-1.0000000000000009E-3</v>
      </c>
      <c r="R103" s="1">
        <f>J103-L103</f>
        <v>-2.0000000000000018E-3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5" x14ac:dyDescent="0.35">
      <c r="A104" s="19" t="s">
        <v>29</v>
      </c>
      <c r="B104" s="20"/>
      <c r="C104" s="20"/>
      <c r="D104" s="148">
        <v>0.33700000000000002</v>
      </c>
      <c r="E104" s="148">
        <f t="shared" si="1"/>
        <v>0.20799999999999999</v>
      </c>
      <c r="F104" s="148">
        <v>0.20799999999999999</v>
      </c>
      <c r="G104" s="141"/>
      <c r="H104" s="20"/>
      <c r="I104" s="20"/>
      <c r="J104" s="148">
        <f>Normal!J105</f>
        <v>0.35799999999999998</v>
      </c>
      <c r="K104" s="148">
        <f>Normal!K105</f>
        <v>0.17100000000000001</v>
      </c>
      <c r="L104" s="148">
        <f>Normal!L105</f>
        <v>0.24</v>
      </c>
      <c r="M104" s="1"/>
      <c r="N104" s="135"/>
      <c r="O104" s="135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x14ac:dyDescent="0.35">
      <c r="A105" s="8"/>
      <c r="B105" s="8">
        <v>2.4</v>
      </c>
      <c r="C105" s="9" t="s">
        <v>21</v>
      </c>
      <c r="D105" s="125">
        <v>0.23499999999999999</v>
      </c>
      <c r="E105" s="125">
        <f t="shared" si="1"/>
        <v>0.13600000000000001</v>
      </c>
      <c r="F105" s="125">
        <v>0.13600000000000001</v>
      </c>
      <c r="G105" s="141"/>
      <c r="H105" s="8">
        <v>2.4</v>
      </c>
      <c r="I105" s="9" t="s">
        <v>21</v>
      </c>
      <c r="J105" s="125">
        <f>'[7]power for double exponential di'!B103</f>
        <v>0.25</v>
      </c>
      <c r="K105" s="125">
        <f>'[7]power for double exponential di'!C103</f>
        <v>0.114</v>
      </c>
      <c r="L105" s="125">
        <f>'[7]power for double exponential di'!D103</f>
        <v>0.156</v>
      </c>
      <c r="M105" s="1"/>
      <c r="N105" s="135"/>
      <c r="O105" s="13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5" x14ac:dyDescent="0.35">
      <c r="A106" s="19" t="s">
        <v>29</v>
      </c>
      <c r="B106" s="20"/>
      <c r="C106" s="20"/>
      <c r="D106" s="148">
        <v>0.22600000000000001</v>
      </c>
      <c r="E106" s="148">
        <f t="shared" si="1"/>
        <v>9.0999999999999998E-2</v>
      </c>
      <c r="F106" s="148">
        <v>9.0999999999999998E-2</v>
      </c>
      <c r="G106" s="141"/>
      <c r="H106" s="20"/>
      <c r="I106" s="20"/>
      <c r="J106" s="148">
        <f>Normal!J107</f>
        <v>0.27</v>
      </c>
      <c r="K106" s="148">
        <f>Normal!K107</f>
        <v>0.08</v>
      </c>
      <c r="L106" s="148">
        <f>Normal!L107</f>
        <v>0.124</v>
      </c>
      <c r="M106" s="1"/>
      <c r="N106" s="135"/>
      <c r="O106" s="135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x14ac:dyDescent="0.35">
      <c r="A107" s="8"/>
      <c r="B107" s="8">
        <v>2.8</v>
      </c>
      <c r="C107" s="9" t="s">
        <v>21</v>
      </c>
      <c r="D107" s="125">
        <v>0.19500000000000001</v>
      </c>
      <c r="E107" s="125">
        <f t="shared" si="1"/>
        <v>7.1999999999999995E-2</v>
      </c>
      <c r="F107" s="125">
        <v>7.1999999999999995E-2</v>
      </c>
      <c r="G107" s="141"/>
      <c r="H107" s="8">
        <v>2.8</v>
      </c>
      <c r="I107" s="9" t="s">
        <v>21</v>
      </c>
      <c r="J107" s="125">
        <f>'[7]power for double exponential di'!B105</f>
        <v>0.23499999999999999</v>
      </c>
      <c r="K107" s="125">
        <f>'[7]power for double exponential di'!C105</f>
        <v>6.4000000000000001E-2</v>
      </c>
      <c r="L107" s="125">
        <f>'[7]power for double exponential di'!D105</f>
        <v>9.9000000000000005E-2</v>
      </c>
      <c r="M107" s="1"/>
      <c r="N107" s="135"/>
      <c r="O107" s="13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5" x14ac:dyDescent="0.35">
      <c r="A108" s="19" t="s">
        <v>29</v>
      </c>
      <c r="B108" s="19"/>
      <c r="C108" s="19"/>
      <c r="D108" s="149">
        <v>0.879</v>
      </c>
      <c r="E108" s="149">
        <f t="shared" si="1"/>
        <v>0.877</v>
      </c>
      <c r="F108" s="149">
        <v>0.877</v>
      </c>
      <c r="G108" s="141"/>
      <c r="H108" s="19"/>
      <c r="I108" s="19"/>
      <c r="J108" s="149">
        <f>Normal!J109</f>
        <v>0.9</v>
      </c>
      <c r="K108" s="149">
        <f>Normal!K109</f>
        <v>0.95899999999999996</v>
      </c>
      <c r="L108" s="149">
        <f>Normal!L109</f>
        <v>0.89900000000000002</v>
      </c>
      <c r="M108" s="1"/>
      <c r="N108" s="135"/>
      <c r="O108" s="135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x14ac:dyDescent="0.35">
      <c r="A109" s="8"/>
      <c r="B109" s="8">
        <v>2.1</v>
      </c>
      <c r="C109" s="9" t="s">
        <v>22</v>
      </c>
      <c r="D109" s="125">
        <v>0.61</v>
      </c>
      <c r="E109" s="125">
        <f t="shared" si="1"/>
        <v>0.60699999999999998</v>
      </c>
      <c r="F109" s="125">
        <v>0.60699999999999998</v>
      </c>
      <c r="G109" s="141"/>
      <c r="H109" s="8">
        <v>2.1</v>
      </c>
      <c r="I109" s="9" t="s">
        <v>22</v>
      </c>
      <c r="J109" s="125">
        <f>'[7]power for double exponential di'!B107</f>
        <v>0.57999999999999996</v>
      </c>
      <c r="K109" s="125">
        <f>'[7]power for double exponential di'!C107</f>
        <v>0.73299999999999998</v>
      </c>
      <c r="L109" s="125">
        <f>'[7]power for double exponential di'!D107</f>
        <v>0.57699999999999996</v>
      </c>
      <c r="M109" s="1"/>
      <c r="N109" s="135"/>
      <c r="O109" s="13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5" x14ac:dyDescent="0.35">
      <c r="A110" s="19" t="s">
        <v>29</v>
      </c>
      <c r="B110" s="29"/>
      <c r="C110" s="29"/>
      <c r="D110" s="147">
        <v>0.69699999999999995</v>
      </c>
      <c r="E110" s="147">
        <f t="shared" si="1"/>
        <v>0.69699999999999995</v>
      </c>
      <c r="F110" s="147">
        <v>0.69699999999999995</v>
      </c>
      <c r="G110" s="141"/>
      <c r="H110" s="29"/>
      <c r="I110" s="29"/>
      <c r="J110" s="147">
        <f>Normal!J111</f>
        <v>0.72699999999999998</v>
      </c>
      <c r="K110" s="147">
        <f>Normal!K111</f>
        <v>0.72199999999999998</v>
      </c>
      <c r="L110" s="147">
        <f>Normal!L111</f>
        <v>0.72599999999999998</v>
      </c>
      <c r="M110" s="1"/>
      <c r="N110" s="135"/>
      <c r="O110" s="135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 x14ac:dyDescent="0.35">
      <c r="A111" s="8"/>
      <c r="B111" s="8">
        <v>2.2000000000000002</v>
      </c>
      <c r="C111" s="9" t="s">
        <v>22</v>
      </c>
      <c r="D111" s="125">
        <v>0.42599999999999999</v>
      </c>
      <c r="E111" s="125">
        <f t="shared" si="1"/>
        <v>0.42599999999999999</v>
      </c>
      <c r="F111" s="125">
        <v>0.42599999999999999</v>
      </c>
      <c r="G111" s="141"/>
      <c r="H111" s="8">
        <v>2.2000000000000002</v>
      </c>
      <c r="I111" s="9" t="s">
        <v>22</v>
      </c>
      <c r="J111" s="125">
        <f>'[7]power for double exponential di'!B109</f>
        <v>0.42899999999999999</v>
      </c>
      <c r="K111" s="125">
        <f>'[7]power for double exponential di'!C109</f>
        <v>0.432</v>
      </c>
      <c r="L111" s="125">
        <f>'[7]power for double exponential di'!D109</f>
        <v>0.42899999999999999</v>
      </c>
      <c r="M111" s="1"/>
      <c r="N111" s="135">
        <f>D111-E111</f>
        <v>0</v>
      </c>
      <c r="O111" s="135">
        <f>J111-K111</f>
        <v>-3.0000000000000027E-3</v>
      </c>
      <c r="P111" s="1"/>
      <c r="Q111" s="135">
        <f>D111-F111</f>
        <v>0</v>
      </c>
      <c r="R111" s="135">
        <f>J111-L111</f>
        <v>0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5" x14ac:dyDescent="0.35">
      <c r="A112" s="5" t="s">
        <v>29</v>
      </c>
      <c r="B112" s="19"/>
      <c r="C112" s="19"/>
      <c r="D112" s="149">
        <v>0.34799999999999998</v>
      </c>
      <c r="E112" s="149">
        <f t="shared" si="1"/>
        <v>0.34499999999999997</v>
      </c>
      <c r="F112" s="149">
        <v>0.34499999999999997</v>
      </c>
      <c r="G112" s="141"/>
      <c r="H112" s="19"/>
      <c r="I112" s="19"/>
      <c r="J112" s="149">
        <f>Normal!J113</f>
        <v>0.4</v>
      </c>
      <c r="K112" s="149">
        <f>Normal!K113</f>
        <v>0.29299999999999998</v>
      </c>
      <c r="L112" s="149">
        <f>Normal!L113</f>
        <v>0.39600000000000002</v>
      </c>
      <c r="M112" s="1"/>
      <c r="N112" s="135"/>
      <c r="O112" s="135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 x14ac:dyDescent="0.35">
      <c r="A113" s="8"/>
      <c r="B113" s="8">
        <v>2.4</v>
      </c>
      <c r="C113" s="9" t="s">
        <v>22</v>
      </c>
      <c r="D113" s="125">
        <v>0.20699999999999999</v>
      </c>
      <c r="E113" s="125">
        <f t="shared" si="1"/>
        <v>0.20399999999999999</v>
      </c>
      <c r="F113" s="125">
        <v>0.20399999999999999</v>
      </c>
      <c r="G113" s="141"/>
      <c r="H113" s="8">
        <v>2.4</v>
      </c>
      <c r="I113" s="9" t="s">
        <v>22</v>
      </c>
      <c r="J113" s="125">
        <f>'[7]power for double exponential di'!B111</f>
        <v>0.24</v>
      </c>
      <c r="K113" s="125">
        <f>'[7]power for double exponential di'!C111</f>
        <v>0.17100000000000001</v>
      </c>
      <c r="L113" s="125">
        <f>'[7]power for double exponential di'!D111</f>
        <v>0.23699999999999999</v>
      </c>
      <c r="M113" s="1"/>
      <c r="N113" s="135"/>
      <c r="O113" s="13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5" x14ac:dyDescent="0.35">
      <c r="A114" s="5" t="s">
        <v>29</v>
      </c>
      <c r="B114" s="19"/>
      <c r="C114" s="19"/>
      <c r="D114" s="149">
        <v>0.13900000000000001</v>
      </c>
      <c r="E114" s="149">
        <f t="shared" si="1"/>
        <v>0.13500000000000001</v>
      </c>
      <c r="F114" s="149">
        <v>0.13500000000000001</v>
      </c>
      <c r="G114" s="141"/>
      <c r="H114" s="19"/>
      <c r="I114" s="19"/>
      <c r="J114" s="149">
        <f>Normal!J115</f>
        <v>0.186</v>
      </c>
      <c r="K114" s="149">
        <f>Normal!K115</f>
        <v>0.11</v>
      </c>
      <c r="L114" s="149">
        <f>Normal!L115</f>
        <v>0.17899999999999999</v>
      </c>
      <c r="M114" s="1"/>
      <c r="N114" s="135"/>
      <c r="O114" s="13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x14ac:dyDescent="0.35">
      <c r="A115" s="8"/>
      <c r="B115" s="8">
        <v>2.8</v>
      </c>
      <c r="C115" s="9" t="s">
        <v>22</v>
      </c>
      <c r="D115" s="125">
        <v>9.7000000000000003E-2</v>
      </c>
      <c r="E115" s="125">
        <f t="shared" si="1"/>
        <v>9.4E-2</v>
      </c>
      <c r="F115" s="125">
        <v>9.4E-2</v>
      </c>
      <c r="G115" s="141"/>
      <c r="H115" s="8">
        <v>2.8</v>
      </c>
      <c r="I115" s="9" t="s">
        <v>22</v>
      </c>
      <c r="J115" s="125">
        <f>'[7]power for double exponential di'!B113</f>
        <v>0.13400000000000001</v>
      </c>
      <c r="K115" s="125">
        <f>'[7]power for double exponential di'!C113</f>
        <v>7.9000000000000001E-2</v>
      </c>
      <c r="L115" s="125">
        <f>'[7]power for double exponential di'!D113</f>
        <v>0.128</v>
      </c>
      <c r="M115" s="1"/>
      <c r="N115" s="135"/>
      <c r="O115" s="13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x14ac:dyDescent="0.35">
      <c r="A116" s="5" t="s">
        <v>29</v>
      </c>
      <c r="B116" s="25"/>
      <c r="C116" s="26"/>
      <c r="D116" s="151">
        <v>0.93500000000000005</v>
      </c>
      <c r="E116" s="151">
        <f t="shared" si="1"/>
        <v>0.89700000000000002</v>
      </c>
      <c r="F116" s="151">
        <v>0.89700000000000002</v>
      </c>
      <c r="G116" s="141"/>
      <c r="H116" s="25"/>
      <c r="I116" s="26"/>
      <c r="J116" s="151">
        <f>Normal!J117</f>
        <v>0.96699999999999997</v>
      </c>
      <c r="K116" s="151">
        <f>Normal!K117</f>
        <v>0.97599999999999998</v>
      </c>
      <c r="L116" s="151">
        <f>Normal!L117</f>
        <v>0.94599999999999995</v>
      </c>
      <c r="M116" s="1"/>
      <c r="N116" s="135"/>
      <c r="O116" s="13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x14ac:dyDescent="0.35">
      <c r="A117" s="8"/>
      <c r="B117" s="8">
        <v>2.1</v>
      </c>
      <c r="C117" s="9" t="s">
        <v>23</v>
      </c>
      <c r="D117" s="125">
        <v>0.71899999999999997</v>
      </c>
      <c r="E117" s="125">
        <f t="shared" si="1"/>
        <v>0.63600000000000001</v>
      </c>
      <c r="F117" s="125">
        <v>0.63600000000000001</v>
      </c>
      <c r="G117" s="141"/>
      <c r="H117" s="8">
        <v>2.1</v>
      </c>
      <c r="I117" s="9" t="s">
        <v>23</v>
      </c>
      <c r="J117" s="125">
        <f>'[7]power for double exponential di'!B115</f>
        <v>0.745</v>
      </c>
      <c r="K117" s="125">
        <f>'[7]power for double exponential di'!C115</f>
        <v>0.78400000000000003</v>
      </c>
      <c r="L117" s="125">
        <f>'[7]power for double exponential di'!D115</f>
        <v>0.67100000000000004</v>
      </c>
      <c r="M117" s="1"/>
      <c r="N117" s="135"/>
      <c r="O117" s="13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5" x14ac:dyDescent="0.35">
      <c r="A118" s="5" t="s">
        <v>29</v>
      </c>
      <c r="B118" s="40"/>
      <c r="C118" s="40"/>
      <c r="D118" s="144">
        <v>0.77600000000000002</v>
      </c>
      <c r="E118" s="144">
        <f t="shared" si="1"/>
        <v>0.77500000000000002</v>
      </c>
      <c r="F118" s="144">
        <v>0.77500000000000002</v>
      </c>
      <c r="G118" s="141"/>
      <c r="H118" s="40"/>
      <c r="I118" s="40"/>
      <c r="J118" s="144">
        <f>Normal!J119</f>
        <v>0.83599999999999997</v>
      </c>
      <c r="K118" s="144">
        <f>Normal!K119</f>
        <v>0.83199999999999996</v>
      </c>
      <c r="L118" s="144">
        <f>Normal!L119</f>
        <v>0.83499999999999996</v>
      </c>
      <c r="M118" s="1"/>
      <c r="N118" s="135"/>
      <c r="O118" s="13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 x14ac:dyDescent="0.35">
      <c r="A119" s="8"/>
      <c r="B119" s="8">
        <v>2.2000000000000002</v>
      </c>
      <c r="C119" s="9" t="s">
        <v>23</v>
      </c>
      <c r="D119" s="125">
        <v>0.49099999999999999</v>
      </c>
      <c r="E119" s="125">
        <f t="shared" si="1"/>
        <v>0.49099999999999999</v>
      </c>
      <c r="F119" s="125">
        <v>0.49099999999999999</v>
      </c>
      <c r="G119" s="141"/>
      <c r="H119" s="8">
        <v>2.2000000000000002</v>
      </c>
      <c r="I119" s="9" t="s">
        <v>23</v>
      </c>
      <c r="J119" s="125">
        <f>'[7]power for double exponential di'!B117</f>
        <v>0.53100000000000003</v>
      </c>
      <c r="K119" s="125">
        <f>'[7]power for double exponential di'!C117</f>
        <v>0.53200000000000003</v>
      </c>
      <c r="L119" s="125">
        <f>'[7]power for double exponential di'!D117</f>
        <v>0.53</v>
      </c>
      <c r="M119" s="1"/>
      <c r="N119" s="135">
        <f>D119-E119</f>
        <v>0</v>
      </c>
      <c r="O119" s="135">
        <f>J119-K119</f>
        <v>-1.0000000000000009E-3</v>
      </c>
      <c r="P119" s="1"/>
      <c r="Q119" s="1">
        <f>D119-F119</f>
        <v>0</v>
      </c>
      <c r="R119" s="1">
        <f>J119-L119</f>
        <v>1.0000000000000009E-3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x14ac:dyDescent="0.35">
      <c r="A120" s="5" t="s">
        <v>29</v>
      </c>
      <c r="B120" s="27"/>
      <c r="C120" s="28"/>
      <c r="D120" s="152">
        <v>0.35299999999999998</v>
      </c>
      <c r="E120" s="152">
        <f t="shared" si="1"/>
        <v>0.44900000000000001</v>
      </c>
      <c r="F120" s="152">
        <v>0.44900000000000001</v>
      </c>
      <c r="G120" s="141"/>
      <c r="H120" s="27"/>
      <c r="I120" s="28"/>
      <c r="J120" s="152">
        <f>Normal!J121</f>
        <v>0.42599999999999999</v>
      </c>
      <c r="K120" s="152">
        <f>Normal!K121</f>
        <v>0.40100000000000002</v>
      </c>
      <c r="L120" s="152">
        <f>Normal!L121</f>
        <v>0.51700000000000002</v>
      </c>
      <c r="M120" s="1"/>
      <c r="N120" s="135"/>
      <c r="O120" s="13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 x14ac:dyDescent="0.35">
      <c r="A121" s="8"/>
      <c r="B121" s="8">
        <v>2.4</v>
      </c>
      <c r="C121" s="9" t="s">
        <v>23</v>
      </c>
      <c r="D121" s="125">
        <v>0.188</v>
      </c>
      <c r="E121" s="125">
        <f t="shared" si="1"/>
        <v>0.26</v>
      </c>
      <c r="F121" s="125">
        <v>0.26</v>
      </c>
      <c r="G121" s="141"/>
      <c r="H121" s="8">
        <v>2.4</v>
      </c>
      <c r="I121" s="9" t="s">
        <v>23</v>
      </c>
      <c r="J121" s="125">
        <f>'[7]power for double exponential di'!B119</f>
        <v>0.23100000000000001</v>
      </c>
      <c r="K121" s="125">
        <f>'[7]power for double exponential di'!C119</f>
        <v>0.22500000000000001</v>
      </c>
      <c r="L121" s="125">
        <f>'[7]power for double exponential di'!D119</f>
        <v>0.30399999999999999</v>
      </c>
      <c r="M121" s="1"/>
      <c r="N121" s="135"/>
      <c r="O121" s="13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x14ac:dyDescent="0.35">
      <c r="A122" s="5" t="s">
        <v>29</v>
      </c>
      <c r="B122" s="27"/>
      <c r="C122" s="28"/>
      <c r="D122" s="152">
        <v>9.7000000000000003E-2</v>
      </c>
      <c r="E122" s="152">
        <f t="shared" si="1"/>
        <v>0.17599999999999999</v>
      </c>
      <c r="F122" s="152">
        <v>0.17599999999999999</v>
      </c>
      <c r="G122" s="141"/>
      <c r="H122" s="27"/>
      <c r="I122" s="28"/>
      <c r="J122" s="152">
        <f>Normal!J123</f>
        <v>0.14199999999999999</v>
      </c>
      <c r="K122" s="152">
        <f>Normal!K123</f>
        <v>0.14099999999999999</v>
      </c>
      <c r="L122" s="152">
        <f>Normal!L123</f>
        <v>0.22900000000000001</v>
      </c>
      <c r="M122" s="1"/>
      <c r="N122" s="135"/>
      <c r="O122" s="135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 x14ac:dyDescent="0.35">
      <c r="A123" s="8"/>
      <c r="B123" s="8">
        <v>2.8</v>
      </c>
      <c r="C123" s="9" t="s">
        <v>23</v>
      </c>
      <c r="D123" s="125">
        <v>5.7000000000000002E-2</v>
      </c>
      <c r="E123" s="125">
        <f t="shared" si="1"/>
        <v>0.114</v>
      </c>
      <c r="F123" s="125">
        <v>0.114</v>
      </c>
      <c r="G123" s="141"/>
      <c r="H123" s="8">
        <v>2.8</v>
      </c>
      <c r="I123" s="9" t="s">
        <v>23</v>
      </c>
      <c r="J123" s="125">
        <f>'[7]power for double exponential di'!B121</f>
        <v>8.8999999999999996E-2</v>
      </c>
      <c r="K123" s="125">
        <f>'[7]power for double exponential di'!C121</f>
        <v>9.5000000000000001E-2</v>
      </c>
      <c r="L123" s="125">
        <f>'[7]power for double exponential di'!D121</f>
        <v>0.155</v>
      </c>
      <c r="M123" s="1"/>
      <c r="N123" s="135"/>
      <c r="O123" s="13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x14ac:dyDescent="0.35">
      <c r="A124" s="5" t="s">
        <v>29</v>
      </c>
      <c r="B124" s="25"/>
      <c r="C124" s="26"/>
      <c r="D124" s="151">
        <v>0.95699999999999996</v>
      </c>
      <c r="E124" s="151">
        <f t="shared" si="1"/>
        <v>0.90600000000000003</v>
      </c>
      <c r="F124" s="151">
        <v>0.90600000000000003</v>
      </c>
      <c r="G124" s="141"/>
      <c r="H124" s="25"/>
      <c r="I124" s="26"/>
      <c r="J124" s="151">
        <f>Normal!J125</f>
        <v>0.98599999999999999</v>
      </c>
      <c r="K124" s="151">
        <f>Normal!K125</f>
        <v>0.98199999999999998</v>
      </c>
      <c r="L124" s="151">
        <f>Normal!L125</f>
        <v>0.96499999999999997</v>
      </c>
      <c r="M124" s="1"/>
      <c r="N124" s="135"/>
      <c r="O124" s="135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 x14ac:dyDescent="0.35">
      <c r="A125" s="8"/>
      <c r="B125" s="8">
        <v>2.1</v>
      </c>
      <c r="C125" s="9" t="s">
        <v>24</v>
      </c>
      <c r="D125" s="125">
        <v>0.77400000000000002</v>
      </c>
      <c r="E125" s="125">
        <f t="shared" si="1"/>
        <v>0.64900000000000002</v>
      </c>
      <c r="F125" s="125">
        <v>0.64900000000000002</v>
      </c>
      <c r="G125" s="141"/>
      <c r="H125" s="8">
        <v>2.1</v>
      </c>
      <c r="I125" s="9" t="s">
        <v>24</v>
      </c>
      <c r="J125" s="125">
        <f>'[7]power for double exponential di'!B123</f>
        <v>0.83199999999999996</v>
      </c>
      <c r="K125" s="125">
        <f>'[7]power for double exponential di'!C123</f>
        <v>0.81100000000000005</v>
      </c>
      <c r="L125" s="125">
        <f>'[7]power for double exponential di'!D123</f>
        <v>0.72499999999999998</v>
      </c>
      <c r="M125" s="1"/>
      <c r="N125" s="135"/>
      <c r="O125" s="13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5" x14ac:dyDescent="0.35">
      <c r="A126" s="5" t="s">
        <v>29</v>
      </c>
      <c r="B126" s="40"/>
      <c r="C126" s="40"/>
      <c r="D126" s="144">
        <v>0.81799999999999995</v>
      </c>
      <c r="E126" s="144">
        <f t="shared" si="1"/>
        <v>0.81499999999999995</v>
      </c>
      <c r="F126" s="144">
        <v>0.81499999999999995</v>
      </c>
      <c r="G126" s="141"/>
      <c r="H126" s="40"/>
      <c r="I126" s="40"/>
      <c r="J126" s="144">
        <f>Normal!J127</f>
        <v>0.89100000000000001</v>
      </c>
      <c r="K126" s="144">
        <f>Normal!K127</f>
        <v>0.88800000000000001</v>
      </c>
      <c r="L126" s="144">
        <f>Normal!L127</f>
        <v>0.89</v>
      </c>
      <c r="M126" s="1"/>
      <c r="N126" s="135"/>
      <c r="O126" s="13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 x14ac:dyDescent="0.35">
      <c r="A127" s="8"/>
      <c r="B127" s="8">
        <v>2.2000000000000002</v>
      </c>
      <c r="C127" s="9" t="s">
        <v>24</v>
      </c>
      <c r="D127" s="125">
        <v>0.53200000000000003</v>
      </c>
      <c r="E127" s="125">
        <f t="shared" si="1"/>
        <v>0.53300000000000003</v>
      </c>
      <c r="F127" s="125">
        <v>0.53300000000000003</v>
      </c>
      <c r="G127" s="141"/>
      <c r="H127" s="8">
        <v>2.2000000000000002</v>
      </c>
      <c r="I127" s="9" t="s">
        <v>24</v>
      </c>
      <c r="J127" s="125">
        <f>'[7]power for double exponential di'!B125</f>
        <v>0.59899999999999998</v>
      </c>
      <c r="K127" s="125">
        <f>'[7]power for double exponential di'!C125</f>
        <v>0.6</v>
      </c>
      <c r="L127" s="125">
        <f>'[7]power for double exponential di'!D125</f>
        <v>0.59699999999999998</v>
      </c>
      <c r="M127" s="1"/>
      <c r="N127" s="135">
        <f>D127-E127</f>
        <v>-1.0000000000000009E-3</v>
      </c>
      <c r="O127" s="135">
        <f>J127-K127</f>
        <v>-1.0000000000000009E-3</v>
      </c>
      <c r="P127" s="1"/>
      <c r="Q127" s="1">
        <f>D127-F127</f>
        <v>-1.0000000000000009E-3</v>
      </c>
      <c r="R127" s="1">
        <f>J127-L127</f>
        <v>2.0000000000000018E-3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x14ac:dyDescent="0.35">
      <c r="A128" s="5" t="s">
        <v>29</v>
      </c>
      <c r="B128" s="27"/>
      <c r="C128" s="28"/>
      <c r="D128" s="152">
        <v>0.35599999999999998</v>
      </c>
      <c r="E128" s="152">
        <f t="shared" si="1"/>
        <v>0.52700000000000002</v>
      </c>
      <c r="F128" s="152">
        <v>0.52700000000000002</v>
      </c>
      <c r="G128" s="141"/>
      <c r="H128" s="27"/>
      <c r="I128" s="28"/>
      <c r="J128" s="152">
        <f>Normal!J129</f>
        <v>0.443</v>
      </c>
      <c r="K128" s="152">
        <f>Normal!K129</f>
        <v>0.49299999999999999</v>
      </c>
      <c r="L128" s="152">
        <f>Normal!L129</f>
        <v>0.60799999999999998</v>
      </c>
      <c r="M128" s="1"/>
      <c r="N128" s="135"/>
      <c r="O128" s="135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 x14ac:dyDescent="0.35">
      <c r="A129" s="8"/>
      <c r="B129" s="8">
        <v>2.4</v>
      </c>
      <c r="C129" s="9" t="s">
        <v>24</v>
      </c>
      <c r="D129" s="125">
        <v>0.17399999999999999</v>
      </c>
      <c r="E129" s="125">
        <f t="shared" si="1"/>
        <v>0.30499999999999999</v>
      </c>
      <c r="F129" s="125">
        <v>0.30499999999999999</v>
      </c>
      <c r="G129" s="141"/>
      <c r="H129" s="8">
        <v>2.4</v>
      </c>
      <c r="I129" s="9" t="s">
        <v>24</v>
      </c>
      <c r="J129" s="125">
        <f>'[7]power for double exponential di'!B127</f>
        <v>0.223</v>
      </c>
      <c r="K129" s="125">
        <f>'[7]power for double exponential di'!C127</f>
        <v>0.27400000000000002</v>
      </c>
      <c r="L129" s="125">
        <f>'[7]power for double exponential di'!D127</f>
        <v>0.36099999999999999</v>
      </c>
      <c r="M129" s="1"/>
      <c r="N129" s="135"/>
      <c r="O129" s="13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x14ac:dyDescent="0.35">
      <c r="A130" s="5" t="s">
        <v>29</v>
      </c>
      <c r="B130" s="27"/>
      <c r="C130" s="28"/>
      <c r="D130" s="152">
        <v>7.0999999999999994E-2</v>
      </c>
      <c r="E130" s="152">
        <f t="shared" si="1"/>
        <v>0.215</v>
      </c>
      <c r="F130" s="152">
        <v>0.215</v>
      </c>
      <c r="G130" s="141"/>
      <c r="H130" s="27"/>
      <c r="I130" s="28"/>
      <c r="J130" s="152">
        <f>Normal!J131</f>
        <v>0.112</v>
      </c>
      <c r="K130" s="152">
        <f>Normal!K131</f>
        <v>0.17100000000000001</v>
      </c>
      <c r="L130" s="152">
        <f>Normal!L131</f>
        <v>0.27600000000000002</v>
      </c>
      <c r="M130" s="1"/>
      <c r="N130" s="135"/>
      <c r="O130" s="135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 x14ac:dyDescent="0.35">
      <c r="A131" s="8"/>
      <c r="B131" s="8">
        <v>2.8</v>
      </c>
      <c r="C131" s="9" t="s">
        <v>24</v>
      </c>
      <c r="D131" s="125">
        <v>3.6999999999999998E-2</v>
      </c>
      <c r="E131" s="125">
        <f t="shared" si="1"/>
        <v>0.13400000000000001</v>
      </c>
      <c r="F131" s="125">
        <v>0.13400000000000001</v>
      </c>
      <c r="G131" s="141"/>
      <c r="H131" s="8">
        <v>2.8</v>
      </c>
      <c r="I131" s="9" t="s">
        <v>24</v>
      </c>
      <c r="J131" s="125">
        <f>'[7]power for double exponential di'!B129</f>
        <v>6.0999999999999999E-2</v>
      </c>
      <c r="K131" s="125">
        <f>'[7]power for double exponential di'!C129</f>
        <v>0.11</v>
      </c>
      <c r="L131" s="125">
        <f>'[7]power for double exponential di'!D129</f>
        <v>0.17899999999999999</v>
      </c>
      <c r="M131" s="1"/>
      <c r="N131" s="135"/>
      <c r="O131" s="13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x14ac:dyDescent="0.35">
      <c r="A132" s="5" t="s">
        <v>29</v>
      </c>
      <c r="B132" s="25"/>
      <c r="C132" s="26"/>
      <c r="D132" s="151">
        <v>0.95</v>
      </c>
      <c r="E132" s="151">
        <f t="shared" si="1"/>
        <v>0.98199999999999998</v>
      </c>
      <c r="F132" s="151">
        <v>0.98199999999999998</v>
      </c>
      <c r="G132" s="141"/>
      <c r="H132" s="25"/>
      <c r="I132" s="26"/>
      <c r="J132" s="151">
        <f>Normal!J133</f>
        <v>0.94799999999999995</v>
      </c>
      <c r="K132" s="151">
        <f>Normal!K133</f>
        <v>0.996</v>
      </c>
      <c r="L132" s="151">
        <f>Normal!L133</f>
        <v>0.97499999999999998</v>
      </c>
      <c r="M132" s="1"/>
      <c r="N132" s="135"/>
      <c r="O132" s="13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x14ac:dyDescent="0.35">
      <c r="A133" s="8"/>
      <c r="B133" s="8">
        <v>2.1</v>
      </c>
      <c r="C133" s="9" t="s">
        <v>25</v>
      </c>
      <c r="D133" s="125">
        <v>0.68200000000000005</v>
      </c>
      <c r="E133" s="125">
        <f t="shared" ref="E133:E163" si="2">F133</f>
        <v>0.81799999999999995</v>
      </c>
      <c r="F133" s="125">
        <v>0.81799999999999995</v>
      </c>
      <c r="G133" s="141"/>
      <c r="H133" s="8">
        <v>2.1</v>
      </c>
      <c r="I133" s="9" t="s">
        <v>25</v>
      </c>
      <c r="J133" s="125">
        <f>'[7]power for double exponential di'!B131</f>
        <v>0.60899999999999999</v>
      </c>
      <c r="K133" s="125">
        <f>'[7]power for double exponential di'!C131</f>
        <v>0.89100000000000001</v>
      </c>
      <c r="L133" s="125">
        <f>'[7]power for double exponential di'!D131</f>
        <v>0.72599999999999998</v>
      </c>
      <c r="M133" s="1"/>
      <c r="N133" s="135"/>
      <c r="O133" s="13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5" x14ac:dyDescent="0.35">
      <c r="A134" s="5" t="s">
        <v>29</v>
      </c>
      <c r="B134" s="40"/>
      <c r="C134" s="40"/>
      <c r="D134" s="144">
        <v>0.81799999999999995</v>
      </c>
      <c r="E134" s="144">
        <f t="shared" si="2"/>
        <v>0.81499999999999995</v>
      </c>
      <c r="F134" s="144">
        <v>0.81499999999999995</v>
      </c>
      <c r="G134" s="141"/>
      <c r="H134" s="40"/>
      <c r="I134" s="40"/>
      <c r="J134" s="144">
        <f>Normal!J135</f>
        <v>0.81</v>
      </c>
      <c r="K134" s="144">
        <f>Normal!K135</f>
        <v>0.80400000000000005</v>
      </c>
      <c r="L134" s="144">
        <f>Normal!L135</f>
        <v>0.80900000000000005</v>
      </c>
      <c r="M134" s="1"/>
      <c r="N134" s="135"/>
      <c r="O134" s="135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x14ac:dyDescent="0.35">
      <c r="A135" s="8"/>
      <c r="B135" s="8">
        <v>2.2000000000000002</v>
      </c>
      <c r="C135" s="9" t="s">
        <v>25</v>
      </c>
      <c r="D135" s="125">
        <v>0.53300000000000003</v>
      </c>
      <c r="E135" s="125">
        <f t="shared" si="2"/>
        <v>0.53300000000000003</v>
      </c>
      <c r="F135" s="125">
        <v>0.53300000000000003</v>
      </c>
      <c r="G135" s="141"/>
      <c r="H135" s="8">
        <v>2.2000000000000002</v>
      </c>
      <c r="I135" s="9" t="s">
        <v>25</v>
      </c>
      <c r="J135" s="125">
        <f>'[7]power for double exponential di'!B133</f>
        <v>0.503</v>
      </c>
      <c r="K135" s="125">
        <f>'[7]power for double exponential di'!C133</f>
        <v>0.50700000000000001</v>
      </c>
      <c r="L135" s="125">
        <f>'[7]power for double exponential di'!D133</f>
        <v>0.503</v>
      </c>
      <c r="M135" s="1"/>
      <c r="N135" s="135">
        <f>D135-E135</f>
        <v>0</v>
      </c>
      <c r="O135" s="135">
        <f>J135-K135</f>
        <v>-4.0000000000000036E-3</v>
      </c>
      <c r="P135" s="1"/>
      <c r="Q135" s="1">
        <f>D135-F135</f>
        <v>0</v>
      </c>
      <c r="R135" s="1">
        <f>J135-L135</f>
        <v>0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x14ac:dyDescent="0.35">
      <c r="A136" s="5" t="s">
        <v>29</v>
      </c>
      <c r="B136" s="25"/>
      <c r="C136" s="26"/>
      <c r="D136" s="151">
        <v>0.52500000000000002</v>
      </c>
      <c r="E136" s="151">
        <f t="shared" si="2"/>
        <v>0.375</v>
      </c>
      <c r="F136" s="151">
        <v>0.375</v>
      </c>
      <c r="G136" s="141"/>
      <c r="H136" s="25"/>
      <c r="I136" s="26"/>
      <c r="J136" s="151">
        <f>Normal!J137</f>
        <v>0.55000000000000004</v>
      </c>
      <c r="K136" s="151">
        <f>Normal!K137</f>
        <v>0.31</v>
      </c>
      <c r="L136" s="151">
        <f>Normal!L137</f>
        <v>0.42099999999999999</v>
      </c>
      <c r="M136" s="1"/>
      <c r="N136" s="135"/>
      <c r="O136" s="135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x14ac:dyDescent="0.35">
      <c r="A137" s="8"/>
      <c r="B137" s="8">
        <v>2.4</v>
      </c>
      <c r="C137" s="9" t="s">
        <v>25</v>
      </c>
      <c r="D137" s="125">
        <v>0.34399999999999997</v>
      </c>
      <c r="E137" s="125">
        <f t="shared" si="2"/>
        <v>0.222</v>
      </c>
      <c r="F137" s="125">
        <v>0.222</v>
      </c>
      <c r="G137" s="141"/>
      <c r="H137" s="8">
        <v>2.4</v>
      </c>
      <c r="I137" s="9" t="s">
        <v>25</v>
      </c>
      <c r="J137" s="125">
        <f>'[7]power for double exponential di'!B135</f>
        <v>0.36499999999999999</v>
      </c>
      <c r="K137" s="125">
        <f>'[7]power for double exponential di'!C135</f>
        <v>0.182</v>
      </c>
      <c r="L137" s="125">
        <f>'[7]power for double exponential di'!D135</f>
        <v>0.254</v>
      </c>
      <c r="M137" s="1"/>
      <c r="N137" s="135"/>
      <c r="O137" s="13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x14ac:dyDescent="0.35">
      <c r="A138" s="5" t="s">
        <v>29</v>
      </c>
      <c r="B138" s="25"/>
      <c r="C138" s="26"/>
      <c r="D138" s="151">
        <v>0.29399999999999998</v>
      </c>
      <c r="E138" s="151">
        <f t="shared" si="2"/>
        <v>0.13700000000000001</v>
      </c>
      <c r="F138" s="151">
        <v>0.13700000000000001</v>
      </c>
      <c r="G138" s="141"/>
      <c r="H138" s="25"/>
      <c r="I138" s="26"/>
      <c r="J138" s="151">
        <f>Normal!J139</f>
        <v>0.34100000000000003</v>
      </c>
      <c r="K138" s="151">
        <f>Normal!K139</f>
        <v>0.111</v>
      </c>
      <c r="L138" s="151">
        <f>Normal!L139</f>
        <v>0.182</v>
      </c>
      <c r="M138" s="1"/>
      <c r="N138" s="135"/>
      <c r="O138" s="135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x14ac:dyDescent="0.35">
      <c r="A139" s="8"/>
      <c r="B139" s="8">
        <v>2.8</v>
      </c>
      <c r="C139" s="9" t="s">
        <v>25</v>
      </c>
      <c r="D139" s="125">
        <v>0.22900000000000001</v>
      </c>
      <c r="E139" s="125">
        <f t="shared" si="2"/>
        <v>9.5000000000000001E-2</v>
      </c>
      <c r="F139" s="125">
        <v>9.5000000000000001E-2</v>
      </c>
      <c r="G139" s="141"/>
      <c r="H139" s="8">
        <v>2.8</v>
      </c>
      <c r="I139" s="9" t="s">
        <v>25</v>
      </c>
      <c r="J139" s="125">
        <f>'[7]power for double exponential di'!B137</f>
        <v>0.27200000000000002</v>
      </c>
      <c r="K139" s="125">
        <f>'[7]power for double exponential di'!C137</f>
        <v>8.1000000000000003E-2</v>
      </c>
      <c r="L139" s="125">
        <f>'[7]power for double exponential di'!D137</f>
        <v>0.13100000000000001</v>
      </c>
      <c r="M139" s="1"/>
      <c r="N139" s="135"/>
      <c r="O139" s="13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x14ac:dyDescent="0.35">
      <c r="A140" s="5" t="s">
        <v>29</v>
      </c>
      <c r="B140" s="5"/>
      <c r="C140" s="6"/>
      <c r="D140" s="142">
        <v>0.99399999999999999</v>
      </c>
      <c r="E140" s="142">
        <f t="shared" si="2"/>
        <v>0.99399999999999999</v>
      </c>
      <c r="F140" s="142">
        <v>0.99399999999999999</v>
      </c>
      <c r="G140" s="141"/>
      <c r="H140" s="5"/>
      <c r="I140" s="6"/>
      <c r="J140" s="142">
        <f>Normal!J141</f>
        <v>0.998</v>
      </c>
      <c r="K140" s="142">
        <f>Normal!K141</f>
        <v>1</v>
      </c>
      <c r="L140" s="142">
        <f>Normal!L141</f>
        <v>0.998</v>
      </c>
      <c r="M140" s="1"/>
      <c r="N140" s="135"/>
      <c r="O140" s="135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x14ac:dyDescent="0.35">
      <c r="A141" s="8"/>
      <c r="B141" s="8">
        <v>2.1</v>
      </c>
      <c r="C141" s="9" t="s">
        <v>26</v>
      </c>
      <c r="D141" s="125">
        <v>0.88</v>
      </c>
      <c r="E141" s="125">
        <f t="shared" si="2"/>
        <v>0.88</v>
      </c>
      <c r="F141" s="125">
        <v>0.88</v>
      </c>
      <c r="G141" s="141"/>
      <c r="H141" s="8">
        <v>2.1</v>
      </c>
      <c r="I141" s="9" t="s">
        <v>26</v>
      </c>
      <c r="J141" s="125">
        <f>'[7]power for double exponential di'!B139</f>
        <v>0.90300000000000002</v>
      </c>
      <c r="K141" s="125">
        <f>'[7]power for double exponential di'!C139</f>
        <v>0.96099999999999997</v>
      </c>
      <c r="L141" s="125">
        <f>'[7]power for double exponential di'!D139</f>
        <v>0.90200000000000002</v>
      </c>
      <c r="M141" s="1"/>
      <c r="N141" s="135"/>
      <c r="O141" s="13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5" x14ac:dyDescent="0.35">
      <c r="A142" s="5" t="s">
        <v>29</v>
      </c>
      <c r="B142" s="29"/>
      <c r="C142" s="29"/>
      <c r="D142" s="147">
        <v>0.94099999999999995</v>
      </c>
      <c r="E142" s="147">
        <f t="shared" si="2"/>
        <v>0.94099999999999995</v>
      </c>
      <c r="F142" s="147">
        <v>0.94099999999999995</v>
      </c>
      <c r="G142" s="141"/>
      <c r="H142" s="29"/>
      <c r="I142" s="29"/>
      <c r="J142" s="147">
        <f>Normal!J143</f>
        <v>0.96199999999999997</v>
      </c>
      <c r="K142" s="147">
        <f>Normal!K143</f>
        <v>0.96099999999999997</v>
      </c>
      <c r="L142" s="147">
        <f>Normal!L143</f>
        <v>0.96199999999999997</v>
      </c>
      <c r="M142" s="1"/>
      <c r="N142" s="135"/>
      <c r="O142" s="135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x14ac:dyDescent="0.35">
      <c r="A143" s="8"/>
      <c r="B143" s="8">
        <v>2.2000000000000002</v>
      </c>
      <c r="C143" s="9" t="s">
        <v>26</v>
      </c>
      <c r="D143" s="125">
        <v>0.70299999999999996</v>
      </c>
      <c r="E143" s="125">
        <f t="shared" si="2"/>
        <v>0.70299999999999996</v>
      </c>
      <c r="F143" s="125">
        <v>0.70299999999999996</v>
      </c>
      <c r="G143" s="141"/>
      <c r="H143" s="8">
        <v>2.2000000000000002</v>
      </c>
      <c r="I143" s="9" t="s">
        <v>26</v>
      </c>
      <c r="J143" s="125">
        <f>'[7]power for double exponential di'!B141</f>
        <v>0.73299999999999998</v>
      </c>
      <c r="K143" s="125">
        <f>'[7]power for double exponential di'!C141</f>
        <v>0.73299999999999998</v>
      </c>
      <c r="L143" s="125">
        <f>'[7]power for double exponential di'!D141</f>
        <v>0.73299999999999998</v>
      </c>
      <c r="M143" s="1"/>
      <c r="N143" s="135">
        <f>D143-E143</f>
        <v>0</v>
      </c>
      <c r="O143" s="135">
        <f>J143-K143</f>
        <v>0</v>
      </c>
      <c r="P143" s="1"/>
      <c r="Q143" s="135">
        <f>D143-F143</f>
        <v>0</v>
      </c>
      <c r="R143" s="135">
        <f>J143-L143</f>
        <v>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x14ac:dyDescent="0.35">
      <c r="A144" s="5" t="s">
        <v>29</v>
      </c>
      <c r="B144" s="5"/>
      <c r="C144" s="6"/>
      <c r="D144" s="142">
        <v>0.60399999999999998</v>
      </c>
      <c r="E144" s="142">
        <f t="shared" si="2"/>
        <v>0.60299999999999998</v>
      </c>
      <c r="F144" s="142">
        <v>0.60299999999999998</v>
      </c>
      <c r="G144" s="141"/>
      <c r="H144" s="5"/>
      <c r="I144" s="6"/>
      <c r="J144" s="142">
        <f>Normal!J145</f>
        <v>0.9</v>
      </c>
      <c r="K144" s="142">
        <f>Normal!K145</f>
        <v>0.6</v>
      </c>
      <c r="L144" s="142">
        <f>Normal!L145</f>
        <v>0.9</v>
      </c>
      <c r="M144" s="1"/>
      <c r="N144" s="135"/>
      <c r="O144" s="135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x14ac:dyDescent="0.35">
      <c r="A145" s="8"/>
      <c r="B145" s="8">
        <v>2.4</v>
      </c>
      <c r="C145" s="9" t="s">
        <v>26</v>
      </c>
      <c r="D145" s="125">
        <v>0.35599999999999998</v>
      </c>
      <c r="E145" s="125">
        <f t="shared" si="2"/>
        <v>0.35499999999999998</v>
      </c>
      <c r="F145" s="125">
        <v>0.35499999999999998</v>
      </c>
      <c r="G145" s="141"/>
      <c r="H145" s="8">
        <v>2.4</v>
      </c>
      <c r="I145" s="9" t="s">
        <v>26</v>
      </c>
      <c r="J145" s="125">
        <f>'[7]power for double exponential di'!B143</f>
        <v>0.40699999999999997</v>
      </c>
      <c r="K145" s="125">
        <f>'[7]power for double exponential di'!C143</f>
        <v>0.30299999999999999</v>
      </c>
      <c r="L145" s="125">
        <f>'[7]power for double exponential di'!D143</f>
        <v>0.40500000000000003</v>
      </c>
      <c r="M145" s="1"/>
      <c r="N145" s="135"/>
      <c r="O145" s="13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x14ac:dyDescent="0.35">
      <c r="A146" s="5" t="s">
        <v>29</v>
      </c>
      <c r="B146" s="5"/>
      <c r="C146" s="6"/>
      <c r="D146" s="142">
        <v>0.22800000000000001</v>
      </c>
      <c r="E146" s="142">
        <f t="shared" si="2"/>
        <v>0.22500000000000001</v>
      </c>
      <c r="F146" s="142">
        <v>0.22500000000000001</v>
      </c>
      <c r="G146" s="141"/>
      <c r="H146" s="5"/>
      <c r="I146" s="6"/>
      <c r="J146" s="142">
        <f>Normal!J147</f>
        <v>0.29099999999999998</v>
      </c>
      <c r="K146" s="142">
        <f>Normal!K147</f>
        <v>0.17799999999999999</v>
      </c>
      <c r="L146" s="142">
        <f>Normal!L147</f>
        <v>0.28699999999999998</v>
      </c>
      <c r="M146" s="1"/>
      <c r="N146" s="135"/>
      <c r="O146" s="13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x14ac:dyDescent="0.35">
      <c r="A147" s="8"/>
      <c r="B147" s="8">
        <v>2.8</v>
      </c>
      <c r="C147" s="9" t="s">
        <v>26</v>
      </c>
      <c r="D147" s="125">
        <v>0.14099999999999999</v>
      </c>
      <c r="E147" s="125">
        <f t="shared" si="2"/>
        <v>0.13900000000000001</v>
      </c>
      <c r="F147" s="125">
        <v>0.13900000000000001</v>
      </c>
      <c r="G147" s="141"/>
      <c r="H147" s="8">
        <v>2.8</v>
      </c>
      <c r="I147" s="9" t="s">
        <v>26</v>
      </c>
      <c r="J147" s="125">
        <f>'[7]power for double exponential di'!B145</f>
        <v>0.188</v>
      </c>
      <c r="K147" s="125">
        <f>'[7]power for double exponential di'!C145</f>
        <v>0.112</v>
      </c>
      <c r="L147" s="125">
        <f>'[7]power for double exponential di'!D145</f>
        <v>0.184</v>
      </c>
      <c r="M147" s="1"/>
      <c r="N147" s="135"/>
      <c r="O147" s="13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x14ac:dyDescent="0.35">
      <c r="A148" s="5" t="s">
        <v>29</v>
      </c>
      <c r="B148" s="25"/>
      <c r="C148" s="26"/>
      <c r="D148" s="151">
        <v>0.998</v>
      </c>
      <c r="E148" s="151">
        <f t="shared" si="2"/>
        <v>0.996</v>
      </c>
      <c r="F148" s="151">
        <v>0.996</v>
      </c>
      <c r="G148" s="141"/>
      <c r="H148" s="25"/>
      <c r="I148" s="26"/>
      <c r="J148" s="151">
        <f>Normal!J149</f>
        <v>1</v>
      </c>
      <c r="K148" s="151">
        <f>Normal!K149</f>
        <v>1</v>
      </c>
      <c r="L148" s="151">
        <f>Normal!L149</f>
        <v>1</v>
      </c>
      <c r="M148" s="1"/>
      <c r="N148" s="135"/>
      <c r="O148" s="135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x14ac:dyDescent="0.35">
      <c r="A149" s="8"/>
      <c r="B149" s="8">
        <v>2.1</v>
      </c>
      <c r="C149" s="9" t="s">
        <v>27</v>
      </c>
      <c r="D149" s="125">
        <v>0.93500000000000005</v>
      </c>
      <c r="E149" s="125">
        <f t="shared" si="2"/>
        <v>0.89900000000000002</v>
      </c>
      <c r="F149" s="125">
        <v>0.89900000000000002</v>
      </c>
      <c r="G149" s="141"/>
      <c r="H149" s="8">
        <v>2.1</v>
      </c>
      <c r="I149" s="9" t="s">
        <v>27</v>
      </c>
      <c r="J149" s="125">
        <f>'[7]power for double exponential di'!B147</f>
        <v>0.96699999999999997</v>
      </c>
      <c r="K149" s="125">
        <f>'[7]power for double exponential di'!C147</f>
        <v>0.97699999999999998</v>
      </c>
      <c r="L149" s="125">
        <f>'[7]power for double exponential di'!D147</f>
        <v>0.94799999999999995</v>
      </c>
      <c r="M149" s="1"/>
      <c r="N149" s="135"/>
      <c r="O149" s="13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5" x14ac:dyDescent="0.35">
      <c r="A150" s="5" t="s">
        <v>29</v>
      </c>
      <c r="B150" s="40"/>
      <c r="C150" s="40"/>
      <c r="D150" s="144">
        <v>0.97099999999999997</v>
      </c>
      <c r="E150" s="144">
        <f t="shared" si="2"/>
        <v>0.97099999999999997</v>
      </c>
      <c r="F150" s="144">
        <v>0.97099999999999997</v>
      </c>
      <c r="G150" s="141"/>
      <c r="H150" s="40"/>
      <c r="I150" s="40"/>
      <c r="J150" s="144">
        <f>Normal!J151</f>
        <v>0.98899999999999999</v>
      </c>
      <c r="K150" s="144">
        <f>Normal!K151</f>
        <v>0.98899999999999999</v>
      </c>
      <c r="L150" s="144">
        <f>Normal!L151</f>
        <v>0.98899999999999999</v>
      </c>
      <c r="M150" s="1"/>
      <c r="N150" s="135"/>
      <c r="O150" s="135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x14ac:dyDescent="0.35">
      <c r="A151" s="8"/>
      <c r="B151" s="8">
        <v>2.2000000000000002</v>
      </c>
      <c r="C151" s="9" t="s">
        <v>27</v>
      </c>
      <c r="D151" s="125">
        <v>0.78</v>
      </c>
      <c r="E151" s="125">
        <f t="shared" si="2"/>
        <v>0.77900000000000003</v>
      </c>
      <c r="F151" s="125">
        <v>0.77900000000000003</v>
      </c>
      <c r="G151" s="141"/>
      <c r="H151" s="8">
        <v>2.2000000000000002</v>
      </c>
      <c r="I151" s="9" t="s">
        <v>27</v>
      </c>
      <c r="J151" s="125">
        <f>'[7]power for double exponential di'!B149</f>
        <v>0.83899999999999997</v>
      </c>
      <c r="K151" s="125">
        <f>'[7]power for double exponential di'!C149</f>
        <v>0.83899999999999997</v>
      </c>
      <c r="L151" s="125">
        <f>'[7]power for double exponential di'!D149</f>
        <v>0.83899999999999997</v>
      </c>
      <c r="M151" s="1"/>
      <c r="N151" s="135">
        <f>D151-E151</f>
        <v>1.0000000000000009E-3</v>
      </c>
      <c r="O151" s="135">
        <f>J151-K151</f>
        <v>0</v>
      </c>
      <c r="P151" s="1"/>
      <c r="Q151" s="135">
        <f>D151-F151</f>
        <v>1.0000000000000009E-3</v>
      </c>
      <c r="R151" s="135">
        <f>J151-L151</f>
        <v>0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x14ac:dyDescent="0.35">
      <c r="A152" s="5" t="s">
        <v>29</v>
      </c>
      <c r="B152" s="27"/>
      <c r="C152" s="28"/>
      <c r="D152" s="152">
        <v>0.65100000000000002</v>
      </c>
      <c r="E152" s="152">
        <f t="shared" si="2"/>
        <v>0.73899999999999999</v>
      </c>
      <c r="F152" s="152">
        <v>0.73899999999999999</v>
      </c>
      <c r="G152" s="141"/>
      <c r="H152" s="27"/>
      <c r="I152" s="28"/>
      <c r="J152" s="152">
        <f>Normal!J153</f>
        <v>0.73599999999999999</v>
      </c>
      <c r="K152" s="152">
        <f>Normal!K153</f>
        <v>0.70499999999999996</v>
      </c>
      <c r="L152" s="152">
        <f>Normal!L153</f>
        <v>0.80500000000000005</v>
      </c>
      <c r="M152" s="1"/>
      <c r="N152" s="135"/>
      <c r="O152" s="135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x14ac:dyDescent="0.35">
      <c r="A153" s="8"/>
      <c r="B153" s="8">
        <v>2.4</v>
      </c>
      <c r="C153" s="9" t="s">
        <v>27</v>
      </c>
      <c r="D153" s="125">
        <v>0.36</v>
      </c>
      <c r="E153" s="125">
        <f t="shared" si="2"/>
        <v>0.45600000000000002</v>
      </c>
      <c r="F153" s="125">
        <v>0.45600000000000002</v>
      </c>
      <c r="G153" s="141"/>
      <c r="H153" s="8">
        <v>2.4</v>
      </c>
      <c r="I153" s="9" t="s">
        <v>27</v>
      </c>
      <c r="J153" s="125">
        <f>'[7]power for double exponential di'!B151</f>
        <v>0.433</v>
      </c>
      <c r="K153" s="125">
        <f>'[7]power for double exponential di'!C151</f>
        <v>0.41199999999999998</v>
      </c>
      <c r="L153" s="125">
        <f>'[7]power for double exponential di'!D151</f>
        <v>0.52300000000000002</v>
      </c>
      <c r="M153" s="1"/>
      <c r="N153" s="135"/>
      <c r="O153" s="13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x14ac:dyDescent="0.35">
      <c r="A154" s="5" t="s">
        <v>29</v>
      </c>
      <c r="B154" s="27"/>
      <c r="C154" s="28"/>
      <c r="D154" s="152">
        <v>0.188</v>
      </c>
      <c r="E154" s="152">
        <f t="shared" si="2"/>
        <v>0.307</v>
      </c>
      <c r="F154" s="152">
        <v>0.307</v>
      </c>
      <c r="G154" s="141"/>
      <c r="H154" s="27"/>
      <c r="I154" s="28"/>
      <c r="J154" s="152">
        <f>Normal!J155</f>
        <v>0.26200000000000001</v>
      </c>
      <c r="K154" s="152">
        <f>Normal!K155</f>
        <v>0.247</v>
      </c>
      <c r="L154" s="152">
        <f>Normal!L155</f>
        <v>0.38100000000000001</v>
      </c>
      <c r="M154" s="1"/>
      <c r="N154" s="135"/>
      <c r="O154" s="135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x14ac:dyDescent="0.35">
      <c r="A155" s="8"/>
      <c r="B155" s="8">
        <v>2.8</v>
      </c>
      <c r="C155" s="9" t="s">
        <v>27</v>
      </c>
      <c r="D155" s="125">
        <v>9.8000000000000004E-2</v>
      </c>
      <c r="E155" s="125">
        <f t="shared" si="2"/>
        <v>0.18</v>
      </c>
      <c r="F155" s="125">
        <v>0.18</v>
      </c>
      <c r="G155" s="141"/>
      <c r="H155" s="8">
        <v>2.8</v>
      </c>
      <c r="I155" s="9" t="s">
        <v>27</v>
      </c>
      <c r="J155" s="125">
        <f>'[7]power for double exponential di'!B153</f>
        <v>0.14499999999999999</v>
      </c>
      <c r="K155" s="125">
        <f>'[7]power for double exponential di'!C153</f>
        <v>0.14399999999999999</v>
      </c>
      <c r="L155" s="125">
        <f>'[7]power for double exponential di'!D153</f>
        <v>0.23499999999999999</v>
      </c>
      <c r="M155" s="1"/>
      <c r="N155" s="135"/>
      <c r="O155" s="135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x14ac:dyDescent="0.35">
      <c r="A156" s="5" t="s">
        <v>29</v>
      </c>
      <c r="B156" s="25"/>
      <c r="C156" s="26"/>
      <c r="D156" s="151">
        <v>0.999</v>
      </c>
      <c r="E156" s="151">
        <f t="shared" si="2"/>
        <v>0.997</v>
      </c>
      <c r="F156" s="151">
        <v>0.997</v>
      </c>
      <c r="G156" s="141"/>
      <c r="H156" s="25"/>
      <c r="I156" s="26"/>
      <c r="J156" s="151">
        <f>Normal!J157</f>
        <v>1</v>
      </c>
      <c r="K156" s="151">
        <f>Normal!K157</f>
        <v>1</v>
      </c>
      <c r="L156" s="151">
        <f>Normal!L157</f>
        <v>1</v>
      </c>
      <c r="M156" s="1"/>
      <c r="N156" s="135"/>
      <c r="O156" s="135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 x14ac:dyDescent="0.35">
      <c r="A157" s="8"/>
      <c r="B157" s="8">
        <v>2.1</v>
      </c>
      <c r="C157" s="9" t="s">
        <v>28</v>
      </c>
      <c r="D157" s="125">
        <v>0.95599999999999996</v>
      </c>
      <c r="E157" s="125">
        <f t="shared" si="2"/>
        <v>0.90800000000000003</v>
      </c>
      <c r="F157" s="125">
        <v>0.90800000000000003</v>
      </c>
      <c r="G157" s="141"/>
      <c r="H157" s="8">
        <v>2.1</v>
      </c>
      <c r="I157" s="9" t="s">
        <v>28</v>
      </c>
      <c r="J157" s="125">
        <f>'[7]power for double exponential di'!B155</f>
        <v>0.98499999999999999</v>
      </c>
      <c r="K157" s="125">
        <f>'[7]power for double exponential di'!C155</f>
        <v>0.98299999999999998</v>
      </c>
      <c r="L157" s="125">
        <f>'[7]power for double exponential di'!D155</f>
        <v>0.96599999999999997</v>
      </c>
      <c r="M157" s="1"/>
      <c r="N157" s="135"/>
      <c r="O157" s="13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5" x14ac:dyDescent="0.35">
      <c r="A158" s="5" t="s">
        <v>29</v>
      </c>
      <c r="B158" s="40"/>
      <c r="C158" s="40"/>
      <c r="D158" s="144">
        <v>0.98199999999999998</v>
      </c>
      <c r="E158" s="144">
        <f t="shared" si="2"/>
        <v>0.98199999999999998</v>
      </c>
      <c r="F158" s="144">
        <v>0.98199999999999998</v>
      </c>
      <c r="G158" s="141"/>
      <c r="H158" s="40"/>
      <c r="I158" s="40"/>
      <c r="J158" s="144">
        <f>Normal!J159</f>
        <v>0.996</v>
      </c>
      <c r="K158" s="144">
        <f>Normal!K159</f>
        <v>0.996</v>
      </c>
      <c r="L158" s="144">
        <f>Normal!L159</f>
        <v>0.996</v>
      </c>
      <c r="M158" s="1"/>
      <c r="N158" s="135"/>
      <c r="O158" s="135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 x14ac:dyDescent="0.35">
      <c r="A159" s="8"/>
      <c r="B159" s="8">
        <v>2.2000000000000002</v>
      </c>
      <c r="C159" s="9" t="s">
        <v>28</v>
      </c>
      <c r="D159" s="125">
        <v>0.82</v>
      </c>
      <c r="E159" s="125">
        <f t="shared" si="2"/>
        <v>0.81899999999999995</v>
      </c>
      <c r="F159" s="125">
        <v>0.81899999999999995</v>
      </c>
      <c r="G159" s="141"/>
      <c r="H159" s="8">
        <v>2.2000000000000002</v>
      </c>
      <c r="I159" s="9" t="s">
        <v>28</v>
      </c>
      <c r="J159" s="125">
        <f>'[7]power for double exponential di'!B157</f>
        <v>0.89300000000000002</v>
      </c>
      <c r="K159" s="125">
        <f>'[7]power for double exponential di'!C157</f>
        <v>0.89300000000000002</v>
      </c>
      <c r="L159" s="125">
        <f>'[7]power for double exponential di'!D157</f>
        <v>0.89200000000000002</v>
      </c>
      <c r="M159" s="1"/>
      <c r="N159" s="135">
        <f>D159-E159</f>
        <v>1.0000000000000009E-3</v>
      </c>
      <c r="O159" s="135">
        <f>J159-K159</f>
        <v>0</v>
      </c>
      <c r="P159" s="1"/>
      <c r="Q159" s="135">
        <f>D159-F159</f>
        <v>1.0000000000000009E-3</v>
      </c>
      <c r="R159" s="135">
        <f>J159-L159</f>
        <v>1.0000000000000009E-3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x14ac:dyDescent="0.35">
      <c r="A160" s="5" t="s">
        <v>29</v>
      </c>
      <c r="B160" s="27"/>
      <c r="C160" s="28"/>
      <c r="D160" s="152">
        <v>0.68300000000000005</v>
      </c>
      <c r="E160" s="152">
        <f t="shared" si="2"/>
        <v>0.82</v>
      </c>
      <c r="F160" s="152">
        <v>0.82</v>
      </c>
      <c r="G160" s="141"/>
      <c r="H160" s="27"/>
      <c r="I160" s="28"/>
      <c r="J160" s="152">
        <f>Normal!J161</f>
        <v>0.78300000000000003</v>
      </c>
      <c r="K160" s="152">
        <f>Normal!K161</f>
        <v>0.81100000000000005</v>
      </c>
      <c r="L160" s="152">
        <f>Normal!L161</f>
        <v>0.88400000000000001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 x14ac:dyDescent="0.35">
      <c r="A161" s="8"/>
      <c r="B161" s="8">
        <v>2.4</v>
      </c>
      <c r="C161" s="9" t="s">
        <v>28</v>
      </c>
      <c r="D161" s="125">
        <v>0.36099999999999999</v>
      </c>
      <c r="E161" s="125">
        <f t="shared" si="2"/>
        <v>0.53200000000000003</v>
      </c>
      <c r="F161" s="125">
        <v>0.53200000000000003</v>
      </c>
      <c r="G161" s="141"/>
      <c r="H161" s="8">
        <v>2.4</v>
      </c>
      <c r="I161" s="9" t="s">
        <v>28</v>
      </c>
      <c r="J161" s="125">
        <f>'[7]power for double exponential di'!B159</f>
        <v>0.45100000000000001</v>
      </c>
      <c r="K161" s="125">
        <f>'[7]power for double exponential di'!C159</f>
        <v>0.503</v>
      </c>
      <c r="L161" s="125">
        <f>'[7]power for double exponential di'!D159</f>
        <v>0.61299999999999999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x14ac:dyDescent="0.35">
      <c r="A162" s="5" t="s">
        <v>29</v>
      </c>
      <c r="B162" s="27"/>
      <c r="C162" s="28"/>
      <c r="D162" s="152">
        <v>0.16200000000000001</v>
      </c>
      <c r="E162" s="152">
        <f t="shared" si="2"/>
        <v>0.38200000000000001</v>
      </c>
      <c r="F162" s="152">
        <v>0.38200000000000001</v>
      </c>
      <c r="G162" s="141"/>
      <c r="H162" s="27"/>
      <c r="I162" s="28"/>
      <c r="J162" s="152">
        <f>Normal!J163</f>
        <v>0.23799999999999999</v>
      </c>
      <c r="K162" s="152">
        <f>Normal!K163</f>
        <v>0.312</v>
      </c>
      <c r="L162" s="152">
        <f>Normal!L163</f>
        <v>0.46400000000000002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x14ac:dyDescent="0.35">
      <c r="A163" s="5"/>
      <c r="B163" s="27">
        <v>2.8</v>
      </c>
      <c r="C163" s="28" t="s">
        <v>28</v>
      </c>
      <c r="D163" s="110">
        <v>7.1999999999999995E-2</v>
      </c>
      <c r="E163" s="110">
        <f t="shared" si="2"/>
        <v>0.22</v>
      </c>
      <c r="F163" s="110">
        <v>0.22</v>
      </c>
      <c r="G163" s="1"/>
      <c r="H163" s="27">
        <v>2.8</v>
      </c>
      <c r="I163" s="28" t="s">
        <v>28</v>
      </c>
      <c r="J163" s="110">
        <f>'[7]power for double exponential di'!B161</f>
        <v>0.115</v>
      </c>
      <c r="K163" s="110">
        <f>'[7]power for double exponential di'!C161</f>
        <v>0.17599999999999999</v>
      </c>
      <c r="L163" s="110">
        <f>'[7]power for double exponential di'!D161</f>
        <v>0.28100000000000003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Y165" s="1"/>
      <c r="Z165" s="1"/>
    </row>
    <row r="166" spans="1:30" ht="15" x14ac:dyDescent="0.35">
      <c r="A166" s="1"/>
      <c r="B166" s="5" t="s">
        <v>54</v>
      </c>
      <c r="C166" s="6"/>
      <c r="D166" s="115" t="s">
        <v>4</v>
      </c>
      <c r="E166" s="115"/>
      <c r="F166" s="115"/>
      <c r="G166" s="137"/>
      <c r="H166" s="5" t="s">
        <v>0</v>
      </c>
      <c r="I166" s="6"/>
      <c r="J166" s="115" t="s">
        <v>4</v>
      </c>
      <c r="K166" s="115"/>
      <c r="L166" s="11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x14ac:dyDescent="0.35">
      <c r="A167" s="1"/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37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x14ac:dyDescent="0.35">
      <c r="A168" s="1"/>
      <c r="B168" s="8"/>
      <c r="C168" s="9"/>
      <c r="D168" s="126"/>
      <c r="E168" s="127"/>
      <c r="F168" s="9"/>
      <c r="G168" s="137"/>
      <c r="H168" s="8"/>
      <c r="I168" s="9"/>
      <c r="J168" s="126"/>
      <c r="K168" s="127"/>
      <c r="L168" s="12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5" x14ac:dyDescent="0.35">
      <c r="A169" s="1"/>
      <c r="B169" s="11">
        <v>2.1</v>
      </c>
      <c r="C169" s="11" t="s">
        <v>9</v>
      </c>
      <c r="D169" s="130">
        <f>(D5-D4)*100</f>
        <v>-26.5</v>
      </c>
      <c r="E169" s="130">
        <f>(E5-E4)*100</f>
        <v>-16.34</v>
      </c>
      <c r="F169" s="130">
        <f>(F5-F4)*100</f>
        <v>-16.34</v>
      </c>
      <c r="G169" s="137"/>
      <c r="H169" s="11">
        <v>2.1</v>
      </c>
      <c r="I169" s="11" t="s">
        <v>9</v>
      </c>
      <c r="J169" s="130">
        <f>(J5-J4)*100</f>
        <v>-9.1</v>
      </c>
      <c r="K169" s="130">
        <f>(K5-K4)*100</f>
        <v>-18.5</v>
      </c>
      <c r="L169" s="130">
        <f>(L5-L4)*100</f>
        <v>-12.599999999999998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x14ac:dyDescent="0.35">
      <c r="A170" s="1"/>
      <c r="B170" s="8"/>
      <c r="C170" s="9"/>
      <c r="D170" s="129"/>
      <c r="E170" s="128"/>
      <c r="F170" s="129"/>
      <c r="G170" s="137"/>
      <c r="H170" s="8"/>
      <c r="I170" s="9"/>
      <c r="J170" s="129"/>
      <c r="K170" s="128"/>
      <c r="L170" s="12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5" x14ac:dyDescent="0.35">
      <c r="A171" s="1"/>
      <c r="B171" s="40">
        <v>2.2000000000000002</v>
      </c>
      <c r="C171" s="40" t="s">
        <v>9</v>
      </c>
      <c r="D171" s="131">
        <f>(D7-D6)*100</f>
        <v>-8.6100000000000012</v>
      </c>
      <c r="E171" s="131">
        <f>(E7-E6)*100</f>
        <v>-7.9800000000000013</v>
      </c>
      <c r="F171" s="131">
        <f>(F7-F6)*100</f>
        <v>-7.9800000000000013</v>
      </c>
      <c r="G171" s="137"/>
      <c r="H171" s="40">
        <v>2.2000000000000002</v>
      </c>
      <c r="I171" s="40" t="s">
        <v>9</v>
      </c>
      <c r="J171" s="131">
        <f>(J7-J6)*100</f>
        <v>-8.1999999999999993</v>
      </c>
      <c r="K171" s="131">
        <f>(K7-K6)*100</f>
        <v>-6.8999999999999977</v>
      </c>
      <c r="L171" s="131">
        <f>(L7-L6)*100</f>
        <v>-7.9999999999999991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x14ac:dyDescent="0.35">
      <c r="A172" s="1"/>
      <c r="B172" s="8"/>
      <c r="C172" s="9"/>
      <c r="D172" s="129"/>
      <c r="E172" s="128"/>
      <c r="F172" s="129"/>
      <c r="G172" s="137"/>
      <c r="H172" s="8"/>
      <c r="I172" s="9"/>
      <c r="J172" s="129"/>
      <c r="K172" s="128"/>
      <c r="L172" s="12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5" x14ac:dyDescent="0.35">
      <c r="A173" s="1"/>
      <c r="B173" s="13">
        <v>2.4</v>
      </c>
      <c r="C173" s="14" t="s">
        <v>9</v>
      </c>
      <c r="D173" s="132">
        <f>(D9-D8)*100</f>
        <v>-20.599999999999998</v>
      </c>
      <c r="E173" s="132">
        <f>(E9-E8)*100</f>
        <v>-2.5699999999999985</v>
      </c>
      <c r="F173" s="132">
        <f>(F9-F8)*100</f>
        <v>-2.5699999999999985</v>
      </c>
      <c r="G173" s="137"/>
      <c r="H173" s="13">
        <v>2.4</v>
      </c>
      <c r="I173" s="14" t="s">
        <v>9</v>
      </c>
      <c r="J173" s="132">
        <f>(J9-J8)*100</f>
        <v>-4.7000000000000011</v>
      </c>
      <c r="K173" s="132">
        <f>(K9-K8)*100</f>
        <v>-2.2000000000000006</v>
      </c>
      <c r="L173" s="132">
        <f>(L9-L8)*100</f>
        <v>-3.2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x14ac:dyDescent="0.35">
      <c r="A174" s="1"/>
      <c r="B174" s="8"/>
      <c r="C174" s="9"/>
      <c r="D174" s="129"/>
      <c r="E174" s="128"/>
      <c r="F174" s="129"/>
      <c r="G174" s="137"/>
      <c r="H174" s="8"/>
      <c r="I174" s="9"/>
      <c r="J174" s="129"/>
      <c r="K174" s="128"/>
      <c r="L174" s="12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5" x14ac:dyDescent="0.35">
      <c r="A175" s="1"/>
      <c r="B175" s="13">
        <v>2.8</v>
      </c>
      <c r="C175" s="14" t="s">
        <v>9</v>
      </c>
      <c r="D175" s="132">
        <f>(D11-D10)*100</f>
        <v>-1.4000000000000012</v>
      </c>
      <c r="E175" s="132">
        <f>(E11-E10)*100</f>
        <v>-1.1000000000000003</v>
      </c>
      <c r="F175" s="132">
        <f>(F11-F10)*100</f>
        <v>-1.1000000000000003</v>
      </c>
      <c r="G175" s="137"/>
      <c r="H175" s="13">
        <v>2.8</v>
      </c>
      <c r="I175" s="14" t="s">
        <v>9</v>
      </c>
      <c r="J175" s="132">
        <f>(J11-J10)*100</f>
        <v>-1.6000000000000014</v>
      </c>
      <c r="K175" s="132">
        <f>(K11-K10)*100</f>
        <v>-1.1000000000000003</v>
      </c>
      <c r="L175" s="132">
        <f>(L11-L10)*100</f>
        <v>-1.4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x14ac:dyDescent="0.35">
      <c r="A176" s="1"/>
      <c r="B176" s="8"/>
      <c r="C176" s="9"/>
      <c r="D176" s="129"/>
      <c r="E176" s="128"/>
      <c r="F176" s="129"/>
      <c r="G176" s="137"/>
      <c r="H176" s="8"/>
      <c r="I176" s="9"/>
      <c r="J176" s="129"/>
      <c r="K176" s="128"/>
      <c r="L176" s="12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5" x14ac:dyDescent="0.35">
      <c r="A177" s="1"/>
      <c r="B177" s="16">
        <v>2.1</v>
      </c>
      <c r="C177" s="17" t="s">
        <v>10</v>
      </c>
      <c r="D177" s="133">
        <f>(D13-D12)*100</f>
        <v>-19.11</v>
      </c>
      <c r="E177" s="133">
        <f>(E13-E12)*100</f>
        <v>-18.96</v>
      </c>
      <c r="F177" s="133">
        <f>(F13-F12)*100</f>
        <v>-18.96</v>
      </c>
      <c r="G177" s="137"/>
      <c r="H177" s="16">
        <v>2.1</v>
      </c>
      <c r="I177" s="17" t="s">
        <v>10</v>
      </c>
      <c r="J177" s="133">
        <f>(J13-J12)*100</f>
        <v>-20.700000000000003</v>
      </c>
      <c r="K177" s="133">
        <f>(K13-K12)*100</f>
        <v>-23.9</v>
      </c>
      <c r="L177" s="133">
        <f>(L13-L12)*100</f>
        <v>-20.5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x14ac:dyDescent="0.35">
      <c r="A178" s="1"/>
      <c r="B178" s="8"/>
      <c r="C178" s="9"/>
      <c r="D178" s="129"/>
      <c r="E178" s="128"/>
      <c r="F178" s="129"/>
      <c r="G178" s="137"/>
      <c r="H178" s="8"/>
      <c r="I178" s="9"/>
      <c r="J178" s="129"/>
      <c r="K178" s="128"/>
      <c r="L178" s="12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5" x14ac:dyDescent="0.35">
      <c r="A179" s="1"/>
      <c r="B179" s="29">
        <v>2.2000000000000002</v>
      </c>
      <c r="C179" s="29" t="s">
        <v>10</v>
      </c>
      <c r="D179" s="134">
        <f>(D15-D14)*100</f>
        <v>-13.240000000000004</v>
      </c>
      <c r="E179" s="134">
        <f>(E15-E14)*100</f>
        <v>-13.300000000000004</v>
      </c>
      <c r="F179" s="134">
        <f>(F15-F14)*100</f>
        <v>-13.300000000000004</v>
      </c>
      <c r="G179" s="137"/>
      <c r="H179" s="29">
        <v>2.2000000000000002</v>
      </c>
      <c r="I179" s="29" t="s">
        <v>10</v>
      </c>
      <c r="J179" s="134">
        <f>(J15-J14)*100</f>
        <v>-14.400000000000002</v>
      </c>
      <c r="K179" s="134">
        <f>(K15-K14)*100</f>
        <v>-13.3</v>
      </c>
      <c r="L179" s="134">
        <f>(L15-L14)*100</f>
        <v>-14.500000000000002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x14ac:dyDescent="0.35">
      <c r="A180" s="1"/>
      <c r="B180" s="8"/>
      <c r="C180" s="9"/>
      <c r="D180" s="129"/>
      <c r="E180" s="128"/>
      <c r="F180" s="129"/>
      <c r="G180" s="137"/>
      <c r="H180" s="8"/>
      <c r="I180" s="9"/>
      <c r="J180" s="129"/>
      <c r="K180" s="128"/>
      <c r="L180" s="12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5" x14ac:dyDescent="0.35">
      <c r="A181" s="1"/>
      <c r="B181" s="16">
        <v>2.4</v>
      </c>
      <c r="C181" s="16" t="s">
        <v>10</v>
      </c>
      <c r="D181" s="133">
        <f>(D17-D16)*100</f>
        <v>-2.0900000000000003</v>
      </c>
      <c r="E181" s="133">
        <f>(E17-E16)*100</f>
        <v>-5.1100000000000003</v>
      </c>
      <c r="F181" s="133">
        <f>(F17-F16)*100</f>
        <v>-5.1100000000000003</v>
      </c>
      <c r="G181" s="137"/>
      <c r="H181" s="16">
        <v>2.4</v>
      </c>
      <c r="I181" s="16" t="s">
        <v>10</v>
      </c>
      <c r="J181" s="133">
        <f>(J17-J16)*100</f>
        <v>-6.2</v>
      </c>
      <c r="K181" s="133">
        <f>(K17-K16)*100</f>
        <v>-4.1000000000000005</v>
      </c>
      <c r="L181" s="133">
        <f>(L17-L16)*100</f>
        <v>-6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x14ac:dyDescent="0.35">
      <c r="A182" s="1"/>
      <c r="B182" s="8"/>
      <c r="C182" s="9"/>
      <c r="D182" s="129"/>
      <c r="E182" s="128"/>
      <c r="F182" s="129"/>
      <c r="G182" s="137"/>
      <c r="H182" s="8"/>
      <c r="I182" s="9"/>
      <c r="J182" s="129"/>
      <c r="K182" s="128"/>
      <c r="L182" s="12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5" x14ac:dyDescent="0.35">
      <c r="A183" s="1"/>
      <c r="B183" s="16">
        <v>2.8</v>
      </c>
      <c r="C183" s="16" t="s">
        <v>10</v>
      </c>
      <c r="D183" s="133">
        <f>(D19-D18)*100</f>
        <v>-1.7000000000000002</v>
      </c>
      <c r="E183" s="133">
        <f>(E19-E18)*100</f>
        <v>-1.6</v>
      </c>
      <c r="F183" s="133">
        <f>(F19-F18)*100</f>
        <v>-1.6</v>
      </c>
      <c r="G183" s="137"/>
      <c r="H183" s="16">
        <v>2.8</v>
      </c>
      <c r="I183" s="16" t="s">
        <v>10</v>
      </c>
      <c r="J183" s="133">
        <f>(J19-J18)*100</f>
        <v>-2.2000000000000006</v>
      </c>
      <c r="K183" s="133">
        <f>(K19-K18)*100</f>
        <v>-1.4</v>
      </c>
      <c r="L183" s="133">
        <f>(L19-L18)*100</f>
        <v>-2.0000000000000004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x14ac:dyDescent="0.35">
      <c r="A184" s="1"/>
      <c r="B184" s="8"/>
      <c r="C184" s="9"/>
      <c r="D184" s="129"/>
      <c r="E184" s="128"/>
      <c r="F184" s="129"/>
      <c r="G184" s="137"/>
      <c r="H184" s="8"/>
      <c r="I184" s="9"/>
      <c r="J184" s="129"/>
      <c r="K184" s="128"/>
      <c r="L184" s="12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5" x14ac:dyDescent="0.35">
      <c r="A185" s="1"/>
      <c r="B185" s="13">
        <v>2.1</v>
      </c>
      <c r="C185" s="13" t="s">
        <v>11</v>
      </c>
      <c r="D185" s="132">
        <f>(D21-D20)*100</f>
        <v>-61.8</v>
      </c>
      <c r="E185" s="132">
        <f>(E21-E20)*100</f>
        <v>-19.620000000000005</v>
      </c>
      <c r="F185" s="132">
        <f>(F21-F20)*100</f>
        <v>-19.620000000000005</v>
      </c>
      <c r="G185" s="137"/>
      <c r="H185" s="13">
        <v>2.1</v>
      </c>
      <c r="I185" s="13" t="s">
        <v>11</v>
      </c>
      <c r="J185" s="132">
        <f>(J21-J20)*100</f>
        <v>-25.4</v>
      </c>
      <c r="K185" s="132">
        <f>(K21-K20)*100</f>
        <v>-25.4</v>
      </c>
      <c r="L185" s="132">
        <f>(L21-L20)*100</f>
        <v>-24.200000000000006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x14ac:dyDescent="0.35">
      <c r="A186" s="1"/>
      <c r="B186" s="8"/>
      <c r="C186" s="9"/>
      <c r="D186" s="129"/>
      <c r="E186" s="128"/>
      <c r="F186" s="129"/>
      <c r="G186" s="137"/>
      <c r="H186" s="8"/>
      <c r="I186" s="9"/>
      <c r="J186" s="129"/>
      <c r="K186" s="128"/>
      <c r="L186" s="12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5" x14ac:dyDescent="0.35">
      <c r="A187" s="1"/>
      <c r="B187" s="40">
        <v>2.2000000000000002</v>
      </c>
      <c r="C187" s="40" t="s">
        <v>11</v>
      </c>
      <c r="D187" s="131">
        <f>(D23-D22)*100</f>
        <v>-16.140000000000004</v>
      </c>
      <c r="E187" s="131">
        <f>(E23-E22)*100</f>
        <v>-15.870000000000001</v>
      </c>
      <c r="F187" s="131">
        <f>(F23-F22)*100</f>
        <v>-15.870000000000001</v>
      </c>
      <c r="G187" s="137"/>
      <c r="H187" s="40">
        <v>2.2000000000000002</v>
      </c>
      <c r="I187" s="40" t="s">
        <v>11</v>
      </c>
      <c r="J187" s="131">
        <f>(J23-J22)*100</f>
        <v>-18.5</v>
      </c>
      <c r="K187" s="131">
        <f>(K23-K22)*100</f>
        <v>-17.599999999999998</v>
      </c>
      <c r="L187" s="131">
        <f>(L23-L22)*100</f>
        <v>-18.5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x14ac:dyDescent="0.35">
      <c r="A188" s="1"/>
      <c r="B188" s="8"/>
      <c r="C188" s="9"/>
      <c r="D188" s="129"/>
      <c r="E188" s="128"/>
      <c r="F188" s="129"/>
      <c r="G188" s="137"/>
      <c r="H188" s="8"/>
      <c r="I188" s="9"/>
      <c r="J188" s="129"/>
      <c r="K188" s="128"/>
      <c r="L188" s="12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5" x14ac:dyDescent="0.35">
      <c r="A189" s="1"/>
      <c r="B189" s="11">
        <v>2.4</v>
      </c>
      <c r="C189" s="11" t="s">
        <v>11</v>
      </c>
      <c r="D189" s="130">
        <f>(D25-D24)*100</f>
        <v>-14.6</v>
      </c>
      <c r="E189" s="130">
        <f>(E25-E24)*100</f>
        <v>-7.39</v>
      </c>
      <c r="F189" s="130">
        <f>(F25-F24)*100</f>
        <v>-7.39</v>
      </c>
      <c r="G189" s="137"/>
      <c r="H189" s="11">
        <v>2.4</v>
      </c>
      <c r="I189" s="11" t="s">
        <v>11</v>
      </c>
      <c r="J189" s="130">
        <f>(J25-J24)*100</f>
        <v>-7.1</v>
      </c>
      <c r="K189" s="130">
        <f>(K25-K24)*100</f>
        <v>-6.1999999999999984</v>
      </c>
      <c r="L189" s="130">
        <f>(L25-L24)*100</f>
        <v>-9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x14ac:dyDescent="0.35">
      <c r="A190" s="1"/>
      <c r="B190" s="8"/>
      <c r="C190" s="9"/>
      <c r="D190" s="129"/>
      <c r="E190" s="128"/>
      <c r="F190" s="129"/>
      <c r="G190" s="137"/>
      <c r="H190" s="8"/>
      <c r="I190" s="9"/>
      <c r="J190" s="129"/>
      <c r="K190" s="128"/>
      <c r="L190" s="12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5" x14ac:dyDescent="0.35">
      <c r="A191" s="1"/>
      <c r="B191" s="11">
        <v>2.8</v>
      </c>
      <c r="C191" s="11" t="s">
        <v>11</v>
      </c>
      <c r="D191" s="130">
        <f>(D27-D26)*100</f>
        <v>-1.4000000000000006</v>
      </c>
      <c r="E191" s="130">
        <f>(E27-E26)*100</f>
        <v>-2.2000000000000006</v>
      </c>
      <c r="F191" s="130">
        <f>(F27-F26)*100</f>
        <v>-2.2000000000000006</v>
      </c>
      <c r="G191" s="137"/>
      <c r="H191" s="11">
        <v>2.8</v>
      </c>
      <c r="I191" s="11" t="s">
        <v>11</v>
      </c>
      <c r="J191" s="130">
        <f>(J27-J26)*100</f>
        <v>-1.9999999999999998</v>
      </c>
      <c r="K191" s="130">
        <f>(K27-K26)*100</f>
        <v>-1.9000000000000004</v>
      </c>
      <c r="L191" s="130">
        <f>(L27-L26)*100</f>
        <v>-3.0000000000000013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x14ac:dyDescent="0.35">
      <c r="A192" s="1"/>
      <c r="B192" s="8"/>
      <c r="C192" s="9"/>
      <c r="D192" s="129"/>
      <c r="E192" s="128"/>
      <c r="F192" s="129"/>
      <c r="G192" s="137"/>
      <c r="H192" s="8"/>
      <c r="I192" s="9"/>
      <c r="J192" s="129"/>
      <c r="K192" s="128"/>
      <c r="L192" s="12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5" x14ac:dyDescent="0.35">
      <c r="A193" s="1"/>
      <c r="B193" s="13">
        <v>2.1</v>
      </c>
      <c r="C193" s="13" t="s">
        <v>12</v>
      </c>
      <c r="D193" s="132">
        <f>(D29-D28)*100</f>
        <v>-68.600000000000009</v>
      </c>
      <c r="E193" s="132">
        <f>(E29-E28)*100</f>
        <v>-19.740000000000002</v>
      </c>
      <c r="F193" s="132">
        <f>(F29-F28)*100</f>
        <v>-19.740000000000002</v>
      </c>
      <c r="G193" s="137"/>
      <c r="H193" s="13">
        <v>2.1</v>
      </c>
      <c r="I193" s="13" t="s">
        <v>12</v>
      </c>
      <c r="J193" s="132">
        <f>(J29-J28)*100</f>
        <v>-26.1</v>
      </c>
      <c r="K193" s="132">
        <f>(K29-K28)*100</f>
        <v>-25.900000000000006</v>
      </c>
      <c r="L193" s="132">
        <f>(L29-L28)*100</f>
        <v>-25.999999999999996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x14ac:dyDescent="0.35">
      <c r="A194" s="1"/>
      <c r="B194" s="8"/>
      <c r="C194" s="9"/>
      <c r="D194" s="129"/>
      <c r="E194" s="128"/>
      <c r="F194" s="129"/>
      <c r="G194" s="137"/>
      <c r="H194" s="8"/>
      <c r="I194" s="9"/>
      <c r="J194" s="129"/>
      <c r="K194" s="128"/>
      <c r="L194" s="12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5" x14ac:dyDescent="0.35">
      <c r="A195" s="1"/>
      <c r="B195" s="40">
        <v>2.2000000000000002</v>
      </c>
      <c r="C195" s="40" t="s">
        <v>12</v>
      </c>
      <c r="D195" s="131">
        <f>(D31-D30)*100</f>
        <v>-17.880000000000003</v>
      </c>
      <c r="E195" s="131">
        <f>(E31-E30)*100</f>
        <v>-17.060000000000002</v>
      </c>
      <c r="F195" s="131">
        <f>(F31-F30)*100</f>
        <v>-17.060000000000002</v>
      </c>
      <c r="G195" s="137"/>
      <c r="H195" s="40">
        <v>2.2000000000000002</v>
      </c>
      <c r="I195" s="40" t="s">
        <v>12</v>
      </c>
      <c r="J195" s="131">
        <f>(J31-J30)*100</f>
        <v>-21.299999999999997</v>
      </c>
      <c r="K195" s="131">
        <f>(K31-K30)*100</f>
        <v>-20.099999999999994</v>
      </c>
      <c r="L195" s="131">
        <f>(L31-L30)*100</f>
        <v>-21.099999999999998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x14ac:dyDescent="0.35">
      <c r="A196" s="1"/>
      <c r="B196" s="8"/>
      <c r="C196" s="9"/>
      <c r="D196" s="129"/>
      <c r="E196" s="128"/>
      <c r="F196" s="129"/>
      <c r="G196" s="137"/>
      <c r="H196" s="8"/>
      <c r="I196" s="9"/>
      <c r="J196" s="129"/>
      <c r="K196" s="128"/>
      <c r="L196" s="12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5" x14ac:dyDescent="0.35">
      <c r="A197" s="1"/>
      <c r="B197" s="11">
        <v>2.4</v>
      </c>
      <c r="C197" s="11" t="s">
        <v>12</v>
      </c>
      <c r="D197" s="130">
        <f>(D33-D32)*100</f>
        <v>-13.100000000000001</v>
      </c>
      <c r="E197" s="130">
        <f>(E33-E32)*100</f>
        <v>-9.3399999999999981</v>
      </c>
      <c r="F197" s="130">
        <f>(F33-F32)*100</f>
        <v>-9.3399999999999981</v>
      </c>
      <c r="G197" s="137"/>
      <c r="H197" s="11">
        <v>2.4</v>
      </c>
      <c r="I197" s="11" t="s">
        <v>12</v>
      </c>
      <c r="J197" s="130">
        <f>(J33-J32)*100</f>
        <v>-7.6000000000000014</v>
      </c>
      <c r="K197" s="130">
        <f>(K33-K32)*100</f>
        <v>-8.2999999999999989</v>
      </c>
      <c r="L197" s="130">
        <f>(L33-L32)*100</f>
        <v>-11.399999999999999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x14ac:dyDescent="0.35">
      <c r="A198" s="1"/>
      <c r="B198" s="8"/>
      <c r="C198" s="9"/>
      <c r="D198" s="129"/>
      <c r="E198" s="128"/>
      <c r="F198" s="129"/>
      <c r="G198" s="137"/>
      <c r="H198" s="8"/>
      <c r="I198" s="9"/>
      <c r="J198" s="129"/>
      <c r="K198" s="128"/>
      <c r="L198" s="12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5" x14ac:dyDescent="0.35">
      <c r="A199" s="1"/>
      <c r="B199" s="11">
        <v>2.8</v>
      </c>
      <c r="C199" s="11" t="s">
        <v>12</v>
      </c>
      <c r="D199" s="130">
        <f>(D35-D34)*100</f>
        <v>-1.2</v>
      </c>
      <c r="E199" s="130">
        <f>(E35-E34)*100</f>
        <v>-3.1</v>
      </c>
      <c r="F199" s="130">
        <f>(F35-F34)*100</f>
        <v>-3.1</v>
      </c>
      <c r="G199" s="137"/>
      <c r="H199" s="11">
        <v>2.8</v>
      </c>
      <c r="I199" s="11" t="s">
        <v>12</v>
      </c>
      <c r="J199" s="130">
        <f>(J35-J34)*100</f>
        <v>-1.7000000000000002</v>
      </c>
      <c r="K199" s="130">
        <f>(K35-K34)*100</f>
        <v>-2.2999999999999994</v>
      </c>
      <c r="L199" s="130">
        <f>(L35-L34)*100</f>
        <v>-3.8999999999999995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x14ac:dyDescent="0.35">
      <c r="A200" s="1"/>
      <c r="B200" s="8"/>
      <c r="C200" s="9"/>
      <c r="D200" s="129"/>
      <c r="E200" s="128"/>
      <c r="F200" s="129"/>
      <c r="G200" s="137"/>
      <c r="H200" s="8"/>
      <c r="I200" s="9"/>
      <c r="J200" s="129"/>
      <c r="K200" s="128"/>
      <c r="L200" s="12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5" x14ac:dyDescent="0.35">
      <c r="A201" s="1"/>
      <c r="B201" s="11">
        <v>2.1</v>
      </c>
      <c r="C201" s="11" t="s">
        <v>13</v>
      </c>
      <c r="D201" s="130">
        <f>(D37-D36)*100</f>
        <v>-41.4</v>
      </c>
      <c r="E201" s="130">
        <f>(E37-E36)*100</f>
        <v>-23.259999999999998</v>
      </c>
      <c r="F201" s="130">
        <f>(F37-F36)*100</f>
        <v>-23.259999999999998</v>
      </c>
      <c r="G201" s="137"/>
      <c r="H201" s="11">
        <v>2.1</v>
      </c>
      <c r="I201" s="11" t="s">
        <v>13</v>
      </c>
      <c r="J201" s="130">
        <f>(J37-J36)*100</f>
        <v>-17</v>
      </c>
      <c r="K201" s="130">
        <f>(K37-K36)*100</f>
        <v>-26</v>
      </c>
      <c r="L201" s="130">
        <f>(L37-L36)*100</f>
        <v>-21.3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x14ac:dyDescent="0.35">
      <c r="A202" s="1"/>
      <c r="B202" s="8"/>
      <c r="C202" s="9"/>
      <c r="D202" s="129"/>
      <c r="E202" s="128"/>
      <c r="F202" s="129"/>
      <c r="G202" s="137"/>
      <c r="H202" s="8"/>
      <c r="I202" s="9"/>
      <c r="J202" s="129"/>
      <c r="K202" s="128"/>
      <c r="L202" s="12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5" x14ac:dyDescent="0.35">
      <c r="A203" s="1"/>
      <c r="B203" s="40">
        <v>2.2000000000000002</v>
      </c>
      <c r="C203" s="40" t="s">
        <v>13</v>
      </c>
      <c r="D203" s="131">
        <f>(D39-D38)*100</f>
        <v>-13.380000000000003</v>
      </c>
      <c r="E203" s="131">
        <f>(E39-E38)*100</f>
        <v>-12.610000000000001</v>
      </c>
      <c r="F203" s="131">
        <f>(F39-F38)*100</f>
        <v>-12.610000000000001</v>
      </c>
      <c r="G203" s="137"/>
      <c r="H203" s="40">
        <v>2.2000000000000002</v>
      </c>
      <c r="I203" s="40" t="s">
        <v>13</v>
      </c>
      <c r="J203" s="131">
        <f>(J39-J38)*100</f>
        <v>-13.200000000000001</v>
      </c>
      <c r="K203" s="131">
        <f>(K39-K38)*100</f>
        <v>-11.5</v>
      </c>
      <c r="L203" s="131">
        <f>(L39-L38)*100</f>
        <v>-12.7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x14ac:dyDescent="0.35">
      <c r="A204" s="1"/>
      <c r="B204" s="8"/>
      <c r="C204" s="9"/>
      <c r="D204" s="129"/>
      <c r="E204" s="128"/>
      <c r="F204" s="129"/>
      <c r="G204" s="137"/>
      <c r="H204" s="8"/>
      <c r="I204" s="9"/>
      <c r="J204" s="129"/>
      <c r="K204" s="128"/>
      <c r="L204" s="12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5" x14ac:dyDescent="0.35">
      <c r="A205" s="1"/>
      <c r="B205" s="13">
        <v>2.4</v>
      </c>
      <c r="C205" s="13" t="s">
        <v>13</v>
      </c>
      <c r="D205" s="132">
        <f>(D41-D40)*100</f>
        <v>-25</v>
      </c>
      <c r="E205" s="132">
        <f>(E41-E40)*100</f>
        <v>-3.990000000000002</v>
      </c>
      <c r="F205" s="132">
        <f>(F41-F40)*100</f>
        <v>-3.990000000000002</v>
      </c>
      <c r="G205" s="137"/>
      <c r="H205" s="13">
        <v>2.4</v>
      </c>
      <c r="I205" s="13" t="s">
        <v>13</v>
      </c>
      <c r="J205" s="132">
        <f>(J41-J40)*100</f>
        <v>-6.7</v>
      </c>
      <c r="K205" s="132">
        <f>(K41-K40)*100</f>
        <v>-3.1</v>
      </c>
      <c r="L205" s="132">
        <f>(L41-L40)*100</f>
        <v>-4.7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x14ac:dyDescent="0.35">
      <c r="A206" s="1"/>
      <c r="B206" s="8"/>
      <c r="C206" s="9"/>
      <c r="D206" s="129"/>
      <c r="E206" s="128"/>
      <c r="F206" s="129"/>
      <c r="G206" s="137"/>
      <c r="H206" s="8"/>
      <c r="I206" s="9"/>
      <c r="J206" s="129"/>
      <c r="K206" s="128"/>
      <c r="L206" s="12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5" x14ac:dyDescent="0.35">
      <c r="A207" s="1"/>
      <c r="B207" s="13">
        <v>2.8</v>
      </c>
      <c r="C207" s="13" t="s">
        <v>13</v>
      </c>
      <c r="D207" s="132">
        <f>(D43-D42)*100</f>
        <v>-1.9000000000000017</v>
      </c>
      <c r="E207" s="132">
        <f>(E43-E42)*100</f>
        <v>-1.2999999999999998</v>
      </c>
      <c r="F207" s="132">
        <f>(F43-F42)*100</f>
        <v>-1.2999999999999998</v>
      </c>
      <c r="G207" s="137"/>
      <c r="H207" s="13">
        <v>2.8</v>
      </c>
      <c r="I207" s="13" t="s">
        <v>13</v>
      </c>
      <c r="J207" s="132">
        <f>(J43-J42)*100</f>
        <v>-1.9999999999999991</v>
      </c>
      <c r="K207" s="132">
        <f>(K43-K42)*100</f>
        <v>-1.2000000000000004</v>
      </c>
      <c r="L207" s="132">
        <f>(L43-L42)*100</f>
        <v>-1.6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x14ac:dyDescent="0.35">
      <c r="A208" s="1"/>
      <c r="B208" s="8"/>
      <c r="C208" s="9"/>
      <c r="D208" s="129"/>
      <c r="E208" s="128"/>
      <c r="F208" s="129"/>
      <c r="G208" s="137"/>
      <c r="H208" s="8"/>
      <c r="I208" s="9"/>
      <c r="J208" s="129"/>
      <c r="K208" s="128"/>
      <c r="L208" s="12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5" x14ac:dyDescent="0.35">
      <c r="A209" s="1"/>
      <c r="B209" s="16">
        <v>2.1</v>
      </c>
      <c r="C209" s="16" t="s">
        <v>14</v>
      </c>
      <c r="D209" s="133">
        <f>(D45-D44)*100</f>
        <v>-25.380000000000003</v>
      </c>
      <c r="E209" s="133">
        <f>(E45-E44)*100</f>
        <v>-25.35</v>
      </c>
      <c r="F209" s="133">
        <f>(F45-F44)*100</f>
        <v>-25.35</v>
      </c>
      <c r="G209" s="137"/>
      <c r="H209" s="16">
        <v>2.1</v>
      </c>
      <c r="I209" s="16" t="s">
        <v>14</v>
      </c>
      <c r="J209" s="133">
        <f>(J45-J44)*100</f>
        <v>-29.900000000000006</v>
      </c>
      <c r="K209" s="133">
        <f>(K45-K44)*100</f>
        <v>-29.000000000000004</v>
      </c>
      <c r="L209" s="133">
        <f>(L45-L44)*100</f>
        <v>-30.000000000000004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x14ac:dyDescent="0.35">
      <c r="A210" s="1"/>
      <c r="B210" s="8"/>
      <c r="C210" s="9"/>
      <c r="D210" s="129"/>
      <c r="E210" s="128"/>
      <c r="F210" s="129"/>
      <c r="G210" s="137"/>
      <c r="H210" s="8"/>
      <c r="I210" s="9"/>
      <c r="J210" s="129"/>
      <c r="K210" s="128"/>
      <c r="L210" s="12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5" x14ac:dyDescent="0.35">
      <c r="A211" s="1"/>
      <c r="B211" s="29">
        <v>2.2000000000000002</v>
      </c>
      <c r="C211" s="29" t="s">
        <v>14</v>
      </c>
      <c r="D211" s="134">
        <f>(D47-D46)*100</f>
        <v>-19.679999999999996</v>
      </c>
      <c r="E211" s="134">
        <f>(E47-E46)*100</f>
        <v>-19.779999999999998</v>
      </c>
      <c r="F211" s="134">
        <f>(F47-F46)*100</f>
        <v>-19.779999999999998</v>
      </c>
      <c r="G211" s="137"/>
      <c r="H211" s="29">
        <v>2.2000000000000002</v>
      </c>
      <c r="I211" s="29" t="s">
        <v>14</v>
      </c>
      <c r="J211" s="134">
        <f>(J47-J46)*100</f>
        <v>-21.599999999999998</v>
      </c>
      <c r="K211" s="134">
        <f>(K47-K46)*100</f>
        <v>-20.599999999999994</v>
      </c>
      <c r="L211" s="134">
        <f>(L47-L46)*100</f>
        <v>-21.699999999999996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x14ac:dyDescent="0.35">
      <c r="A212" s="1"/>
      <c r="B212" s="8"/>
      <c r="C212" s="9"/>
      <c r="D212" s="129"/>
      <c r="E212" s="128"/>
      <c r="F212" s="129"/>
      <c r="G212" s="137"/>
      <c r="H212" s="8"/>
      <c r="I212" s="9"/>
      <c r="J212" s="129"/>
      <c r="K212" s="128"/>
      <c r="L212" s="12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5" x14ac:dyDescent="0.35">
      <c r="A213" s="1"/>
      <c r="B213" s="16">
        <v>2.4</v>
      </c>
      <c r="C213" s="16" t="s">
        <v>14</v>
      </c>
      <c r="D213" s="133">
        <f>(D49-D48)*100</f>
        <v>-3.1700000000000008</v>
      </c>
      <c r="E213" s="133">
        <f>(E49-E48)*100</f>
        <v>-8.1199999999999992</v>
      </c>
      <c r="F213" s="133">
        <f>(F49-F48)*100</f>
        <v>-8.1199999999999992</v>
      </c>
      <c r="G213" s="137"/>
      <c r="H213" s="16">
        <v>2.4</v>
      </c>
      <c r="I213" s="16" t="s">
        <v>14</v>
      </c>
      <c r="J213" s="133">
        <f>(J49-J48)*100</f>
        <v>-9.7000000000000011</v>
      </c>
      <c r="K213" s="133">
        <f>(K49-K48)*100</f>
        <v>-6.7</v>
      </c>
      <c r="L213" s="133">
        <f>(L49-L48)*100</f>
        <v>-9.6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x14ac:dyDescent="0.35">
      <c r="A214" s="1"/>
      <c r="B214" s="8"/>
      <c r="C214" s="9"/>
      <c r="D214" s="129"/>
      <c r="E214" s="128"/>
      <c r="F214" s="129"/>
      <c r="G214" s="137"/>
      <c r="H214" s="8"/>
      <c r="I214" s="9"/>
      <c r="J214" s="129"/>
      <c r="K214" s="128"/>
      <c r="L214" s="12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5" x14ac:dyDescent="0.35">
      <c r="A215" s="1"/>
      <c r="B215" s="16">
        <v>2.8</v>
      </c>
      <c r="C215" s="16" t="s">
        <v>14</v>
      </c>
      <c r="D215" s="133">
        <f>(D51-D50)*100</f>
        <v>-2.4999999999999996</v>
      </c>
      <c r="E215" s="133">
        <f>(E51-E50)*100</f>
        <v>-2.4000000000000008</v>
      </c>
      <c r="F215" s="133">
        <f>(F51-F50)*100</f>
        <v>-2.4000000000000008</v>
      </c>
      <c r="G215" s="137"/>
      <c r="H215" s="16">
        <v>2.8</v>
      </c>
      <c r="I215" s="16" t="s">
        <v>14</v>
      </c>
      <c r="J215" s="133">
        <f>(J51-J50)*100</f>
        <v>-2.9999999999999987</v>
      </c>
      <c r="K215" s="133">
        <f>(K51-K50)*100</f>
        <v>-1.9000000000000004</v>
      </c>
      <c r="L215" s="133">
        <f>(L51-L50)*100</f>
        <v>-2.8000000000000012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x14ac:dyDescent="0.35">
      <c r="A216" s="1"/>
      <c r="B216" s="8"/>
      <c r="C216" s="9"/>
      <c r="D216" s="129"/>
      <c r="E216" s="128"/>
      <c r="F216" s="129"/>
      <c r="G216" s="137"/>
      <c r="H216" s="8"/>
      <c r="I216" s="9"/>
      <c r="J216" s="129"/>
      <c r="K216" s="128"/>
      <c r="L216" s="12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5" x14ac:dyDescent="0.35">
      <c r="A217" s="1"/>
      <c r="B217" s="13">
        <v>2.1</v>
      </c>
      <c r="C217" s="13" t="s">
        <v>15</v>
      </c>
      <c r="D217" s="132">
        <f>(D53-D52)*100</f>
        <v>-77.8</v>
      </c>
      <c r="E217" s="132">
        <f>(E53-E52)*100</f>
        <v>-25.79999999999999</v>
      </c>
      <c r="F217" s="132">
        <f>(F53-F52)*100</f>
        <v>-25.79999999999999</v>
      </c>
      <c r="G217" s="137"/>
      <c r="H217" s="13">
        <v>2.1</v>
      </c>
      <c r="I217" s="13" t="s">
        <v>15</v>
      </c>
      <c r="J217" s="132">
        <f>(J53-J52)*100</f>
        <v>-29.699999999999992</v>
      </c>
      <c r="K217" s="132">
        <f>(K53-K52)*100</f>
        <v>-28.599999999999991</v>
      </c>
      <c r="L217" s="132">
        <f>(L53-L52)*100</f>
        <v>-31.7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x14ac:dyDescent="0.35">
      <c r="A218" s="1"/>
      <c r="B218" s="8"/>
      <c r="C218" s="9"/>
      <c r="D218" s="129"/>
      <c r="E218" s="128"/>
      <c r="F218" s="129"/>
      <c r="G218" s="137"/>
      <c r="H218" s="8"/>
      <c r="I218" s="9"/>
      <c r="J218" s="129"/>
      <c r="K218" s="128"/>
      <c r="L218" s="12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5" x14ac:dyDescent="0.35">
      <c r="A219" s="1"/>
      <c r="B219" s="40">
        <v>2.2000000000000002</v>
      </c>
      <c r="C219" s="40" t="s">
        <v>15</v>
      </c>
      <c r="D219" s="131">
        <f>(D55-D54)*100</f>
        <v>-22.620000000000008</v>
      </c>
      <c r="E219" s="131">
        <f>(E55-E54)*100</f>
        <v>-22.430000000000007</v>
      </c>
      <c r="F219" s="131">
        <f>(F55-F54)*100</f>
        <v>-22.430000000000007</v>
      </c>
      <c r="G219" s="137"/>
      <c r="H219" s="40">
        <v>2.2000000000000002</v>
      </c>
      <c r="I219" s="40" t="s">
        <v>15</v>
      </c>
      <c r="J219" s="131">
        <f>(J55-J54)*100</f>
        <v>-25.999999999999996</v>
      </c>
      <c r="K219" s="131">
        <f>(K55-K54)*100</f>
        <v>-25.099999999999994</v>
      </c>
      <c r="L219" s="131">
        <f>(L55-L54)*100</f>
        <v>-25.999999999999996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x14ac:dyDescent="0.35">
      <c r="A220" s="1"/>
      <c r="B220" s="8"/>
      <c r="C220" s="9"/>
      <c r="D220" s="129"/>
      <c r="E220" s="128"/>
      <c r="F220" s="129"/>
      <c r="G220" s="137"/>
      <c r="H220" s="8"/>
      <c r="I220" s="9"/>
      <c r="J220" s="129"/>
      <c r="K220" s="128"/>
      <c r="L220" s="12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5" x14ac:dyDescent="0.35">
      <c r="A221" s="1"/>
      <c r="B221" s="11">
        <v>2.4</v>
      </c>
      <c r="C221" s="11" t="s">
        <v>15</v>
      </c>
      <c r="D221" s="130">
        <f>(D57-D56)*100</f>
        <v>-21.4</v>
      </c>
      <c r="E221" s="130">
        <f>(E57-E56)*100</f>
        <v>-11.589999999999998</v>
      </c>
      <c r="F221" s="130">
        <f>(F57-F56)*100</f>
        <v>-11.589999999999998</v>
      </c>
      <c r="G221" s="137"/>
      <c r="H221" s="11">
        <v>2.4</v>
      </c>
      <c r="I221" s="11" t="s">
        <v>15</v>
      </c>
      <c r="J221" s="130">
        <f>(J57-J56)*100</f>
        <v>-11.300000000000002</v>
      </c>
      <c r="K221" s="130">
        <f>(K57-K56)*100</f>
        <v>-10</v>
      </c>
      <c r="L221" s="130">
        <f>(L57-L56)*100</f>
        <v>-13.500000000000004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x14ac:dyDescent="0.35">
      <c r="A222" s="1"/>
      <c r="B222" s="8"/>
      <c r="C222" s="9"/>
      <c r="D222" s="129"/>
      <c r="E222" s="128"/>
      <c r="F222" s="129"/>
      <c r="G222" s="137"/>
      <c r="H222" s="8"/>
      <c r="I222" s="9"/>
      <c r="J222" s="129"/>
      <c r="K222" s="128"/>
      <c r="L222" s="12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5" x14ac:dyDescent="0.35">
      <c r="A223" s="1"/>
      <c r="B223" s="11">
        <v>2.8</v>
      </c>
      <c r="C223" s="11" t="s">
        <v>15</v>
      </c>
      <c r="D223" s="130">
        <f>(D59-D58)*100</f>
        <v>-2.1999999999999997</v>
      </c>
      <c r="E223" s="130">
        <f>(E59-E58)*100</f>
        <v>-3.6000000000000005</v>
      </c>
      <c r="F223" s="130">
        <f>(F59-F58)*100</f>
        <v>-3.6000000000000005</v>
      </c>
      <c r="G223" s="137"/>
      <c r="H223" s="11">
        <v>2.8</v>
      </c>
      <c r="I223" s="11" t="s">
        <v>15</v>
      </c>
      <c r="J223" s="130">
        <f>(J59-J58)*100</f>
        <v>-3.1</v>
      </c>
      <c r="K223" s="130">
        <f>(K59-K58)*100</f>
        <v>-2.6999999999999997</v>
      </c>
      <c r="L223" s="130">
        <f>(L59-L58)*100</f>
        <v>-4.4000000000000012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x14ac:dyDescent="0.35">
      <c r="A224" s="1"/>
      <c r="B224" s="8"/>
      <c r="C224" s="9"/>
      <c r="D224" s="129"/>
      <c r="E224" s="128"/>
      <c r="F224" s="129"/>
      <c r="G224" s="137"/>
      <c r="H224" s="8"/>
      <c r="I224" s="9"/>
      <c r="J224" s="129"/>
      <c r="K224" s="128"/>
      <c r="L224" s="12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5" x14ac:dyDescent="0.35">
      <c r="A225" s="1"/>
      <c r="B225" s="13">
        <v>2.1</v>
      </c>
      <c r="C225" s="13" t="s">
        <v>16</v>
      </c>
      <c r="D225" s="132">
        <f>(D61-D60)*100</f>
        <v>-83.2</v>
      </c>
      <c r="E225" s="132">
        <f>(E61-E60)*100</f>
        <v>-25.999999999999996</v>
      </c>
      <c r="F225" s="132">
        <f>(F61-F60)*100</f>
        <v>-25.999999999999996</v>
      </c>
      <c r="G225" s="137"/>
      <c r="H225" s="13">
        <v>2.1</v>
      </c>
      <c r="I225" s="13" t="s">
        <v>16</v>
      </c>
      <c r="J225" s="132">
        <f>(J61-J60)*100</f>
        <v>-26.5</v>
      </c>
      <c r="K225" s="132">
        <f>(K61-K60)*100</f>
        <v>-28.000000000000004</v>
      </c>
      <c r="L225" s="132">
        <f>(L61-L60)*100</f>
        <v>-31.900000000000006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x14ac:dyDescent="0.35">
      <c r="A226" s="1"/>
      <c r="B226" s="8"/>
      <c r="C226" s="9"/>
      <c r="D226" s="129"/>
      <c r="E226" s="128"/>
      <c r="F226" s="129"/>
      <c r="G226" s="137"/>
      <c r="H226" s="8"/>
      <c r="I226" s="9"/>
      <c r="J226" s="129"/>
      <c r="K226" s="128"/>
      <c r="L226" s="12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5" x14ac:dyDescent="0.35">
      <c r="A227" s="1"/>
      <c r="B227" s="40">
        <v>2.2000000000000002</v>
      </c>
      <c r="C227" s="40" t="s">
        <v>16</v>
      </c>
      <c r="D227" s="131">
        <f>(D63-D62)*100</f>
        <v>-24.509999999999998</v>
      </c>
      <c r="E227" s="131">
        <f>(E63-E62)*100</f>
        <v>-23.809999999999992</v>
      </c>
      <c r="F227" s="131">
        <f>(F63-F62)*100</f>
        <v>-23.809999999999992</v>
      </c>
      <c r="G227" s="137"/>
      <c r="H227" s="40">
        <v>2.2000000000000002</v>
      </c>
      <c r="I227" s="40" t="s">
        <v>16</v>
      </c>
      <c r="J227" s="131">
        <f>(J63-J62)*100</f>
        <v>-28.300000000000004</v>
      </c>
      <c r="K227" s="131">
        <f>(K63-K62)*100</f>
        <v>-27.400000000000002</v>
      </c>
      <c r="L227" s="131">
        <f>(L63-L62)*100</f>
        <v>-28.200000000000003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x14ac:dyDescent="0.35">
      <c r="A228" s="1"/>
      <c r="B228" s="8"/>
      <c r="C228" s="9"/>
      <c r="D228" s="129"/>
      <c r="E228" s="128"/>
      <c r="F228" s="129"/>
      <c r="G228" s="137"/>
      <c r="H228" s="8"/>
      <c r="I228" s="9"/>
      <c r="J228" s="129"/>
      <c r="K228" s="128"/>
      <c r="L228" s="12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5" x14ac:dyDescent="0.35">
      <c r="A229" s="1"/>
      <c r="B229" s="11">
        <v>2.4</v>
      </c>
      <c r="C229" s="11" t="s">
        <v>16</v>
      </c>
      <c r="D229" s="130">
        <f>(D65-D64)*100</f>
        <v>-20.3</v>
      </c>
      <c r="E229" s="130">
        <f>(E65-E64)*100</f>
        <v>-14.37</v>
      </c>
      <c r="F229" s="130">
        <f>(F65-F64)*100</f>
        <v>-14.37</v>
      </c>
      <c r="G229" s="137"/>
      <c r="H229" s="11">
        <v>2.4</v>
      </c>
      <c r="I229" s="11" t="s">
        <v>16</v>
      </c>
      <c r="J229" s="130">
        <f>(J65-J64)*100</f>
        <v>-12.6</v>
      </c>
      <c r="K229" s="130">
        <f>(K65-K64)*100</f>
        <v>-13.100000000000001</v>
      </c>
      <c r="L229" s="130">
        <f>(L65-L64)*100</f>
        <v>-17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x14ac:dyDescent="0.35">
      <c r="A230" s="1"/>
      <c r="B230" s="8"/>
      <c r="C230" s="9"/>
      <c r="D230" s="129"/>
      <c r="E230" s="128"/>
      <c r="F230" s="129"/>
      <c r="G230" s="137"/>
      <c r="H230" s="8"/>
      <c r="I230" s="9"/>
      <c r="J230" s="129"/>
      <c r="K230" s="128"/>
      <c r="L230" s="12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5" x14ac:dyDescent="0.35">
      <c r="A231" s="1"/>
      <c r="B231" s="11">
        <v>2.8</v>
      </c>
      <c r="C231" s="11" t="s">
        <v>16</v>
      </c>
      <c r="D231" s="130">
        <f>(D67-D66)*100</f>
        <v>-1.7999999999999996</v>
      </c>
      <c r="E231" s="130">
        <f>(E67-E66)*100</f>
        <v>-4.7999999999999989</v>
      </c>
      <c r="F231" s="130">
        <f>(F67-F66)*100</f>
        <v>-4.7999999999999989</v>
      </c>
      <c r="G231" s="137"/>
      <c r="H231" s="11">
        <v>2.8</v>
      </c>
      <c r="I231" s="11" t="s">
        <v>16</v>
      </c>
      <c r="J231" s="130">
        <f>(J67-J66)*100</f>
        <v>-2.8000000000000003</v>
      </c>
      <c r="K231" s="130">
        <f>(K67-K66)*100</f>
        <v>-3.4999999999999991</v>
      </c>
      <c r="L231" s="130">
        <f>(L67-L66)*100</f>
        <v>-5.8999999999999995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x14ac:dyDescent="0.35">
      <c r="A232" s="1"/>
      <c r="B232" s="8"/>
      <c r="C232" s="9"/>
      <c r="D232" s="129"/>
      <c r="E232" s="128"/>
      <c r="F232" s="129"/>
      <c r="G232" s="137"/>
      <c r="H232" s="8"/>
      <c r="I232" s="9"/>
      <c r="J232" s="129"/>
      <c r="K232" s="128"/>
      <c r="L232" s="12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5" x14ac:dyDescent="0.35">
      <c r="A233" s="1"/>
      <c r="B233" s="11">
        <v>2.1</v>
      </c>
      <c r="C233" s="11" t="s">
        <v>17</v>
      </c>
      <c r="D233" s="130">
        <f>(D69-D68)*100</f>
        <v>-55.300000000000004</v>
      </c>
      <c r="E233" s="130">
        <f>(E69-E68)*100</f>
        <v>-26.959999999999994</v>
      </c>
      <c r="F233" s="130">
        <f>(F69-F68)*100</f>
        <v>-26.959999999999994</v>
      </c>
      <c r="G233" s="137"/>
      <c r="H233" s="11">
        <v>2.1</v>
      </c>
      <c r="I233" s="11" t="s">
        <v>17</v>
      </c>
      <c r="J233" s="130">
        <f>(J69-J68)*100</f>
        <v>-25.6</v>
      </c>
      <c r="K233" s="130">
        <f>(K69-K68)*100</f>
        <v>-29.000000000000004</v>
      </c>
      <c r="L233" s="130">
        <f>(L69-L68)*100</f>
        <v>-28.7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x14ac:dyDescent="0.35">
      <c r="A234" s="1"/>
      <c r="B234" s="8"/>
      <c r="C234" s="9"/>
      <c r="D234" s="129"/>
      <c r="E234" s="128"/>
      <c r="F234" s="129"/>
      <c r="G234" s="137"/>
      <c r="H234" s="8"/>
      <c r="I234" s="9"/>
      <c r="J234" s="129"/>
      <c r="K234" s="128"/>
      <c r="L234" s="12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5" x14ac:dyDescent="0.35">
      <c r="A235" s="1"/>
      <c r="B235" s="40">
        <v>2.2000000000000002</v>
      </c>
      <c r="C235" s="40" t="s">
        <v>17</v>
      </c>
      <c r="D235" s="131">
        <f>(D71-D70)*100</f>
        <v>-17.86</v>
      </c>
      <c r="E235" s="131">
        <f>(E71-E70)*100</f>
        <v>-17.149999999999999</v>
      </c>
      <c r="F235" s="131">
        <f>(F71-F70)*100</f>
        <v>-17.149999999999999</v>
      </c>
      <c r="G235" s="137"/>
      <c r="H235" s="40">
        <v>2.2000000000000002</v>
      </c>
      <c r="I235" s="40" t="s">
        <v>17</v>
      </c>
      <c r="J235" s="131">
        <f>(J71-J70)*100</f>
        <v>-17.8</v>
      </c>
      <c r="K235" s="131">
        <f>(K71-K70)*100</f>
        <v>-15.900000000000002</v>
      </c>
      <c r="L235" s="131">
        <f>(L71-L70)*100</f>
        <v>-17.400000000000002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x14ac:dyDescent="0.35">
      <c r="A236" s="1"/>
      <c r="B236" s="8"/>
      <c r="C236" s="9"/>
      <c r="D236" s="129"/>
      <c r="E236" s="128"/>
      <c r="F236" s="129"/>
      <c r="G236" s="137"/>
      <c r="H236" s="8"/>
      <c r="I236" s="9"/>
      <c r="J236" s="129"/>
      <c r="K236" s="128"/>
      <c r="L236" s="12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5" x14ac:dyDescent="0.35">
      <c r="A237" s="1"/>
      <c r="B237" s="20">
        <v>2.4</v>
      </c>
      <c r="C237" s="20" t="s">
        <v>17</v>
      </c>
      <c r="D237" s="132">
        <f>(D73-D72)*100</f>
        <v>-29.4</v>
      </c>
      <c r="E237" s="132">
        <f>(E73-E72)*100</f>
        <v>-5.51</v>
      </c>
      <c r="F237" s="132">
        <f>(F73-F72)*100</f>
        <v>-5.51</v>
      </c>
      <c r="G237" s="137"/>
      <c r="H237" s="20">
        <v>2.4</v>
      </c>
      <c r="I237" s="20" t="s">
        <v>17</v>
      </c>
      <c r="J237" s="132">
        <f>(J73-J72)*100</f>
        <v>-8.9</v>
      </c>
      <c r="K237" s="132">
        <f>(K73-K72)*100</f>
        <v>-4.3999999999999986</v>
      </c>
      <c r="L237" s="132">
        <f>(L73-L72)*100</f>
        <v>-6.5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x14ac:dyDescent="0.35">
      <c r="A238" s="1"/>
      <c r="B238" s="8"/>
      <c r="C238" s="9"/>
      <c r="D238" s="129"/>
      <c r="E238" s="128"/>
      <c r="F238" s="129"/>
      <c r="G238" s="137"/>
      <c r="H238" s="8"/>
      <c r="I238" s="9"/>
      <c r="J238" s="129"/>
      <c r="K238" s="128"/>
      <c r="L238" s="12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5" x14ac:dyDescent="0.35">
      <c r="A239" s="1"/>
      <c r="B239" s="20">
        <v>2.8</v>
      </c>
      <c r="C239" s="20" t="s">
        <v>17</v>
      </c>
      <c r="D239" s="132">
        <f>(D75-D74)*100</f>
        <v>-2.4999999999999996</v>
      </c>
      <c r="E239" s="132">
        <f>(E75-E74)*100</f>
        <v>-1.6</v>
      </c>
      <c r="F239" s="132">
        <f>(F75-F74)*100</f>
        <v>-1.6</v>
      </c>
      <c r="G239" s="137"/>
      <c r="H239" s="20">
        <v>2.8</v>
      </c>
      <c r="I239" s="20" t="s">
        <v>17</v>
      </c>
      <c r="J239" s="132">
        <f>(J75-J74)*100</f>
        <v>-2.6999999999999997</v>
      </c>
      <c r="K239" s="132">
        <f>(K75-K74)*100</f>
        <v>-1.2999999999999998</v>
      </c>
      <c r="L239" s="132">
        <f>(L75-L74)*100</f>
        <v>-1.9000000000000004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x14ac:dyDescent="0.35">
      <c r="A240" s="1"/>
      <c r="B240" s="8"/>
      <c r="C240" s="9"/>
      <c r="D240" s="129"/>
      <c r="E240" s="128"/>
      <c r="F240" s="129"/>
      <c r="G240" s="137"/>
      <c r="H240" s="8"/>
      <c r="I240" s="9"/>
      <c r="J240" s="129"/>
      <c r="K240" s="128"/>
      <c r="L240" s="12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5" x14ac:dyDescent="0.35">
      <c r="A241" s="1"/>
      <c r="B241" s="19">
        <v>2.1</v>
      </c>
      <c r="C241" s="19" t="s">
        <v>18</v>
      </c>
      <c r="D241" s="133">
        <f>(D77-D76)*100</f>
        <v>-27.560000000000006</v>
      </c>
      <c r="E241" s="133">
        <f>(E77-E76)*100</f>
        <v>-27.690000000000005</v>
      </c>
      <c r="F241" s="133">
        <f>(F77-F76)*100</f>
        <v>-27.690000000000005</v>
      </c>
      <c r="G241" s="137"/>
      <c r="H241" s="19">
        <v>2.1</v>
      </c>
      <c r="I241" s="19" t="s">
        <v>18</v>
      </c>
      <c r="J241" s="133">
        <f>(J77-J76)*100</f>
        <v>-33.300000000000004</v>
      </c>
      <c r="K241" s="133">
        <f>(K77-K76)*100</f>
        <v>-27.3</v>
      </c>
      <c r="L241" s="133">
        <f>(L77-L76)*100</f>
        <v>-33.500000000000007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x14ac:dyDescent="0.35">
      <c r="A242" s="1"/>
      <c r="B242" s="8"/>
      <c r="C242" s="9"/>
      <c r="D242" s="129"/>
      <c r="E242" s="128"/>
      <c r="F242" s="129"/>
      <c r="G242" s="137"/>
      <c r="H242" s="8"/>
      <c r="I242" s="9"/>
      <c r="J242" s="129"/>
      <c r="K242" s="128"/>
      <c r="L242" s="12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5" x14ac:dyDescent="0.35">
      <c r="A243" s="1"/>
      <c r="B243" s="29">
        <v>2.2000000000000002</v>
      </c>
      <c r="C243" s="29" t="s">
        <v>18</v>
      </c>
      <c r="D243" s="134">
        <f>(D79-D78)*100</f>
        <v>-24.36</v>
      </c>
      <c r="E243" s="134">
        <f>(E79-E78)*100</f>
        <v>-24.320000000000004</v>
      </c>
      <c r="F243" s="134">
        <f>(F79-F78)*100</f>
        <v>-24.320000000000004</v>
      </c>
      <c r="G243" s="137"/>
      <c r="H243" s="29">
        <v>2.2000000000000002</v>
      </c>
      <c r="I243" s="29" t="s">
        <v>18</v>
      </c>
      <c r="J243" s="134">
        <f>(J79-J78)*100</f>
        <v>-26.8</v>
      </c>
      <c r="K243" s="134">
        <f>(K79-K78)*100</f>
        <v>-25.900000000000002</v>
      </c>
      <c r="L243" s="134">
        <f>(L79-L78)*100</f>
        <v>-26.900000000000002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x14ac:dyDescent="0.35">
      <c r="A244" s="1"/>
      <c r="B244" s="8"/>
      <c r="C244" s="9"/>
      <c r="D244" s="129"/>
      <c r="E244" s="128"/>
      <c r="F244" s="129"/>
      <c r="G244" s="137"/>
      <c r="H244" s="8"/>
      <c r="I244" s="9"/>
      <c r="J244" s="129"/>
      <c r="K244" s="128"/>
      <c r="L244" s="12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5" x14ac:dyDescent="0.35">
      <c r="A245" s="1"/>
      <c r="B245" s="19">
        <v>2.4</v>
      </c>
      <c r="C245" s="19" t="s">
        <v>18</v>
      </c>
      <c r="D245" s="133">
        <f>(D81-D80)*100</f>
        <v>-4.5999999999999988</v>
      </c>
      <c r="E245" s="133">
        <f>(E81-E80)*100</f>
        <v>-11.19</v>
      </c>
      <c r="F245" s="133">
        <f>(F81-F80)*100</f>
        <v>-11.19</v>
      </c>
      <c r="G245" s="137"/>
      <c r="H245" s="19">
        <v>2.4</v>
      </c>
      <c r="I245" s="19" t="s">
        <v>18</v>
      </c>
      <c r="J245" s="133">
        <f>(J81-J80)*100</f>
        <v>-13.000000000000004</v>
      </c>
      <c r="K245" s="133">
        <f>(K81-K80)*100</f>
        <v>-9.4</v>
      </c>
      <c r="L245" s="133">
        <f>(L81-L80)*100</f>
        <v>-13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 x14ac:dyDescent="0.35">
      <c r="A246" s="1"/>
      <c r="B246" s="8"/>
      <c r="C246" s="9"/>
      <c r="D246" s="129"/>
      <c r="E246" s="128"/>
      <c r="F246" s="129"/>
      <c r="G246" s="137"/>
      <c r="H246" s="8"/>
      <c r="I246" s="9"/>
      <c r="J246" s="129"/>
      <c r="K246" s="128"/>
      <c r="L246" s="12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5" x14ac:dyDescent="0.35">
      <c r="A247" s="1"/>
      <c r="B247" s="19">
        <v>2.8</v>
      </c>
      <c r="C247" s="19" t="s">
        <v>18</v>
      </c>
      <c r="D247" s="133">
        <f>(D83-D82)*100</f>
        <v>-3.2</v>
      </c>
      <c r="E247" s="133">
        <f>(E83-E82)*100</f>
        <v>-3.1</v>
      </c>
      <c r="F247" s="133">
        <f>(F83-F82)*100</f>
        <v>-3.1</v>
      </c>
      <c r="G247" s="137"/>
      <c r="H247" s="19">
        <v>2.8</v>
      </c>
      <c r="I247" s="19" t="s">
        <v>18</v>
      </c>
      <c r="J247" s="133">
        <f>(J83-J82)*100</f>
        <v>-4.0000000000000009</v>
      </c>
      <c r="K247" s="133">
        <f>(K83-K82)*100</f>
        <v>-2.4000000000000008</v>
      </c>
      <c r="L247" s="133">
        <f>(L83-L82)*100</f>
        <v>-3.8999999999999995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 x14ac:dyDescent="0.35">
      <c r="A248" s="1"/>
      <c r="B248" s="8"/>
      <c r="C248" s="9"/>
      <c r="D248" s="129"/>
      <c r="E248" s="128"/>
      <c r="F248" s="129"/>
      <c r="G248" s="137"/>
      <c r="H248" s="8"/>
      <c r="I248" s="9"/>
      <c r="J248" s="129"/>
      <c r="K248" s="128"/>
      <c r="L248" s="128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5" x14ac:dyDescent="0.35">
      <c r="A249" s="1"/>
      <c r="B249" s="20">
        <v>2.1</v>
      </c>
      <c r="C249" s="20" t="s">
        <v>19</v>
      </c>
      <c r="D249" s="132">
        <f>(D85-D84)*100</f>
        <v>-87.9</v>
      </c>
      <c r="E249" s="132">
        <f>(E85-E84)*100</f>
        <v>-27.609999999999989</v>
      </c>
      <c r="F249" s="132">
        <f>(F85-F84)*100</f>
        <v>-27.609999999999989</v>
      </c>
      <c r="G249" s="137"/>
      <c r="H249" s="20">
        <v>2.1</v>
      </c>
      <c r="I249" s="20" t="s">
        <v>19</v>
      </c>
      <c r="J249" s="132">
        <f>(J85-J84)*100</f>
        <v>-27.400000000000002</v>
      </c>
      <c r="K249" s="132">
        <f>(K85-K84)*100</f>
        <v>-25</v>
      </c>
      <c r="L249" s="132">
        <f>(L85-L84)*100</f>
        <v>-31.699999999999996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 x14ac:dyDescent="0.35">
      <c r="A250" s="1"/>
      <c r="B250" s="8"/>
      <c r="C250" s="9"/>
      <c r="D250" s="129"/>
      <c r="E250" s="128"/>
      <c r="F250" s="129"/>
      <c r="G250" s="137"/>
      <c r="H250" s="8"/>
      <c r="I250" s="9"/>
      <c r="J250" s="129"/>
      <c r="K250" s="128"/>
      <c r="L250" s="128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5" x14ac:dyDescent="0.35">
      <c r="A251" s="1"/>
      <c r="B251" s="40">
        <v>2.2000000000000002</v>
      </c>
      <c r="C251" s="40" t="s">
        <v>19</v>
      </c>
      <c r="D251" s="131">
        <f>(D87-D86)*100</f>
        <v>-26.69</v>
      </c>
      <c r="E251" s="131">
        <f>(E87-E86)*100</f>
        <v>-26.520000000000003</v>
      </c>
      <c r="F251" s="131">
        <f>(F87-F86)*100</f>
        <v>-26.520000000000003</v>
      </c>
      <c r="G251" s="137"/>
      <c r="H251" s="40">
        <v>2.2000000000000002</v>
      </c>
      <c r="I251" s="40" t="s">
        <v>19</v>
      </c>
      <c r="J251" s="131">
        <f>(J87-J86)*100</f>
        <v>-30</v>
      </c>
      <c r="K251" s="131">
        <f>(K87-K86)*100</f>
        <v>-29.299999999999997</v>
      </c>
      <c r="L251" s="131">
        <f>(L87-L86)*100</f>
        <v>-30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 x14ac:dyDescent="0.35">
      <c r="A252" s="1"/>
      <c r="B252" s="8"/>
      <c r="C252" s="9"/>
      <c r="D252" s="129"/>
      <c r="E252" s="128"/>
      <c r="F252" s="129"/>
      <c r="G252" s="137"/>
      <c r="H252" s="8"/>
      <c r="I252" s="9"/>
      <c r="J252" s="129"/>
      <c r="K252" s="128"/>
      <c r="L252" s="128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5" x14ac:dyDescent="0.35">
      <c r="A253" s="1"/>
      <c r="B253" s="7">
        <v>2.4</v>
      </c>
      <c r="C253" s="7" t="s">
        <v>19</v>
      </c>
      <c r="D253" s="130">
        <f>(D89-D88)*100</f>
        <v>-28.4</v>
      </c>
      <c r="E253" s="130">
        <f>(E89-E88)*100</f>
        <v>-15.580000000000002</v>
      </c>
      <c r="F253" s="130">
        <f>(F89-F88)*100</f>
        <v>-15.580000000000002</v>
      </c>
      <c r="G253" s="137"/>
      <c r="H253" s="7">
        <v>2.4</v>
      </c>
      <c r="I253" s="7" t="s">
        <v>19</v>
      </c>
      <c r="J253" s="130">
        <f>(J89-J88)*100</f>
        <v>-15.599999999999998</v>
      </c>
      <c r="K253" s="130">
        <f>(K89-K88)*100</f>
        <v>-13.8</v>
      </c>
      <c r="L253" s="130">
        <f>(L89-L88)*100</f>
        <v>-17.599999999999998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 x14ac:dyDescent="0.35">
      <c r="A254" s="1"/>
      <c r="B254" s="8"/>
      <c r="C254" s="9"/>
      <c r="D254" s="129"/>
      <c r="E254" s="128"/>
      <c r="F254" s="129"/>
      <c r="G254" s="137"/>
      <c r="H254" s="8"/>
      <c r="I254" s="9"/>
      <c r="J254" s="129"/>
      <c r="K254" s="128"/>
      <c r="L254" s="128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5" x14ac:dyDescent="0.35">
      <c r="A255" s="1"/>
      <c r="B255" s="7">
        <v>2.8</v>
      </c>
      <c r="C255" s="7" t="s">
        <v>19</v>
      </c>
      <c r="D255" s="130">
        <f>(D91-D90)*100</f>
        <v>-3.1</v>
      </c>
      <c r="E255" s="130">
        <f>(E91-E90)*100</f>
        <v>-4.7999999999999989</v>
      </c>
      <c r="F255" s="130">
        <f>(F91-F90)*100</f>
        <v>-4.7999999999999989</v>
      </c>
      <c r="G255" s="137"/>
      <c r="H255" s="7">
        <v>2.8</v>
      </c>
      <c r="I255" s="7" t="s">
        <v>19</v>
      </c>
      <c r="J255" s="130">
        <f>(J91-J90)*100</f>
        <v>-4.1999999999999993</v>
      </c>
      <c r="K255" s="130">
        <f>(K91-K90)*100</f>
        <v>-3.5999999999999992</v>
      </c>
      <c r="L255" s="130">
        <f>(L91-L90)*100</f>
        <v>-6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 x14ac:dyDescent="0.35">
      <c r="A256" s="1"/>
      <c r="B256" s="8"/>
      <c r="C256" s="9"/>
      <c r="D256" s="129"/>
      <c r="E256" s="128"/>
      <c r="F256" s="129"/>
      <c r="G256" s="137"/>
      <c r="H256" s="8"/>
      <c r="I256" s="9"/>
      <c r="J256" s="129"/>
      <c r="K256" s="128"/>
      <c r="L256" s="128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5" x14ac:dyDescent="0.35">
      <c r="A257" s="1"/>
      <c r="B257" s="20">
        <v>2.1</v>
      </c>
      <c r="C257" s="20" t="s">
        <v>20</v>
      </c>
      <c r="D257" s="132">
        <f>(D93-D92)*100</f>
        <v>-91.4</v>
      </c>
      <c r="E257" s="132">
        <f>(E93-E92)*100</f>
        <v>-27.379999999999992</v>
      </c>
      <c r="F257" s="132">
        <f>(F93-F92)*100</f>
        <v>-27.379999999999992</v>
      </c>
      <c r="G257" s="137"/>
      <c r="H257" s="20">
        <v>2.1</v>
      </c>
      <c r="I257" s="20" t="s">
        <v>20</v>
      </c>
      <c r="J257" s="132">
        <f>(J93-J92)*100</f>
        <v>-21.4</v>
      </c>
      <c r="K257" s="132">
        <f>(K93-K92)*100</f>
        <v>-23.4</v>
      </c>
      <c r="L257" s="132">
        <f>(L93-L92)*100</f>
        <v>-29.800000000000004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 x14ac:dyDescent="0.35">
      <c r="A258" s="1"/>
      <c r="B258" s="8"/>
      <c r="C258" s="9"/>
      <c r="D258" s="129"/>
      <c r="E258" s="128"/>
      <c r="F258" s="129"/>
      <c r="G258" s="137"/>
      <c r="H258" s="8"/>
      <c r="I258" s="9"/>
      <c r="J258" s="129"/>
      <c r="K258" s="128"/>
      <c r="L258" s="128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5" x14ac:dyDescent="0.35">
      <c r="A259" s="1"/>
      <c r="B259" s="40">
        <v>2.2000000000000002</v>
      </c>
      <c r="C259" s="40" t="s">
        <v>20</v>
      </c>
      <c r="D259" s="131">
        <f>(D95-D94)*100</f>
        <v>-27.749999999999996</v>
      </c>
      <c r="E259" s="131">
        <f>(E95-E94)*100</f>
        <v>-27.319999999999993</v>
      </c>
      <c r="F259" s="131">
        <f>(F95-F94)*100</f>
        <v>-27.319999999999993</v>
      </c>
      <c r="G259" s="137"/>
      <c r="H259" s="40">
        <v>2.2000000000000002</v>
      </c>
      <c r="I259" s="40" t="s">
        <v>20</v>
      </c>
      <c r="J259" s="131">
        <f>(J95-J94)*100</f>
        <v>-30.600000000000005</v>
      </c>
      <c r="K259" s="131">
        <f>(K95-K94)*100</f>
        <v>-29.900000000000006</v>
      </c>
      <c r="L259" s="131">
        <f>(L95-L94)*100</f>
        <v>-30.500000000000004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 x14ac:dyDescent="0.35">
      <c r="A260" s="1"/>
      <c r="B260" s="8"/>
      <c r="C260" s="9"/>
      <c r="D260" s="129"/>
      <c r="E260" s="128"/>
      <c r="F260" s="129"/>
      <c r="G260" s="137"/>
      <c r="H260" s="8"/>
      <c r="I260" s="9"/>
      <c r="J260" s="129"/>
      <c r="K260" s="128"/>
      <c r="L260" s="128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5" x14ac:dyDescent="0.35">
      <c r="A261" s="1"/>
      <c r="B261" s="7">
        <v>2.4</v>
      </c>
      <c r="C261" s="7" t="s">
        <v>20</v>
      </c>
      <c r="D261" s="130">
        <f>(D97-D96)*100</f>
        <v>-27.800000000000004</v>
      </c>
      <c r="E261" s="130">
        <f>(E97-E96)*100</f>
        <v>-18.53</v>
      </c>
      <c r="F261" s="130">
        <f>(F97-F96)*100</f>
        <v>-18.53</v>
      </c>
      <c r="G261" s="137"/>
      <c r="H261" s="7">
        <v>2.4</v>
      </c>
      <c r="I261" s="7" t="s">
        <v>20</v>
      </c>
      <c r="J261" s="130">
        <f>(J97-J96)*100</f>
        <v>-17.5</v>
      </c>
      <c r="K261" s="130">
        <f>(K97-K96)*100</f>
        <v>-17.8</v>
      </c>
      <c r="L261" s="130">
        <f>(L97-L96)*100</f>
        <v>-21.500000000000004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 x14ac:dyDescent="0.35">
      <c r="A262" s="1"/>
      <c r="B262" s="8"/>
      <c r="C262" s="9"/>
      <c r="D262" s="129"/>
      <c r="E262" s="128"/>
      <c r="F262" s="129"/>
      <c r="G262" s="137"/>
      <c r="H262" s="8"/>
      <c r="I262" s="9"/>
      <c r="J262" s="129"/>
      <c r="K262" s="128"/>
      <c r="L262" s="128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5" x14ac:dyDescent="0.35">
      <c r="A263" s="1"/>
      <c r="B263" s="7">
        <v>2.8</v>
      </c>
      <c r="C263" s="7" t="s">
        <v>20</v>
      </c>
      <c r="D263" s="130">
        <f>(D99-D98)*100</f>
        <v>-2.6</v>
      </c>
      <c r="E263" s="130">
        <f>(E99-E98)*100</f>
        <v>-6.4999999999999991</v>
      </c>
      <c r="F263" s="130">
        <f>(F99-F98)*100</f>
        <v>-6.4999999999999991</v>
      </c>
      <c r="G263" s="137"/>
      <c r="H263" s="7">
        <v>2.8</v>
      </c>
      <c r="I263" s="7" t="s">
        <v>20</v>
      </c>
      <c r="J263" s="130">
        <f>(J99-J98)*100</f>
        <v>-3.9</v>
      </c>
      <c r="K263" s="130">
        <f>(K99-K98)*100</f>
        <v>-4.7999999999999989</v>
      </c>
      <c r="L263" s="130">
        <f>(L99-L98)*100</f>
        <v>-7.8999999999999986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 x14ac:dyDescent="0.35">
      <c r="A264" s="1"/>
      <c r="B264" s="8"/>
      <c r="C264" s="9"/>
      <c r="D264" s="129"/>
      <c r="E264" s="128"/>
      <c r="F264" s="129"/>
      <c r="G264" s="137"/>
      <c r="H264" s="8"/>
      <c r="I264" s="9"/>
      <c r="J264" s="129"/>
      <c r="K264" s="128"/>
      <c r="L264" s="128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5" x14ac:dyDescent="0.35">
      <c r="A265" s="1"/>
      <c r="B265" s="7">
        <v>2.1</v>
      </c>
      <c r="C265" s="7" t="s">
        <v>21</v>
      </c>
      <c r="D265" s="130">
        <f>(D101-D100)*100</f>
        <v>-30.400000000000006</v>
      </c>
      <c r="E265" s="130">
        <f>(E101-E100)*100</f>
        <v>-28.099999999999991</v>
      </c>
      <c r="F265" s="130">
        <f>(F101-F100)*100</f>
        <v>-28.099999999999991</v>
      </c>
      <c r="G265" s="137"/>
      <c r="H265" s="7">
        <v>2.1</v>
      </c>
      <c r="I265" s="7" t="s">
        <v>21</v>
      </c>
      <c r="J265" s="130">
        <f>(J101-J100)*100</f>
        <v>-32.4</v>
      </c>
      <c r="K265" s="130">
        <f>(K101-K100)*100</f>
        <v>-28.200000000000003</v>
      </c>
      <c r="L265" s="130">
        <f>(L101-L100)*100</f>
        <v>-33.5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 x14ac:dyDescent="0.35">
      <c r="A266" s="1"/>
      <c r="B266" s="8"/>
      <c r="C266" s="9"/>
      <c r="D266" s="129"/>
      <c r="E266" s="128"/>
      <c r="F266" s="129"/>
      <c r="G266" s="137"/>
      <c r="H266" s="8"/>
      <c r="I266" s="9"/>
      <c r="J266" s="129"/>
      <c r="K266" s="128"/>
      <c r="L266" s="128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5" x14ac:dyDescent="0.35">
      <c r="A267" s="1"/>
      <c r="B267" s="40">
        <v>2.2000000000000002</v>
      </c>
      <c r="C267" s="40" t="s">
        <v>21</v>
      </c>
      <c r="D267" s="131">
        <f>(D103-D102)*100</f>
        <v>-21.6</v>
      </c>
      <c r="E267" s="131">
        <f>(E103-E102)*100</f>
        <v>-20.900000000000002</v>
      </c>
      <c r="F267" s="131">
        <f>(F103-F102)*100</f>
        <v>-20.900000000000002</v>
      </c>
      <c r="G267" s="137"/>
      <c r="H267" s="40">
        <v>2.2000000000000002</v>
      </c>
      <c r="I267" s="40" t="s">
        <v>21</v>
      </c>
      <c r="J267" s="131">
        <f>(J103-J102)*100</f>
        <v>-21.999999999999996</v>
      </c>
      <c r="K267" s="131">
        <f>(K103-K102)*100</f>
        <v>-20.100000000000001</v>
      </c>
      <c r="L267" s="131">
        <f>(L103-L102)*100</f>
        <v>-21.499999999999996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 x14ac:dyDescent="0.35">
      <c r="A268" s="1"/>
      <c r="B268" s="8"/>
      <c r="C268" s="9"/>
      <c r="D268" s="129"/>
      <c r="E268" s="128"/>
      <c r="F268" s="129"/>
      <c r="G268" s="137"/>
      <c r="H268" s="8"/>
      <c r="I268" s="9"/>
      <c r="J268" s="129"/>
      <c r="K268" s="128"/>
      <c r="L268" s="128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5" x14ac:dyDescent="0.35">
      <c r="A269" s="1"/>
      <c r="B269" s="20">
        <v>2.4</v>
      </c>
      <c r="C269" s="20" t="s">
        <v>21</v>
      </c>
      <c r="D269" s="132">
        <f>(D105-D104)*100</f>
        <v>-10.200000000000003</v>
      </c>
      <c r="E269" s="132">
        <f>(E105-E104)*100</f>
        <v>-7.1999999999999984</v>
      </c>
      <c r="F269" s="132">
        <f>(F105-F104)*100</f>
        <v>-7.1999999999999984</v>
      </c>
      <c r="G269" s="137"/>
      <c r="H269" s="20">
        <v>2.4</v>
      </c>
      <c r="I269" s="20" t="s">
        <v>21</v>
      </c>
      <c r="J269" s="132">
        <f>(J105-J104)*100</f>
        <v>-10.799999999999999</v>
      </c>
      <c r="K269" s="132">
        <f>(K105-K104)*100</f>
        <v>-5.7000000000000011</v>
      </c>
      <c r="L269" s="132">
        <f>(L105-L104)*100</f>
        <v>-8.3999999999999986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 x14ac:dyDescent="0.35">
      <c r="A270" s="1"/>
      <c r="B270" s="8"/>
      <c r="C270" s="9"/>
      <c r="D270" s="129"/>
      <c r="E270" s="128"/>
      <c r="F270" s="129"/>
      <c r="G270" s="137"/>
      <c r="H270" s="8"/>
      <c r="I270" s="9"/>
      <c r="J270" s="129"/>
      <c r="K270" s="128"/>
      <c r="L270" s="128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5" x14ac:dyDescent="0.35">
      <c r="A271" s="1"/>
      <c r="B271" s="20">
        <v>2.8</v>
      </c>
      <c r="C271" s="20" t="s">
        <v>21</v>
      </c>
      <c r="D271" s="132">
        <f>(D107-D106)*100</f>
        <v>-3.1</v>
      </c>
      <c r="E271" s="132">
        <f>(E107-E106)*100</f>
        <v>-1.9000000000000004</v>
      </c>
      <c r="F271" s="132">
        <f>(F107-F106)*100</f>
        <v>-1.9000000000000004</v>
      </c>
      <c r="G271" s="137"/>
      <c r="H271" s="20">
        <v>2.8</v>
      </c>
      <c r="I271" s="20" t="s">
        <v>21</v>
      </c>
      <c r="J271" s="132">
        <f>(J107-J106)*100</f>
        <v>-3.5000000000000031</v>
      </c>
      <c r="K271" s="132">
        <f>(K107-K106)*100</f>
        <v>-1.6</v>
      </c>
      <c r="L271" s="132">
        <f>(L107-L106)*100</f>
        <v>-2.4999999999999996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 x14ac:dyDescent="0.35">
      <c r="A272" s="1"/>
      <c r="B272" s="8"/>
      <c r="C272" s="9"/>
      <c r="D272" s="129"/>
      <c r="E272" s="128"/>
      <c r="F272" s="129"/>
      <c r="G272" s="137"/>
      <c r="H272" s="8"/>
      <c r="I272" s="9"/>
      <c r="J272" s="129"/>
      <c r="K272" s="128"/>
      <c r="L272" s="128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5" x14ac:dyDescent="0.35">
      <c r="A273" s="1"/>
      <c r="B273" s="19">
        <v>2.1</v>
      </c>
      <c r="C273" s="19" t="s">
        <v>22</v>
      </c>
      <c r="D273" s="133">
        <f>(D109-D108)*100</f>
        <v>-26.900000000000002</v>
      </c>
      <c r="E273" s="133">
        <f>(E109-E108)*100</f>
        <v>-27</v>
      </c>
      <c r="F273" s="133">
        <f>(F109-F108)*100</f>
        <v>-27</v>
      </c>
      <c r="G273" s="137"/>
      <c r="H273" s="19">
        <v>2.1</v>
      </c>
      <c r="I273" s="19" t="s">
        <v>22</v>
      </c>
      <c r="J273" s="133">
        <f>(J109-J108)*100</f>
        <v>-32.000000000000007</v>
      </c>
      <c r="K273" s="133">
        <f>(K109-K108)*100</f>
        <v>-22.599999999999998</v>
      </c>
      <c r="L273" s="133">
        <f>(L109-L108)*100</f>
        <v>-32.200000000000003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 x14ac:dyDescent="0.35">
      <c r="A274" s="1"/>
      <c r="B274" s="8"/>
      <c r="C274" s="9"/>
      <c r="D274" s="129"/>
      <c r="E274" s="128"/>
      <c r="F274" s="129"/>
      <c r="G274" s="137"/>
      <c r="H274" s="8"/>
      <c r="I274" s="9"/>
      <c r="J274" s="129"/>
      <c r="K274" s="128"/>
      <c r="L274" s="128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5" x14ac:dyDescent="0.35">
      <c r="A275" s="1"/>
      <c r="B275" s="29">
        <v>2.2000000000000002</v>
      </c>
      <c r="C275" s="29" t="s">
        <v>22</v>
      </c>
      <c r="D275" s="134">
        <f>(D111-D110)*100</f>
        <v>-27.099999999999998</v>
      </c>
      <c r="E275" s="134">
        <f>(E111-E110)*100</f>
        <v>-27.099999999999998</v>
      </c>
      <c r="F275" s="134">
        <f>(F111-F110)*100</f>
        <v>-27.099999999999998</v>
      </c>
      <c r="G275" s="137"/>
      <c r="H275" s="29">
        <v>2.2000000000000002</v>
      </c>
      <c r="I275" s="29" t="s">
        <v>22</v>
      </c>
      <c r="J275" s="134">
        <f>(J111-J110)*100</f>
        <v>-29.799999999999997</v>
      </c>
      <c r="K275" s="134">
        <f>(K111-K110)*100</f>
        <v>-28.999999999999996</v>
      </c>
      <c r="L275" s="134">
        <f>(L111-L110)*100</f>
        <v>-29.7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 x14ac:dyDescent="0.35">
      <c r="A276" s="1"/>
      <c r="B276" s="8"/>
      <c r="C276" s="9"/>
      <c r="D276" s="129"/>
      <c r="E276" s="128"/>
      <c r="F276" s="129"/>
      <c r="G276" s="137"/>
      <c r="H276" s="8"/>
      <c r="I276" s="9"/>
      <c r="J276" s="129"/>
      <c r="K276" s="128"/>
      <c r="L276" s="128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5" x14ac:dyDescent="0.35">
      <c r="A277" s="1"/>
      <c r="B277" s="19">
        <v>2.4</v>
      </c>
      <c r="C277" s="19" t="s">
        <v>22</v>
      </c>
      <c r="D277" s="133">
        <f>(D113-D112)*100</f>
        <v>-14.099999999999998</v>
      </c>
      <c r="E277" s="133">
        <f>(E113-E112)*100</f>
        <v>-14.099999999999998</v>
      </c>
      <c r="F277" s="133">
        <f>(F113-F112)*100</f>
        <v>-14.099999999999998</v>
      </c>
      <c r="G277" s="137"/>
      <c r="H277" s="19">
        <v>2.4</v>
      </c>
      <c r="I277" s="19" t="s">
        <v>22</v>
      </c>
      <c r="J277" s="133">
        <f>(J113-J112)*100</f>
        <v>-16.000000000000004</v>
      </c>
      <c r="K277" s="133">
        <f>(K113-K112)*100</f>
        <v>-12.199999999999998</v>
      </c>
      <c r="L277" s="133">
        <f>(L113-L112)*100</f>
        <v>-15.900000000000002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 x14ac:dyDescent="0.35">
      <c r="A278" s="1"/>
      <c r="B278" s="8"/>
      <c r="C278" s="9"/>
      <c r="D278" s="129"/>
      <c r="E278" s="128"/>
      <c r="F278" s="129"/>
      <c r="G278" s="137"/>
      <c r="H278" s="8"/>
      <c r="I278" s="9"/>
      <c r="J278" s="129"/>
      <c r="K278" s="128"/>
      <c r="L278" s="128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5" x14ac:dyDescent="0.35">
      <c r="A279" s="1"/>
      <c r="B279" s="19">
        <v>2.8</v>
      </c>
      <c r="C279" s="19" t="s">
        <v>22</v>
      </c>
      <c r="D279" s="133">
        <f>(D115-D114)*100</f>
        <v>-4.2000000000000011</v>
      </c>
      <c r="E279" s="133">
        <f>(E115-E114)*100</f>
        <v>-4.1000000000000005</v>
      </c>
      <c r="F279" s="133">
        <f>(F115-F114)*100</f>
        <v>-4.1000000000000005</v>
      </c>
      <c r="G279" s="137"/>
      <c r="H279" s="19">
        <v>2.8</v>
      </c>
      <c r="I279" s="19" t="s">
        <v>22</v>
      </c>
      <c r="J279" s="133">
        <f>(J115-J114)*100</f>
        <v>-5.1999999999999993</v>
      </c>
      <c r="K279" s="133">
        <f>(K115-K114)*100</f>
        <v>-3.1</v>
      </c>
      <c r="L279" s="133">
        <f>(L115-L114)*100</f>
        <v>-5.0999999999999988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 x14ac:dyDescent="0.35">
      <c r="A280" s="1"/>
      <c r="B280" s="8"/>
      <c r="C280" s="9"/>
      <c r="D280" s="129"/>
      <c r="E280" s="128"/>
      <c r="F280" s="129"/>
      <c r="G280" s="137"/>
      <c r="H280" s="8"/>
      <c r="I280" s="9"/>
      <c r="J280" s="129"/>
      <c r="K280" s="128"/>
      <c r="L280" s="128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5" x14ac:dyDescent="0.35">
      <c r="A281" s="1"/>
      <c r="B281" s="25">
        <v>2.1</v>
      </c>
      <c r="C281" s="26" t="s">
        <v>23</v>
      </c>
      <c r="D281" s="132">
        <f>(D117-D116)*100</f>
        <v>-21.600000000000009</v>
      </c>
      <c r="E281" s="132">
        <f>(E117-E116)*100</f>
        <v>-26.1</v>
      </c>
      <c r="F281" s="132">
        <f>(F117-F116)*100</f>
        <v>-26.1</v>
      </c>
      <c r="G281" s="137"/>
      <c r="H281" s="25">
        <v>2.1</v>
      </c>
      <c r="I281" s="26" t="s">
        <v>23</v>
      </c>
      <c r="J281" s="132">
        <f>(J117-J116)*100</f>
        <v>-22.199999999999996</v>
      </c>
      <c r="K281" s="132">
        <f>(K117-K116)*100</f>
        <v>-19.199999999999996</v>
      </c>
      <c r="L281" s="132">
        <f>(L117-L116)*100</f>
        <v>-27.499999999999993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 x14ac:dyDescent="0.35">
      <c r="A282" s="1"/>
      <c r="B282" s="8"/>
      <c r="C282" s="9"/>
      <c r="D282" s="129"/>
      <c r="E282" s="128"/>
      <c r="F282" s="129"/>
      <c r="G282" s="137"/>
      <c r="H282" s="8"/>
      <c r="I282" s="9"/>
      <c r="J282" s="129"/>
      <c r="K282" s="128"/>
      <c r="L282" s="128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5" x14ac:dyDescent="0.35">
      <c r="A283" s="1"/>
      <c r="B283" s="40">
        <v>2.2000000000000002</v>
      </c>
      <c r="C283" s="40" t="s">
        <v>23</v>
      </c>
      <c r="D283" s="131">
        <f>(D119-D118)*100</f>
        <v>-28.500000000000004</v>
      </c>
      <c r="E283" s="131">
        <f>(E119-E118)*100</f>
        <v>-28.400000000000002</v>
      </c>
      <c r="F283" s="131">
        <f>(F119-F118)*100</f>
        <v>-28.400000000000002</v>
      </c>
      <c r="G283" s="137"/>
      <c r="H283" s="40">
        <v>2.2000000000000002</v>
      </c>
      <c r="I283" s="40" t="s">
        <v>23</v>
      </c>
      <c r="J283" s="131">
        <f>(J119-J118)*100</f>
        <v>-30.499999999999993</v>
      </c>
      <c r="K283" s="131">
        <f>(K119-K118)*100</f>
        <v>-29.999999999999993</v>
      </c>
      <c r="L283" s="131">
        <f>(L119-L118)*100</f>
        <v>-30.499999999999993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 x14ac:dyDescent="0.35">
      <c r="A284" s="1"/>
      <c r="B284" s="8"/>
      <c r="C284" s="9"/>
      <c r="D284" s="129"/>
      <c r="E284" s="128"/>
      <c r="F284" s="129"/>
      <c r="G284" s="137"/>
      <c r="H284" s="8"/>
      <c r="I284" s="9"/>
      <c r="J284" s="129"/>
      <c r="K284" s="128"/>
      <c r="L284" s="128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5" x14ac:dyDescent="0.35">
      <c r="A285" s="1"/>
      <c r="B285" s="27">
        <v>2.4</v>
      </c>
      <c r="C285" s="28" t="s">
        <v>23</v>
      </c>
      <c r="D285" s="130">
        <f>(D121-D120)*100</f>
        <v>-16.499999999999996</v>
      </c>
      <c r="E285" s="130">
        <f>(E121-E120)*100</f>
        <v>-18.899999999999999</v>
      </c>
      <c r="F285" s="130">
        <f>(F121-F120)*100</f>
        <v>-18.899999999999999</v>
      </c>
      <c r="G285" s="137"/>
      <c r="H285" s="27">
        <v>2.4</v>
      </c>
      <c r="I285" s="28" t="s">
        <v>23</v>
      </c>
      <c r="J285" s="130">
        <f>(J121-J120)*100</f>
        <v>-19.499999999999996</v>
      </c>
      <c r="K285" s="130">
        <f>(K121-K120)*100</f>
        <v>-17.600000000000001</v>
      </c>
      <c r="L285" s="130">
        <f>(L121-L120)*100</f>
        <v>-21.3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 x14ac:dyDescent="0.35">
      <c r="A286" s="1"/>
      <c r="B286" s="8"/>
      <c r="C286" s="9"/>
      <c r="D286" s="129"/>
      <c r="E286" s="128"/>
      <c r="F286" s="129"/>
      <c r="G286" s="137"/>
      <c r="H286" s="8"/>
      <c r="I286" s="9"/>
      <c r="J286" s="129"/>
      <c r="K286" s="128"/>
      <c r="L286" s="128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5" x14ac:dyDescent="0.35">
      <c r="A287" s="1"/>
      <c r="B287" s="27">
        <v>2.8</v>
      </c>
      <c r="C287" s="28" t="s">
        <v>23</v>
      </c>
      <c r="D287" s="130">
        <f>(D123-D122)*100</f>
        <v>-4</v>
      </c>
      <c r="E287" s="130">
        <f>(E123-E122)*100</f>
        <v>-6.1999999999999984</v>
      </c>
      <c r="F287" s="130">
        <f>(F123-F122)*100</f>
        <v>-6.1999999999999984</v>
      </c>
      <c r="G287" s="137"/>
      <c r="H287" s="27">
        <v>2.8</v>
      </c>
      <c r="I287" s="28" t="s">
        <v>23</v>
      </c>
      <c r="J287" s="130">
        <f>(J123-J122)*100</f>
        <v>-5.2999999999999989</v>
      </c>
      <c r="K287" s="130">
        <f>(K123-K122)*100</f>
        <v>-4.5999999999999988</v>
      </c>
      <c r="L287" s="130">
        <f>(L123-L122)*100</f>
        <v>-7.4000000000000012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 x14ac:dyDescent="0.35">
      <c r="A288" s="1"/>
      <c r="B288" s="8"/>
      <c r="C288" s="9"/>
      <c r="D288" s="129"/>
      <c r="E288" s="128"/>
      <c r="F288" s="129"/>
      <c r="G288" s="137"/>
      <c r="H288" s="8"/>
      <c r="I288" s="9"/>
      <c r="J288" s="129"/>
      <c r="K288" s="128"/>
      <c r="L288" s="128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5" x14ac:dyDescent="0.35">
      <c r="A289" s="1"/>
      <c r="B289" s="25">
        <v>2.1</v>
      </c>
      <c r="C289" s="26" t="s">
        <v>24</v>
      </c>
      <c r="D289" s="132">
        <f>(D125-D124)*100</f>
        <v>-18.299999999999994</v>
      </c>
      <c r="E289" s="132">
        <f>(E125-E124)*100</f>
        <v>-25.7</v>
      </c>
      <c r="F289" s="132">
        <f>(F125-F124)*100</f>
        <v>-25.7</v>
      </c>
      <c r="G289" s="137"/>
      <c r="H289" s="25">
        <v>2.1</v>
      </c>
      <c r="I289" s="26" t="s">
        <v>24</v>
      </c>
      <c r="J289" s="132">
        <f>(J125-J124)*100</f>
        <v>-15.400000000000002</v>
      </c>
      <c r="K289" s="132">
        <f>(K125-K124)*100</f>
        <v>-17.099999999999994</v>
      </c>
      <c r="L289" s="132">
        <f>(L125-L124)*100</f>
        <v>-24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 x14ac:dyDescent="0.35">
      <c r="A290" s="1"/>
      <c r="B290" s="8"/>
      <c r="C290" s="9"/>
      <c r="D290" s="129"/>
      <c r="E290" s="128"/>
      <c r="F290" s="129"/>
      <c r="G290" s="137"/>
      <c r="H290" s="8"/>
      <c r="I290" s="9"/>
      <c r="J290" s="129"/>
      <c r="K290" s="128"/>
      <c r="L290" s="128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5" x14ac:dyDescent="0.35">
      <c r="A291" s="1"/>
      <c r="B291" s="40">
        <v>2.2000000000000002</v>
      </c>
      <c r="C291" s="40" t="s">
        <v>24</v>
      </c>
      <c r="D291" s="131">
        <f>(D127-D126)*100</f>
        <v>-28.599999999999991</v>
      </c>
      <c r="E291" s="131">
        <f>(E127-E126)*100</f>
        <v>-28.199999999999992</v>
      </c>
      <c r="F291" s="131">
        <f>(F127-F126)*100</f>
        <v>-28.199999999999992</v>
      </c>
      <c r="G291" s="137"/>
      <c r="H291" s="40">
        <v>2.2000000000000002</v>
      </c>
      <c r="I291" s="40" t="s">
        <v>24</v>
      </c>
      <c r="J291" s="131">
        <f>(J127-J126)*100</f>
        <v>-29.200000000000003</v>
      </c>
      <c r="K291" s="131">
        <f>(K127-K126)*100</f>
        <v>-28.800000000000004</v>
      </c>
      <c r="L291" s="131">
        <f>(L127-L126)*100</f>
        <v>-29.300000000000004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 x14ac:dyDescent="0.35">
      <c r="A292" s="1"/>
      <c r="B292" s="8"/>
      <c r="C292" s="9"/>
      <c r="D292" s="129"/>
      <c r="E292" s="128"/>
      <c r="F292" s="129"/>
      <c r="G292" s="137"/>
      <c r="H292" s="8"/>
      <c r="I292" s="9"/>
      <c r="J292" s="129"/>
      <c r="K292" s="128"/>
      <c r="L292" s="128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5" x14ac:dyDescent="0.35">
      <c r="A293" s="1"/>
      <c r="B293" s="27">
        <v>2.4</v>
      </c>
      <c r="C293" s="28" t="s">
        <v>24</v>
      </c>
      <c r="D293" s="130">
        <f>(D129-D128)*100</f>
        <v>-18.2</v>
      </c>
      <c r="E293" s="130">
        <f>(E129-E128)*100</f>
        <v>-22.200000000000003</v>
      </c>
      <c r="F293" s="130">
        <f>(F129-F128)*100</f>
        <v>-22.200000000000003</v>
      </c>
      <c r="G293" s="137"/>
      <c r="H293" s="27">
        <v>2.4</v>
      </c>
      <c r="I293" s="28" t="s">
        <v>24</v>
      </c>
      <c r="J293" s="130">
        <f>(J129-J128)*100</f>
        <v>-22</v>
      </c>
      <c r="K293" s="130">
        <f>(K129-K128)*100</f>
        <v>-21.9</v>
      </c>
      <c r="L293" s="130">
        <f>(L129-L128)*100</f>
        <v>-24.7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 x14ac:dyDescent="0.35">
      <c r="A294" s="1"/>
      <c r="B294" s="8"/>
      <c r="C294" s="9"/>
      <c r="D294" s="129"/>
      <c r="E294" s="128"/>
      <c r="F294" s="129"/>
      <c r="G294" s="137"/>
      <c r="H294" s="8"/>
      <c r="I294" s="9"/>
      <c r="J294" s="129"/>
      <c r="K294" s="128"/>
      <c r="L294" s="128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5" x14ac:dyDescent="0.35">
      <c r="A295" s="1"/>
      <c r="B295" s="27">
        <v>2.8</v>
      </c>
      <c r="C295" s="28" t="s">
        <v>24</v>
      </c>
      <c r="D295" s="130">
        <f>(D131-D130)*100</f>
        <v>-3.3999999999999995</v>
      </c>
      <c r="E295" s="130">
        <f>(E131-E130)*100</f>
        <v>-8.1</v>
      </c>
      <c r="F295" s="130">
        <f>(F131-F130)*100</f>
        <v>-8.1</v>
      </c>
      <c r="G295" s="137"/>
      <c r="H295" s="27">
        <v>2.8</v>
      </c>
      <c r="I295" s="28" t="s">
        <v>24</v>
      </c>
      <c r="J295" s="130">
        <f>(J131-J130)*100</f>
        <v>-5.1000000000000005</v>
      </c>
      <c r="K295" s="130">
        <f>(K131-K130)*100</f>
        <v>-6.1000000000000014</v>
      </c>
      <c r="L295" s="130">
        <f>(L131-L130)*100</f>
        <v>-9.7000000000000028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 x14ac:dyDescent="0.35">
      <c r="A296" s="1"/>
      <c r="B296" s="8"/>
      <c r="C296" s="9"/>
      <c r="D296" s="129"/>
      <c r="E296" s="128"/>
      <c r="F296" s="129"/>
      <c r="G296" s="137"/>
      <c r="H296" s="8"/>
      <c r="I296" s="9"/>
      <c r="J296" s="129"/>
      <c r="K296" s="128"/>
      <c r="L296" s="128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5" x14ac:dyDescent="0.35">
      <c r="A297" s="1"/>
      <c r="B297" s="25">
        <v>2.1</v>
      </c>
      <c r="C297" s="26" t="s">
        <v>25</v>
      </c>
      <c r="D297" s="132">
        <f>(D133-D132)*100</f>
        <v>-26.79999999999999</v>
      </c>
      <c r="E297" s="132">
        <f>(E133-E132)*100</f>
        <v>-16.400000000000002</v>
      </c>
      <c r="F297" s="132">
        <f>(F133-F132)*100</f>
        <v>-16.400000000000002</v>
      </c>
      <c r="G297" s="137"/>
      <c r="H297" s="25">
        <v>2.1</v>
      </c>
      <c r="I297" s="26" t="s">
        <v>25</v>
      </c>
      <c r="J297" s="132">
        <f>(J133-J132)*100</f>
        <v>-33.9</v>
      </c>
      <c r="K297" s="132">
        <f>(K133-K132)*100</f>
        <v>-10.499999999999998</v>
      </c>
      <c r="L297" s="132">
        <f>(L133-L132)*100</f>
        <v>-24.9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 x14ac:dyDescent="0.35">
      <c r="A298" s="1"/>
      <c r="B298" s="8"/>
      <c r="C298" s="9"/>
      <c r="D298" s="129"/>
      <c r="E298" s="128"/>
      <c r="F298" s="129"/>
      <c r="G298" s="137"/>
      <c r="H298" s="8"/>
      <c r="I298" s="9"/>
      <c r="J298" s="129"/>
      <c r="K298" s="128"/>
      <c r="L298" s="128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5" x14ac:dyDescent="0.35">
      <c r="A299" s="1"/>
      <c r="B299" s="40">
        <v>2.2000000000000002</v>
      </c>
      <c r="C299" s="40" t="s">
        <v>25</v>
      </c>
      <c r="D299" s="131">
        <f>(D135-D134)*100</f>
        <v>-28.499999999999993</v>
      </c>
      <c r="E299" s="131">
        <f>(E135-E134)*100</f>
        <v>-28.199999999999992</v>
      </c>
      <c r="F299" s="131">
        <f>(F135-F134)*100</f>
        <v>-28.199999999999992</v>
      </c>
      <c r="G299" s="137"/>
      <c r="H299" s="40">
        <v>2.2000000000000002</v>
      </c>
      <c r="I299" s="40" t="s">
        <v>25</v>
      </c>
      <c r="J299" s="131">
        <f>(J135-J134)*100</f>
        <v>-30.700000000000006</v>
      </c>
      <c r="K299" s="131">
        <f>(K135-K134)*100</f>
        <v>-29.700000000000003</v>
      </c>
      <c r="L299" s="131">
        <f>(L135-L134)*100</f>
        <v>-30.600000000000005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 x14ac:dyDescent="0.35">
      <c r="A300" s="1"/>
      <c r="B300" s="8"/>
      <c r="C300" s="9"/>
      <c r="D300" s="129"/>
      <c r="E300" s="128"/>
      <c r="F300" s="129"/>
      <c r="G300" s="137"/>
      <c r="H300" s="8"/>
      <c r="I300" s="9"/>
      <c r="J300" s="129"/>
      <c r="K300" s="128"/>
      <c r="L300" s="128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5" x14ac:dyDescent="0.35">
      <c r="A301" s="1"/>
      <c r="B301" s="25">
        <v>2.4</v>
      </c>
      <c r="C301" s="26" t="s">
        <v>25</v>
      </c>
      <c r="D301" s="132">
        <f>(D137-D136)*100</f>
        <v>-18.100000000000005</v>
      </c>
      <c r="E301" s="132">
        <f>(E137-E136)*100</f>
        <v>-15.299999999999999</v>
      </c>
      <c r="F301" s="132">
        <f>(F137-F136)*100</f>
        <v>-15.299999999999999</v>
      </c>
      <c r="G301" s="137"/>
      <c r="H301" s="25">
        <v>2.4</v>
      </c>
      <c r="I301" s="26" t="s">
        <v>25</v>
      </c>
      <c r="J301" s="132">
        <f>(J137-J136)*100</f>
        <v>-18.500000000000007</v>
      </c>
      <c r="K301" s="132">
        <f>(K137-K136)*100</f>
        <v>-12.8</v>
      </c>
      <c r="L301" s="132">
        <f>(L137-L136)*100</f>
        <v>-16.7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 x14ac:dyDescent="0.35">
      <c r="A302" s="1"/>
      <c r="B302" s="8"/>
      <c r="C302" s="9"/>
      <c r="D302" s="129"/>
      <c r="E302" s="128"/>
      <c r="F302" s="129"/>
      <c r="G302" s="137"/>
      <c r="H302" s="8"/>
      <c r="I302" s="9"/>
      <c r="J302" s="129"/>
      <c r="K302" s="128"/>
      <c r="L302" s="128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5" x14ac:dyDescent="0.35">
      <c r="A303" s="1"/>
      <c r="B303" s="25">
        <v>2.8</v>
      </c>
      <c r="C303" s="26" t="s">
        <v>25</v>
      </c>
      <c r="D303" s="132">
        <f>(D139-D138)*100</f>
        <v>-6.4999999999999973</v>
      </c>
      <c r="E303" s="132">
        <f>(E139-E138)*100</f>
        <v>-4.2000000000000011</v>
      </c>
      <c r="F303" s="132">
        <f>(F139-F138)*100</f>
        <v>-4.2000000000000011</v>
      </c>
      <c r="G303" s="137"/>
      <c r="H303" s="25">
        <v>2.8</v>
      </c>
      <c r="I303" s="26" t="s">
        <v>25</v>
      </c>
      <c r="J303" s="132">
        <f>(J139-J138)*100</f>
        <v>-6.9</v>
      </c>
      <c r="K303" s="132">
        <f>(K139-K138)*100</f>
        <v>-3</v>
      </c>
      <c r="L303" s="132">
        <f>(L139-L138)*100</f>
        <v>-5.0999999999999988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 x14ac:dyDescent="0.35">
      <c r="A304" s="1"/>
      <c r="B304" s="8"/>
      <c r="C304" s="9"/>
      <c r="D304" s="129"/>
      <c r="E304" s="128"/>
      <c r="F304" s="129"/>
      <c r="G304" s="137"/>
      <c r="H304" s="8"/>
      <c r="I304" s="9"/>
      <c r="J304" s="129"/>
      <c r="K304" s="128"/>
      <c r="L304" s="128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5" x14ac:dyDescent="0.35">
      <c r="A305" s="1"/>
      <c r="B305" s="5">
        <v>2.1</v>
      </c>
      <c r="C305" s="6" t="s">
        <v>26</v>
      </c>
      <c r="D305" s="133">
        <f>(D141-D140)*100</f>
        <v>-11.399999999999999</v>
      </c>
      <c r="E305" s="133">
        <f>(E141-E140)*100</f>
        <v>-11.399999999999999</v>
      </c>
      <c r="F305" s="133">
        <f>(F141-F140)*100</f>
        <v>-11.399999999999999</v>
      </c>
      <c r="G305" s="137"/>
      <c r="H305" s="5">
        <v>2.1</v>
      </c>
      <c r="I305" s="6" t="s">
        <v>26</v>
      </c>
      <c r="J305" s="133">
        <f>(J141-J140)*100</f>
        <v>-9.4999999999999964</v>
      </c>
      <c r="K305" s="133">
        <f>(K141-K140)*100</f>
        <v>-3.9000000000000035</v>
      </c>
      <c r="L305" s="133">
        <f>(L141-L140)*100</f>
        <v>-9.5999999999999979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 x14ac:dyDescent="0.35">
      <c r="A306" s="1"/>
      <c r="B306" s="8"/>
      <c r="C306" s="9"/>
      <c r="D306" s="129"/>
      <c r="E306" s="128"/>
      <c r="F306" s="129"/>
      <c r="G306" s="137"/>
      <c r="H306" s="8"/>
      <c r="I306" s="9"/>
      <c r="J306" s="129"/>
      <c r="K306" s="128"/>
      <c r="L306" s="128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5" x14ac:dyDescent="0.35">
      <c r="A307" s="1"/>
      <c r="B307" s="29">
        <v>2.2000000000000002</v>
      </c>
      <c r="C307" s="29" t="s">
        <v>26</v>
      </c>
      <c r="D307" s="134">
        <f>(D143-D142)*100</f>
        <v>-23.799999999999997</v>
      </c>
      <c r="E307" s="134">
        <f>(E143-E142)*100</f>
        <v>-23.799999999999997</v>
      </c>
      <c r="F307" s="134">
        <f>(F143-F142)*100</f>
        <v>-23.799999999999997</v>
      </c>
      <c r="G307" s="137"/>
      <c r="H307" s="29">
        <v>2.2000000000000002</v>
      </c>
      <c r="I307" s="29" t="s">
        <v>26</v>
      </c>
      <c r="J307" s="134">
        <f>(J143-J142)*100</f>
        <v>-22.9</v>
      </c>
      <c r="K307" s="134">
        <f>(K143-K142)*100</f>
        <v>-22.799999999999997</v>
      </c>
      <c r="L307" s="134">
        <f>(L143-L142)*100</f>
        <v>-22.9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 x14ac:dyDescent="0.35">
      <c r="A308" s="1"/>
      <c r="B308" s="8"/>
      <c r="C308" s="9"/>
      <c r="D308" s="129"/>
      <c r="E308" s="128"/>
      <c r="F308" s="129"/>
      <c r="G308" s="137"/>
      <c r="H308" s="8"/>
      <c r="I308" s="9"/>
      <c r="J308" s="129"/>
      <c r="K308" s="128"/>
      <c r="L308" s="128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5" x14ac:dyDescent="0.35">
      <c r="A309" s="1"/>
      <c r="B309" s="5">
        <v>2.4</v>
      </c>
      <c r="C309" s="6" t="s">
        <v>26</v>
      </c>
      <c r="D309" s="133">
        <f>(D145-D144)*100</f>
        <v>-24.8</v>
      </c>
      <c r="E309" s="133">
        <f>(E145-E144)*100</f>
        <v>-24.8</v>
      </c>
      <c r="F309" s="133">
        <f>(F145-F144)*100</f>
        <v>-24.8</v>
      </c>
      <c r="G309" s="137"/>
      <c r="H309" s="5">
        <v>2.4</v>
      </c>
      <c r="I309" s="6" t="s">
        <v>26</v>
      </c>
      <c r="J309" s="133">
        <f>(J145-J144)*100</f>
        <v>-49.300000000000004</v>
      </c>
      <c r="K309" s="133">
        <f>(K145-K144)*100</f>
        <v>-29.7</v>
      </c>
      <c r="L309" s="133">
        <f>(L145-L144)*100</f>
        <v>-49.5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 x14ac:dyDescent="0.35">
      <c r="A310" s="1"/>
      <c r="B310" s="8"/>
      <c r="C310" s="9"/>
      <c r="D310" s="129"/>
      <c r="E310" s="128"/>
      <c r="F310" s="129"/>
      <c r="G310" s="137"/>
      <c r="H310" s="8"/>
      <c r="I310" s="9"/>
      <c r="J310" s="129"/>
      <c r="K310" s="128"/>
      <c r="L310" s="128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5" x14ac:dyDescent="0.35">
      <c r="A311" s="1"/>
      <c r="B311" s="5">
        <v>2.8</v>
      </c>
      <c r="C311" s="6" t="s">
        <v>26</v>
      </c>
      <c r="D311" s="133">
        <f>(D147-D146)*100</f>
        <v>-8.7000000000000028</v>
      </c>
      <c r="E311" s="133">
        <f>(E147-E146)*100</f>
        <v>-8.6</v>
      </c>
      <c r="F311" s="133">
        <f>(F147-F146)*100</f>
        <v>-8.6</v>
      </c>
      <c r="G311" s="137"/>
      <c r="H311" s="5">
        <v>2.8</v>
      </c>
      <c r="I311" s="6" t="s">
        <v>26</v>
      </c>
      <c r="J311" s="133">
        <f>(J147-J146)*100</f>
        <v>-10.299999999999997</v>
      </c>
      <c r="K311" s="133">
        <f>(K147-K146)*100</f>
        <v>-6.5999999999999988</v>
      </c>
      <c r="L311" s="133">
        <f>(L147-L146)*100</f>
        <v>-10.299999999999997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 x14ac:dyDescent="0.35">
      <c r="A312" s="1"/>
      <c r="B312" s="8"/>
      <c r="C312" s="9"/>
      <c r="D312" s="129"/>
      <c r="E312" s="128"/>
      <c r="F312" s="129"/>
      <c r="G312" s="137"/>
      <c r="H312" s="8"/>
      <c r="I312" s="9"/>
      <c r="J312" s="129"/>
      <c r="K312" s="128"/>
      <c r="L312" s="128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5" x14ac:dyDescent="0.35">
      <c r="A313" s="1"/>
      <c r="B313" s="25">
        <v>2.1</v>
      </c>
      <c r="C313" s="26" t="s">
        <v>27</v>
      </c>
      <c r="D313" s="132">
        <f>(D149-D148)*100</f>
        <v>-6.2999999999999945</v>
      </c>
      <c r="E313" s="132">
        <f>(E149-E148)*100</f>
        <v>-9.6999999999999975</v>
      </c>
      <c r="F313" s="132">
        <f>(F149-F148)*100</f>
        <v>-9.6999999999999975</v>
      </c>
      <c r="G313" s="137"/>
      <c r="H313" s="25">
        <v>2.1</v>
      </c>
      <c r="I313" s="26" t="s">
        <v>27</v>
      </c>
      <c r="J313" s="132">
        <f>(J149-J148)*100</f>
        <v>-3.3000000000000029</v>
      </c>
      <c r="K313" s="132">
        <f>(K149-K148)*100</f>
        <v>-2.300000000000002</v>
      </c>
      <c r="L313" s="132">
        <f>(L149-L148)*100</f>
        <v>-5.2000000000000046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 x14ac:dyDescent="0.35">
      <c r="A314" s="1"/>
      <c r="B314" s="8"/>
      <c r="C314" s="9"/>
      <c r="D314" s="129"/>
      <c r="E314" s="128"/>
      <c r="F314" s="129"/>
      <c r="G314" s="137"/>
      <c r="H314" s="8"/>
      <c r="I314" s="9"/>
      <c r="J314" s="129"/>
      <c r="K314" s="128"/>
      <c r="L314" s="128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5" x14ac:dyDescent="0.35">
      <c r="A315" s="1"/>
      <c r="B315" s="40">
        <v>2.2000000000000002</v>
      </c>
      <c r="C315" s="40" t="s">
        <v>27</v>
      </c>
      <c r="D315" s="131">
        <f>(D151-D150)*100</f>
        <v>-19.099999999999994</v>
      </c>
      <c r="E315" s="131">
        <f>(E151-E150)*100</f>
        <v>-19.199999999999996</v>
      </c>
      <c r="F315" s="131">
        <f>(F151-F150)*100</f>
        <v>-19.199999999999996</v>
      </c>
      <c r="G315" s="137"/>
      <c r="H315" s="40">
        <v>2.2000000000000002</v>
      </c>
      <c r="I315" s="40" t="s">
        <v>27</v>
      </c>
      <c r="J315" s="131">
        <f>(J151-J150)*100</f>
        <v>-15.000000000000002</v>
      </c>
      <c r="K315" s="131">
        <f>(K151-K150)*100</f>
        <v>-15.000000000000002</v>
      </c>
      <c r="L315" s="131">
        <f>(L151-L150)*100</f>
        <v>-15.000000000000002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 x14ac:dyDescent="0.35">
      <c r="A316" s="1"/>
      <c r="B316" s="8"/>
      <c r="C316" s="9"/>
      <c r="D316" s="129"/>
      <c r="E316" s="128"/>
      <c r="F316" s="129"/>
      <c r="G316" s="137"/>
      <c r="H316" s="8"/>
      <c r="I316" s="9"/>
      <c r="J316" s="129"/>
      <c r="K316" s="128"/>
      <c r="L316" s="128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5" x14ac:dyDescent="0.35">
      <c r="A317" s="1"/>
      <c r="B317" s="27">
        <v>2.4</v>
      </c>
      <c r="C317" s="28" t="s">
        <v>27</v>
      </c>
      <c r="D317" s="130">
        <f>(D153-D152)*100</f>
        <v>-29.100000000000005</v>
      </c>
      <c r="E317" s="130">
        <f>(E153-E152)*100</f>
        <v>-28.299999999999997</v>
      </c>
      <c r="F317" s="130">
        <f>(F153-F152)*100</f>
        <v>-28.299999999999997</v>
      </c>
      <c r="G317" s="137"/>
      <c r="H317" s="27">
        <v>2.4</v>
      </c>
      <c r="I317" s="28" t="s">
        <v>27</v>
      </c>
      <c r="J317" s="130">
        <f>(J153-J152)*100</f>
        <v>-30.3</v>
      </c>
      <c r="K317" s="130">
        <f>(K153-K152)*100</f>
        <v>-29.299999999999997</v>
      </c>
      <c r="L317" s="130">
        <f>(L153-L152)*100</f>
        <v>-28.200000000000003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 x14ac:dyDescent="0.35">
      <c r="A318" s="1"/>
      <c r="B318" s="8"/>
      <c r="C318" s="9"/>
      <c r="D318" s="129"/>
      <c r="E318" s="128"/>
      <c r="F318" s="129"/>
      <c r="G318" s="137"/>
      <c r="H318" s="8"/>
      <c r="I318" s="9"/>
      <c r="J318" s="129"/>
      <c r="K318" s="128"/>
      <c r="L318" s="128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5" x14ac:dyDescent="0.35">
      <c r="A319" s="1"/>
      <c r="B319" s="27">
        <v>2.8</v>
      </c>
      <c r="C319" s="28" t="s">
        <v>27</v>
      </c>
      <c r="D319" s="130">
        <f>(D155-D154)*100</f>
        <v>-9</v>
      </c>
      <c r="E319" s="130">
        <f>(E155-E154)*100</f>
        <v>-12.7</v>
      </c>
      <c r="F319" s="130">
        <f>(F155-F154)*100</f>
        <v>-12.7</v>
      </c>
      <c r="G319" s="137"/>
      <c r="H319" s="27">
        <v>2.8</v>
      </c>
      <c r="I319" s="28" t="s">
        <v>27</v>
      </c>
      <c r="J319" s="130">
        <f>(J155-J154)*100</f>
        <v>-11.700000000000003</v>
      </c>
      <c r="K319" s="130">
        <f>(K155-K154)*100</f>
        <v>-10.3</v>
      </c>
      <c r="L319" s="130">
        <f>(L155-L154)*100</f>
        <v>-14.600000000000001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 x14ac:dyDescent="0.35">
      <c r="A320" s="1"/>
      <c r="B320" s="8"/>
      <c r="C320" s="9"/>
      <c r="D320" s="129"/>
      <c r="E320" s="128"/>
      <c r="F320" s="129"/>
      <c r="G320" s="137"/>
      <c r="H320" s="8"/>
      <c r="I320" s="9"/>
      <c r="J320" s="129"/>
      <c r="K320" s="128"/>
      <c r="L320" s="128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41" ht="15.5" x14ac:dyDescent="0.35">
      <c r="A321" s="1"/>
      <c r="B321" s="25">
        <v>2.1</v>
      </c>
      <c r="C321" s="26" t="s">
        <v>28</v>
      </c>
      <c r="D321" s="132">
        <f>(D157-D156)*100</f>
        <v>-4.3000000000000043</v>
      </c>
      <c r="E321" s="132">
        <f>(E157-E156)*100</f>
        <v>-8.8999999999999968</v>
      </c>
      <c r="F321" s="132">
        <f>(F157-F156)*100</f>
        <v>-8.8999999999999968</v>
      </c>
      <c r="G321" s="137"/>
      <c r="H321" s="25">
        <v>2.1</v>
      </c>
      <c r="I321" s="26" t="s">
        <v>28</v>
      </c>
      <c r="J321" s="132">
        <f>(J157-J156)*100</f>
        <v>-1.5000000000000013</v>
      </c>
      <c r="K321" s="132">
        <f>(K157-K156)*100</f>
        <v>-1.7000000000000015</v>
      </c>
      <c r="L321" s="132">
        <f>(L157-L156)*100</f>
        <v>-3.400000000000003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41" ht="15" x14ac:dyDescent="0.35">
      <c r="A322" s="1"/>
      <c r="B322" s="8"/>
      <c r="C322" s="9"/>
      <c r="D322" s="129"/>
      <c r="E322" s="128"/>
      <c r="F322" s="129"/>
      <c r="G322" s="137"/>
      <c r="H322" s="8"/>
      <c r="I322" s="9"/>
      <c r="J322" s="129"/>
      <c r="K322" s="128"/>
      <c r="L322" s="128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41" ht="15.5" x14ac:dyDescent="0.35">
      <c r="A323" s="1"/>
      <c r="B323" s="40">
        <v>2.2000000000000002</v>
      </c>
      <c r="C323" s="40" t="s">
        <v>28</v>
      </c>
      <c r="D323" s="131">
        <f>(D159-D158)*100</f>
        <v>-16.200000000000003</v>
      </c>
      <c r="E323" s="131">
        <f>(E159-E158)*100</f>
        <v>-16.300000000000004</v>
      </c>
      <c r="F323" s="131">
        <f>(F159-F158)*100</f>
        <v>-16.300000000000004</v>
      </c>
      <c r="G323" s="137"/>
      <c r="H323" s="40">
        <v>2.2000000000000002</v>
      </c>
      <c r="I323" s="40" t="s">
        <v>28</v>
      </c>
      <c r="J323" s="131">
        <f>(J159-J158)*100</f>
        <v>-10.299999999999997</v>
      </c>
      <c r="K323" s="131">
        <f>(K159-K158)*100</f>
        <v>-10.299999999999997</v>
      </c>
      <c r="L323" s="131">
        <f>(L159-L158)*100</f>
        <v>-10.399999999999999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41" ht="15" x14ac:dyDescent="0.35">
      <c r="A324" s="1"/>
      <c r="B324" s="8"/>
      <c r="C324" s="9"/>
      <c r="D324" s="129"/>
      <c r="E324" s="128"/>
      <c r="F324" s="129"/>
      <c r="G324" s="137"/>
      <c r="H324" s="8"/>
      <c r="I324" s="9"/>
      <c r="J324" s="129"/>
      <c r="K324" s="128"/>
      <c r="L324" s="128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41" ht="15.5" x14ac:dyDescent="0.35">
      <c r="A325" s="1"/>
      <c r="B325" s="27">
        <v>2.4</v>
      </c>
      <c r="C325" s="28" t="s">
        <v>28</v>
      </c>
      <c r="D325" s="130">
        <f>(D161-D160)*100</f>
        <v>-32.200000000000003</v>
      </c>
      <c r="E325" s="130">
        <f>(E161-E160)*100</f>
        <v>-28.799999999999994</v>
      </c>
      <c r="F325" s="130">
        <f>(F161-F160)*100</f>
        <v>-28.799999999999994</v>
      </c>
      <c r="G325" s="137"/>
      <c r="H325" s="27">
        <v>2.4</v>
      </c>
      <c r="I325" s="28" t="s">
        <v>28</v>
      </c>
      <c r="J325" s="130">
        <f>(J161-J160)*100</f>
        <v>-33.200000000000003</v>
      </c>
      <c r="K325" s="130">
        <f>(K161-K160)*100</f>
        <v>-30.800000000000004</v>
      </c>
      <c r="L325" s="130">
        <f>(L161-L160)*100</f>
        <v>-27.1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41" ht="15" x14ac:dyDescent="0.35">
      <c r="A326" s="1"/>
      <c r="B326" s="8"/>
      <c r="C326" s="9"/>
      <c r="D326" s="129"/>
      <c r="E326" s="128"/>
      <c r="F326" s="129"/>
      <c r="G326" s="137"/>
      <c r="H326" s="8"/>
      <c r="I326" s="9"/>
      <c r="J326" s="129"/>
      <c r="K326" s="128"/>
      <c r="L326" s="128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41" ht="15.5" x14ac:dyDescent="0.35">
      <c r="A327" s="1"/>
      <c r="B327" s="27">
        <v>2.8</v>
      </c>
      <c r="C327" s="28" t="s">
        <v>28</v>
      </c>
      <c r="D327" s="130">
        <f>(D163-D162)*100</f>
        <v>-9.0000000000000018</v>
      </c>
      <c r="E327" s="130">
        <f>(E163-E162)*100</f>
        <v>-16.2</v>
      </c>
      <c r="F327" s="130">
        <f>(F163-F162)*100</f>
        <v>-16.2</v>
      </c>
      <c r="G327" s="137"/>
      <c r="H327" s="27">
        <v>2.8</v>
      </c>
      <c r="I327" s="28" t="s">
        <v>28</v>
      </c>
      <c r="J327" s="130">
        <f>(J163-J162)*100</f>
        <v>-12.299999999999999</v>
      </c>
      <c r="K327" s="130">
        <f>(K163-K162)*100</f>
        <v>-13.600000000000001</v>
      </c>
      <c r="L327" s="130">
        <f>(L163-L162)*100</f>
        <v>-18.3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4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x14ac:dyDescent="0.35">
      <c r="A329" s="136"/>
      <c r="B329" s="167" t="s">
        <v>30</v>
      </c>
      <c r="C329" s="167"/>
      <c r="D329" s="167"/>
      <c r="E329" s="167"/>
      <c r="F329" s="167"/>
      <c r="G329" s="136"/>
      <c r="H329" s="168" t="s">
        <v>31</v>
      </c>
      <c r="I329" s="168"/>
      <c r="J329" s="168"/>
      <c r="K329" s="168"/>
      <c r="L329" s="168"/>
      <c r="M329" s="136"/>
      <c r="N329" s="169" t="s">
        <v>32</v>
      </c>
      <c r="O329" s="169"/>
      <c r="P329" s="169"/>
      <c r="Q329" s="169"/>
      <c r="R329" s="169"/>
      <c r="S329" s="136"/>
      <c r="T329" s="162" t="s">
        <v>33</v>
      </c>
      <c r="U329" s="162"/>
      <c r="V329" s="162"/>
      <c r="W329" s="162"/>
      <c r="X329" s="162"/>
      <c r="Y329" s="136"/>
      <c r="Z329" s="163" t="s">
        <v>34</v>
      </c>
      <c r="AA329" s="163"/>
      <c r="AB329" s="163"/>
      <c r="AC329" s="163"/>
      <c r="AD329" s="163"/>
      <c r="AO329" s="1"/>
    </row>
    <row r="330" spans="1:41" x14ac:dyDescent="0.35">
      <c r="A330" s="136"/>
      <c r="B330" s="136"/>
      <c r="C330" s="136"/>
      <c r="D330" s="136"/>
      <c r="E330" s="136"/>
      <c r="F330" s="136"/>
      <c r="G330" s="136"/>
      <c r="H330" s="69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H330" s="1"/>
      <c r="AI330" s="1"/>
      <c r="AJ330" s="1"/>
      <c r="AK330" s="1"/>
      <c r="AL330" s="1"/>
      <c r="AM330" s="1"/>
      <c r="AN330" s="1"/>
      <c r="AO330" s="1"/>
    </row>
    <row r="331" spans="1:41" x14ac:dyDescent="0.35">
      <c r="A331" s="136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36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  <c r="AE331" s="1"/>
    </row>
    <row r="332" spans="1:41" x14ac:dyDescent="0.35">
      <c r="A332" s="136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36"/>
      <c r="Z332" s="2" t="s">
        <v>38</v>
      </c>
      <c r="AA332" s="3"/>
      <c r="AB332" s="4"/>
      <c r="AC332" s="4"/>
      <c r="AD332" s="33"/>
      <c r="AE332" s="1"/>
    </row>
    <row r="333" spans="1:41" x14ac:dyDescent="0.35">
      <c r="A333" s="136"/>
      <c r="B333" s="51" t="s">
        <v>39</v>
      </c>
      <c r="C333" s="58" t="s">
        <v>6</v>
      </c>
      <c r="D333" s="59">
        <f>MIN($D$169,$D$189,$D$191,$D$197,$D$199)</f>
        <v>-26.5</v>
      </c>
      <c r="E333" s="59">
        <f>MIN($J$169,$J$189,$J$191,$J$197,$J$199)</f>
        <v>-9.1</v>
      </c>
      <c r="F333" s="68">
        <f>MIN(D333:E333)</f>
        <v>-26.5</v>
      </c>
      <c r="G333" s="69"/>
      <c r="H333" s="70" t="s">
        <v>39</v>
      </c>
      <c r="I333" s="71" t="s">
        <v>6</v>
      </c>
      <c r="J333" s="60">
        <f>MIN($D$173,$D$175,$D$185,$D$193)</f>
        <v>-68.600000000000009</v>
      </c>
      <c r="K333" s="60">
        <f>MIN($J$173,$J$175,$J$185,$J$193)</f>
        <v>-26.1</v>
      </c>
      <c r="L333" s="72">
        <f>MIN(K333:K333)</f>
        <v>-26.1</v>
      </c>
      <c r="M333" s="69"/>
      <c r="N333" s="70" t="s">
        <v>39</v>
      </c>
      <c r="O333" s="71" t="s">
        <v>6</v>
      </c>
      <c r="P333" s="42">
        <f>MIN($D$177,$D$181,$D$183)</f>
        <v>-19.11</v>
      </c>
      <c r="Q333" s="42">
        <f>MIN($J$177,$J$181,$J$183)</f>
        <v>-20.700000000000003</v>
      </c>
      <c r="R333" s="73">
        <f>MIN(Q333:Q333)</f>
        <v>-20.700000000000003</v>
      </c>
      <c r="S333" s="69"/>
      <c r="T333" s="70" t="s">
        <v>39</v>
      </c>
      <c r="U333" s="71" t="s">
        <v>6</v>
      </c>
      <c r="V333" s="60">
        <f>MIN($D$171,$D$187,$D$195)</f>
        <v>-17.880000000000003</v>
      </c>
      <c r="W333" s="60">
        <f>MIN($J$171,$J$187,$J$195)</f>
        <v>-21.299999999999997</v>
      </c>
      <c r="X333" s="61">
        <f>MIN(W333:W333)</f>
        <v>-21.299999999999997</v>
      </c>
      <c r="Y333" s="136"/>
      <c r="Z333" s="2" t="s">
        <v>39</v>
      </c>
      <c r="AA333" s="34" t="s">
        <v>6</v>
      </c>
      <c r="AB333" s="39">
        <f>$D$179</f>
        <v>-13.240000000000004</v>
      </c>
      <c r="AC333" s="39">
        <f>$J$179</f>
        <v>-14.400000000000002</v>
      </c>
      <c r="AD333" s="35">
        <f>MIN($AC333:$AC333)</f>
        <v>-14.400000000000002</v>
      </c>
      <c r="AE333" s="1"/>
    </row>
    <row r="334" spans="1:41" x14ac:dyDescent="0.35">
      <c r="A334" s="136"/>
      <c r="B334" s="51"/>
      <c r="C334" s="52" t="s">
        <v>7</v>
      </c>
      <c r="D334" s="59">
        <f>MAX($D$169,$D$189,$D$191,$D$197,$D$199)</f>
        <v>-1.2</v>
      </c>
      <c r="E334" s="59">
        <f>MAX($J$169,$J$189,$J$191,$J$197,$J$199)</f>
        <v>-1.7000000000000002</v>
      </c>
      <c r="F334" s="74">
        <f>MAX(E334:E334)</f>
        <v>-1.7000000000000002</v>
      </c>
      <c r="G334" s="69"/>
      <c r="H334" s="70"/>
      <c r="I334" s="75" t="s">
        <v>7</v>
      </c>
      <c r="J334" s="60">
        <f>MAX($D$173,$D$175,$D$185,$D$193)</f>
        <v>-1.4000000000000012</v>
      </c>
      <c r="K334" s="60">
        <f>MAX($J$173,$J$175,$J$185,$J$193)</f>
        <v>-1.6000000000000014</v>
      </c>
      <c r="L334" s="76">
        <f>MAX(K334:K334)</f>
        <v>-1.6000000000000014</v>
      </c>
      <c r="M334" s="69"/>
      <c r="N334" s="70"/>
      <c r="O334" s="75" t="s">
        <v>7</v>
      </c>
      <c r="P334" s="42">
        <f>MAX($D$177,$D$181,$D$183)</f>
        <v>-1.7000000000000002</v>
      </c>
      <c r="Q334" s="42">
        <f>MAX($J$177,$J$181,$J$183)</f>
        <v>-2.2000000000000006</v>
      </c>
      <c r="R334" s="77">
        <f>MAX(Q334:Q334)</f>
        <v>-2.2000000000000006</v>
      </c>
      <c r="S334" s="69"/>
      <c r="T334" s="70"/>
      <c r="U334" s="75" t="s">
        <v>7</v>
      </c>
      <c r="V334" s="60">
        <f>MAX($D$171,$D$187,$D$195)</f>
        <v>-8.6100000000000012</v>
      </c>
      <c r="W334" s="60">
        <f>MAX($J$171,$J$187,$J$195)</f>
        <v>-8.1999999999999993</v>
      </c>
      <c r="X334" s="57">
        <f>MAX(W334:W334)</f>
        <v>-8.1999999999999993</v>
      </c>
      <c r="Y334" s="136"/>
      <c r="Z334" s="2" t="s">
        <v>40</v>
      </c>
      <c r="AA334" s="34" t="s">
        <v>6</v>
      </c>
      <c r="AB334" s="39">
        <f>$D$211</f>
        <v>-19.679999999999996</v>
      </c>
      <c r="AC334" s="39">
        <f>$J$211</f>
        <v>-21.599999999999998</v>
      </c>
      <c r="AD334" s="35">
        <f>MIN($AC334:$AC334)</f>
        <v>-21.599999999999998</v>
      </c>
      <c r="AE334" s="1"/>
    </row>
    <row r="335" spans="1:41" x14ac:dyDescent="0.35">
      <c r="A335" s="136"/>
      <c r="B335" s="51" t="s">
        <v>40</v>
      </c>
      <c r="C335" s="58" t="s">
        <v>6</v>
      </c>
      <c r="D335" s="59">
        <f>MIN($D$201,$D$221,$D$223,$D$229,$D$231)</f>
        <v>-41.4</v>
      </c>
      <c r="E335" s="59">
        <f>MIN($J$201,$J$221,$J$223,$J$229,$J$231)</f>
        <v>-17</v>
      </c>
      <c r="F335" s="68">
        <f>MIN(D335:E335)</f>
        <v>-41.4</v>
      </c>
      <c r="G335" s="69"/>
      <c r="H335" s="70" t="s">
        <v>40</v>
      </c>
      <c r="I335" s="71" t="s">
        <v>6</v>
      </c>
      <c r="J335" s="60">
        <f>MIN($D$205,$D$207,$D$217,$D$225)</f>
        <v>-83.2</v>
      </c>
      <c r="K335" s="60">
        <f>MIN($J$205,$J$207,$J$217,$J$225)</f>
        <v>-29.699999999999992</v>
      </c>
      <c r="L335" s="72">
        <f>MIN(K335:K335)</f>
        <v>-29.699999999999992</v>
      </c>
      <c r="M335" s="69"/>
      <c r="N335" s="70" t="s">
        <v>40</v>
      </c>
      <c r="O335" s="71" t="s">
        <v>6</v>
      </c>
      <c r="P335" s="42">
        <f>MIN($D$211,$D$215,$D$217)</f>
        <v>-77.8</v>
      </c>
      <c r="Q335" s="42">
        <f>MIN($J$211,$J$215,$J$217)</f>
        <v>-29.699999999999992</v>
      </c>
      <c r="R335" s="73">
        <f>MIN(Q335:Q335)</f>
        <v>-29.699999999999992</v>
      </c>
      <c r="S335" s="69"/>
      <c r="T335" s="70" t="s">
        <v>40</v>
      </c>
      <c r="U335" s="71" t="s">
        <v>6</v>
      </c>
      <c r="V335" s="60">
        <f>MIN($D$203,$D$219,$D$227)</f>
        <v>-24.509999999999998</v>
      </c>
      <c r="W335" s="60">
        <f>MIN($J$203,$J$219,$J$227)</f>
        <v>-28.300000000000004</v>
      </c>
      <c r="X335" s="61">
        <f>MIN(W335:W335)</f>
        <v>-28.300000000000004</v>
      </c>
      <c r="Y335" s="136"/>
      <c r="Z335" s="2" t="s">
        <v>41</v>
      </c>
      <c r="AA335" s="34" t="s">
        <v>6</v>
      </c>
      <c r="AB335" s="39">
        <f>$D$243</f>
        <v>-24.36</v>
      </c>
      <c r="AC335" s="39">
        <f>$J$243</f>
        <v>-26.8</v>
      </c>
      <c r="AD335" s="35">
        <f>MIN($AC335:$AC335)</f>
        <v>-26.8</v>
      </c>
      <c r="AE335" s="1"/>
    </row>
    <row r="336" spans="1:41" x14ac:dyDescent="0.35">
      <c r="A336" s="136"/>
      <c r="B336" s="51"/>
      <c r="C336" s="52" t="s">
        <v>7</v>
      </c>
      <c r="D336" s="59">
        <f>MAX($D$201,$D$221,$D$223,$D$229,$D$231)</f>
        <v>-1.7999999999999996</v>
      </c>
      <c r="E336" s="59">
        <f>MAX($J$201,$J$221,$J$223,$J$229,$J$231)</f>
        <v>-2.8000000000000003</v>
      </c>
      <c r="F336" s="74">
        <f>MAX(E336:E336)</f>
        <v>-2.8000000000000003</v>
      </c>
      <c r="G336" s="69"/>
      <c r="H336" s="70"/>
      <c r="I336" s="75" t="s">
        <v>7</v>
      </c>
      <c r="J336" s="60">
        <f>MAX($D$205,$D$207,$D$217,$D$225)</f>
        <v>-1.9000000000000017</v>
      </c>
      <c r="K336" s="60">
        <f>MAX($J$205,$J$207,$J$217,$J$225)</f>
        <v>-1.9999999999999991</v>
      </c>
      <c r="L336" s="76">
        <f>MAX(K336:K336)</f>
        <v>-1.9999999999999991</v>
      </c>
      <c r="M336" s="69"/>
      <c r="N336" s="70"/>
      <c r="O336" s="75" t="s">
        <v>7</v>
      </c>
      <c r="P336" s="42">
        <f>MAX($D$211,$D$215,$D$217)</f>
        <v>-2.4999999999999996</v>
      </c>
      <c r="Q336" s="42">
        <f>MAX($J$211,$J$215,$J$217)</f>
        <v>-2.9999999999999987</v>
      </c>
      <c r="R336" s="77">
        <f>MAX(Q336:Q336)</f>
        <v>-2.9999999999999987</v>
      </c>
      <c r="S336" s="69"/>
      <c r="T336" s="70"/>
      <c r="U336" s="75" t="s">
        <v>7</v>
      </c>
      <c r="V336" s="60">
        <f>MAX($D$203,$D$219,$D$227)</f>
        <v>-13.380000000000003</v>
      </c>
      <c r="W336" s="60">
        <f>MAX($J$203,$J$219,$J$227)</f>
        <v>-13.200000000000001</v>
      </c>
      <c r="X336" s="57">
        <f>MAX(W336:W336)</f>
        <v>-13.200000000000001</v>
      </c>
      <c r="Y336" s="136"/>
      <c r="Z336" s="2" t="s">
        <v>42</v>
      </c>
      <c r="AA336" s="34" t="s">
        <v>6</v>
      </c>
      <c r="AB336" s="39">
        <f>$D$275</f>
        <v>-27.099999999999998</v>
      </c>
      <c r="AC336" s="39">
        <f>$J$275</f>
        <v>-29.799999999999997</v>
      </c>
      <c r="AD336" s="35">
        <f>MIN($AC336:$AC336)</f>
        <v>-29.799999999999997</v>
      </c>
      <c r="AE336" s="1"/>
    </row>
    <row r="337" spans="1:31" x14ac:dyDescent="0.35">
      <c r="A337" s="136"/>
      <c r="B337" s="51" t="s">
        <v>41</v>
      </c>
      <c r="C337" s="58" t="s">
        <v>6</v>
      </c>
      <c r="D337" s="59">
        <f>MIN($D$233,$D$253,$D$255,$D$261,$D$263)</f>
        <v>-55.300000000000004</v>
      </c>
      <c r="E337" s="59">
        <f>MIN($J$233,$J$253,$J$255,$J$261,$J$263)</f>
        <v>-25.6</v>
      </c>
      <c r="F337" s="68">
        <f>MIN(E337:E337)</f>
        <v>-25.6</v>
      </c>
      <c r="G337" s="69"/>
      <c r="H337" s="70" t="s">
        <v>41</v>
      </c>
      <c r="I337" s="71" t="s">
        <v>6</v>
      </c>
      <c r="J337" s="60">
        <f>MIN($D$237,$D$239,$D$249,$D$257)</f>
        <v>-91.4</v>
      </c>
      <c r="K337" s="60">
        <f>MIN($J$237,$J$239,$J$249,$J$257)</f>
        <v>-27.400000000000002</v>
      </c>
      <c r="L337" s="72">
        <f>MIN(K337:K337)</f>
        <v>-27.400000000000002</v>
      </c>
      <c r="M337" s="69"/>
      <c r="N337" s="70" t="s">
        <v>41</v>
      </c>
      <c r="O337" s="71" t="s">
        <v>6</v>
      </c>
      <c r="P337" s="42">
        <f>MIN($D$245,$D$249,$D$251)</f>
        <v>-87.9</v>
      </c>
      <c r="Q337" s="42">
        <f>MIN($J$245,$J$249,$J$251)</f>
        <v>-30</v>
      </c>
      <c r="R337" s="73">
        <f>MIN(Q337:Q337)</f>
        <v>-30</v>
      </c>
      <c r="S337" s="69"/>
      <c r="T337" s="70" t="s">
        <v>41</v>
      </c>
      <c r="U337" s="71" t="s">
        <v>6</v>
      </c>
      <c r="V337" s="60">
        <f>MIN($D$235,$D$251,$D$259)</f>
        <v>-27.749999999999996</v>
      </c>
      <c r="W337" s="60">
        <f>MIN($J$235,$J$251,$J$259)</f>
        <v>-30.600000000000005</v>
      </c>
      <c r="X337" s="61">
        <f>MIN(W337:W337)</f>
        <v>-30.600000000000005</v>
      </c>
      <c r="Y337" s="136"/>
      <c r="Z337" s="2" t="s">
        <v>43</v>
      </c>
      <c r="AA337" s="34" t="s">
        <v>6</v>
      </c>
      <c r="AB337" s="39">
        <f>$D$307</f>
        <v>-23.799999999999997</v>
      </c>
      <c r="AC337" s="39">
        <f>$J$307</f>
        <v>-22.9</v>
      </c>
      <c r="AD337" s="35">
        <f>MIN($AC337:$AC337)</f>
        <v>-22.9</v>
      </c>
      <c r="AE337" s="1"/>
    </row>
    <row r="338" spans="1:31" x14ac:dyDescent="0.35">
      <c r="A338" s="136"/>
      <c r="B338" s="51"/>
      <c r="C338" s="52" t="s">
        <v>7</v>
      </c>
      <c r="D338" s="59">
        <f>MAX($D$233,$D$253,$D$255,$D$261,$D$263)</f>
        <v>-2.6</v>
      </c>
      <c r="E338" s="59">
        <f>MAX($J$233,$J$253,$J$255,$J$261,$J$263)</f>
        <v>-3.9</v>
      </c>
      <c r="F338" s="74">
        <f>MAX(E338:E338)</f>
        <v>-3.9</v>
      </c>
      <c r="G338" s="69"/>
      <c r="H338" s="70"/>
      <c r="I338" s="75" t="s">
        <v>7</v>
      </c>
      <c r="J338" s="60">
        <f>MAX($D$237,$D$239,$D$249,$D$257)</f>
        <v>-2.4999999999999996</v>
      </c>
      <c r="K338" s="60">
        <f>MAX($J$237,$J$239,$J$249,$J$257)</f>
        <v>-2.6999999999999997</v>
      </c>
      <c r="L338" s="76">
        <f>MAX(K338:K338)</f>
        <v>-2.6999999999999997</v>
      </c>
      <c r="M338" s="69"/>
      <c r="N338" s="70"/>
      <c r="O338" s="75" t="s">
        <v>7</v>
      </c>
      <c r="P338" s="42">
        <f>MAX($D$245,$D$249,$D$251)</f>
        <v>-4.5999999999999988</v>
      </c>
      <c r="Q338" s="42">
        <f>MAX($J$245,$J$249,$J$251)</f>
        <v>-13.000000000000004</v>
      </c>
      <c r="R338" s="77">
        <f>MAX(Q338:Q338)</f>
        <v>-13.000000000000004</v>
      </c>
      <c r="S338" s="69"/>
      <c r="T338" s="70"/>
      <c r="U338" s="75" t="s">
        <v>7</v>
      </c>
      <c r="V338" s="60">
        <f>MAX($D$235,$D$251,$D$259)</f>
        <v>-17.86</v>
      </c>
      <c r="W338" s="60">
        <f>MAX($J$235,$J$251,$J$259)</f>
        <v>-17.8</v>
      </c>
      <c r="X338" s="57">
        <f>MAX(W338:W338)</f>
        <v>-17.8</v>
      </c>
      <c r="Y338" s="136"/>
      <c r="Z338" s="36"/>
      <c r="AA338" s="41" t="s">
        <v>6</v>
      </c>
      <c r="AB338" s="38">
        <f>MIN(AB333:AB337)</f>
        <v>-27.099999999999998</v>
      </c>
      <c r="AC338" s="38">
        <f>MIN(AC333:AC337)</f>
        <v>-29.799999999999997</v>
      </c>
      <c r="AD338" s="38">
        <f>MIN(AD333:AD337)</f>
        <v>-29.799999999999997</v>
      </c>
      <c r="AE338" s="1"/>
    </row>
    <row r="339" spans="1:31" x14ac:dyDescent="0.35">
      <c r="A339" s="136"/>
      <c r="B339" s="51" t="s">
        <v>42</v>
      </c>
      <c r="C339" s="58" t="s">
        <v>6</v>
      </c>
      <c r="D339" s="59">
        <f>MIN($D$265,$D$285,$D$287,$D$293,$D$295)</f>
        <v>-30.400000000000006</v>
      </c>
      <c r="E339" s="59">
        <f>MIN($J$265,$J$285,$J$287,$J$293,$J$295)</f>
        <v>-32.4</v>
      </c>
      <c r="F339" s="68">
        <f>MIN(E339:E339)</f>
        <v>-32.4</v>
      </c>
      <c r="G339" s="69"/>
      <c r="H339" s="70" t="s">
        <v>42</v>
      </c>
      <c r="I339" s="71" t="s">
        <v>6</v>
      </c>
      <c r="J339" s="60">
        <f>MIN($D$269,$D$271,$D$281,$D$289)</f>
        <v>-21.600000000000009</v>
      </c>
      <c r="K339" s="60">
        <f>MIN($J$269,$J$271,$J$281,$J$289)</f>
        <v>-22.199999999999996</v>
      </c>
      <c r="L339" s="72">
        <f>MIN(K339:K339)</f>
        <v>-22.199999999999996</v>
      </c>
      <c r="M339" s="69"/>
      <c r="N339" s="70" t="s">
        <v>42</v>
      </c>
      <c r="O339" s="71" t="s">
        <v>6</v>
      </c>
      <c r="P339" s="42">
        <f>MIN($D$279,$D$283,$D$285)</f>
        <v>-28.500000000000004</v>
      </c>
      <c r="Q339" s="42">
        <f>MIN($J$279,$J$283,$J$285)</f>
        <v>-30.499999999999993</v>
      </c>
      <c r="R339" s="73">
        <f>MIN(Q339:Q339)</f>
        <v>-30.499999999999993</v>
      </c>
      <c r="S339" s="69"/>
      <c r="T339" s="70" t="s">
        <v>42</v>
      </c>
      <c r="U339" s="71" t="s">
        <v>6</v>
      </c>
      <c r="V339" s="60">
        <f>MIN($D$267,$D$283,$D$291)</f>
        <v>-28.599999999999991</v>
      </c>
      <c r="W339" s="60">
        <f>MIN($J$267,$J$283,$J$291)</f>
        <v>-30.499999999999993</v>
      </c>
      <c r="X339" s="61">
        <f>MIN(W339:W339)</f>
        <v>-30.499999999999993</v>
      </c>
      <c r="Y339" s="136"/>
      <c r="Z339" s="36"/>
      <c r="AA339" s="41" t="s">
        <v>7</v>
      </c>
      <c r="AB339" s="38">
        <f>MAX(AB333:AB337)</f>
        <v>-13.240000000000004</v>
      </c>
      <c r="AC339" s="38">
        <f>MAX(AC333:AC337)</f>
        <v>-14.400000000000002</v>
      </c>
      <c r="AD339" s="38">
        <f>MAX(AD333:AD337)</f>
        <v>-14.400000000000002</v>
      </c>
      <c r="AE339" s="1"/>
    </row>
    <row r="340" spans="1:31" x14ac:dyDescent="0.35">
      <c r="A340" s="136"/>
      <c r="B340" s="51"/>
      <c r="C340" s="52" t="s">
        <v>7</v>
      </c>
      <c r="D340" s="59">
        <f>MAX($D$265,$D$285,$D$287,$D$293,$D$295)</f>
        <v>-3.3999999999999995</v>
      </c>
      <c r="E340" s="59">
        <f>MAX($J$265,$J$285,$J$287,$J$293,$J$295)</f>
        <v>-5.1000000000000005</v>
      </c>
      <c r="F340" s="74">
        <f>MAX(E340:E340)</f>
        <v>-5.1000000000000005</v>
      </c>
      <c r="G340" s="69"/>
      <c r="H340" s="70"/>
      <c r="I340" s="75" t="s">
        <v>7</v>
      </c>
      <c r="J340" s="60">
        <f>MAX($D$269,$D$271,$D$281,$D$289)</f>
        <v>-3.1</v>
      </c>
      <c r="K340" s="60">
        <f>MAX($J$269,$J$271,$J$281,$J$289)</f>
        <v>-3.5000000000000031</v>
      </c>
      <c r="L340" s="76">
        <f>MAX(K340:K340)</f>
        <v>-3.5000000000000031</v>
      </c>
      <c r="M340" s="69"/>
      <c r="N340" s="70"/>
      <c r="O340" s="75" t="s">
        <v>7</v>
      </c>
      <c r="P340" s="42">
        <f>MAX($D$279,$D$283,$D$285)</f>
        <v>-4.2000000000000011</v>
      </c>
      <c r="Q340" s="42">
        <f>MAX($J$279,$J$283,$J$285)</f>
        <v>-5.1999999999999993</v>
      </c>
      <c r="R340" s="77">
        <f>MAX(Q340:Q340)</f>
        <v>-5.1999999999999993</v>
      </c>
      <c r="S340" s="69"/>
      <c r="T340" s="70"/>
      <c r="U340" s="75" t="s">
        <v>7</v>
      </c>
      <c r="V340" s="60">
        <f>MAX($D$267,$D$283,$D$291)</f>
        <v>-21.6</v>
      </c>
      <c r="W340" s="60">
        <f>MAX($J$267,$J$283,$J$291)</f>
        <v>-21.999999999999996</v>
      </c>
      <c r="X340" s="57">
        <f>MAX(W340:W340)</f>
        <v>-21.999999999999996</v>
      </c>
      <c r="Y340" s="136"/>
      <c r="Z340" s="136"/>
      <c r="AA340" s="136"/>
      <c r="AB340" s="136"/>
      <c r="AC340" s="136"/>
      <c r="AD340" s="136"/>
      <c r="AE340" s="1"/>
    </row>
    <row r="341" spans="1:31" x14ac:dyDescent="0.35">
      <c r="A341" s="136"/>
      <c r="B341" s="51" t="s">
        <v>43</v>
      </c>
      <c r="C341" s="58" t="s">
        <v>6</v>
      </c>
      <c r="D341" s="59">
        <f>MIN($D$317,$D$319,$D$325,$D$327)</f>
        <v>-32.200000000000003</v>
      </c>
      <c r="E341" s="59">
        <f>MIN($J$317,$J$319,$J$325,$J$327)</f>
        <v>-33.200000000000003</v>
      </c>
      <c r="F341" s="68">
        <f>MIN(E341:E341)</f>
        <v>-33.200000000000003</v>
      </c>
      <c r="G341" s="69"/>
      <c r="H341" s="70" t="s">
        <v>43</v>
      </c>
      <c r="I341" s="71" t="s">
        <v>6</v>
      </c>
      <c r="J341" s="60">
        <f>MIN($D$301,$D$303,$D$313,$D$321)</f>
        <v>-18.100000000000005</v>
      </c>
      <c r="K341" s="60">
        <f>MIN($J$301,$J$303,$J$313,$J$321)</f>
        <v>-18.500000000000007</v>
      </c>
      <c r="L341" s="72">
        <f>MIN(K341:K341)</f>
        <v>-18.500000000000007</v>
      </c>
      <c r="M341" s="69"/>
      <c r="N341" s="70" t="s">
        <v>43</v>
      </c>
      <c r="O341" s="71" t="s">
        <v>6</v>
      </c>
      <c r="P341" s="42">
        <f>MIN($D$313,$D$317,$D$319)</f>
        <v>-29.100000000000005</v>
      </c>
      <c r="Q341" s="42">
        <f>MIN($J$313,$J$317,$J$319)</f>
        <v>-30.3</v>
      </c>
      <c r="R341" s="73">
        <f>MIN(Q341:Q341)</f>
        <v>-30.3</v>
      </c>
      <c r="S341" s="69"/>
      <c r="T341" s="70" t="s">
        <v>43</v>
      </c>
      <c r="U341" s="71" t="s">
        <v>6</v>
      </c>
      <c r="V341" s="60">
        <f>MIN($D$299,$D$315,$D$323)</f>
        <v>-28.499999999999993</v>
      </c>
      <c r="W341" s="60">
        <f>MIN($J$299,$J$315,$J$323)</f>
        <v>-30.700000000000006</v>
      </c>
      <c r="X341" s="61">
        <f>MIN(W341:W341)</f>
        <v>-30.700000000000006</v>
      </c>
      <c r="Y341" s="136"/>
      <c r="Z341" s="136"/>
      <c r="AA341" s="136"/>
      <c r="AB341" s="136"/>
      <c r="AC341" s="136"/>
      <c r="AD341" s="136"/>
      <c r="AE341" s="1"/>
    </row>
    <row r="342" spans="1:31" x14ac:dyDescent="0.35">
      <c r="A342" s="136"/>
      <c r="B342" s="51"/>
      <c r="C342" s="52" t="s">
        <v>7</v>
      </c>
      <c r="D342" s="59">
        <f>MAX($D$317,$D$319,$D$325,$D$327)</f>
        <v>-9</v>
      </c>
      <c r="E342" s="59">
        <f>MAX($J$317,$J$319,$J$325,$J$327)</f>
        <v>-11.700000000000003</v>
      </c>
      <c r="F342" s="74">
        <f>MAX(E342:E342)</f>
        <v>-11.700000000000003</v>
      </c>
      <c r="G342" s="69"/>
      <c r="H342" s="70"/>
      <c r="I342" s="75" t="s">
        <v>7</v>
      </c>
      <c r="J342" s="60">
        <f>MAX($D$301,$D$303,$D$313,$D$321)</f>
        <v>-4.3000000000000043</v>
      </c>
      <c r="K342" s="60">
        <f>MAX($J$301,$J$303,$J$313,$J$321)</f>
        <v>-1.5000000000000013</v>
      </c>
      <c r="L342" s="76">
        <f>MAX(K342:K342)</f>
        <v>-1.5000000000000013</v>
      </c>
      <c r="M342" s="69"/>
      <c r="N342" s="70"/>
      <c r="O342" s="75" t="s">
        <v>7</v>
      </c>
      <c r="P342" s="42">
        <f>MAX($D$313,$D$317,$D$319)</f>
        <v>-6.2999999999999945</v>
      </c>
      <c r="Q342" s="42">
        <f>MAX($J$313,$J$317,$J$319)</f>
        <v>-3.3000000000000029</v>
      </c>
      <c r="R342" s="77">
        <f>MAX(Q342:Q342)</f>
        <v>-3.3000000000000029</v>
      </c>
      <c r="S342" s="69"/>
      <c r="T342" s="70"/>
      <c r="U342" s="75" t="s">
        <v>7</v>
      </c>
      <c r="V342" s="60">
        <f>MAX($D$299,$D$315,$D$323)</f>
        <v>-16.200000000000003</v>
      </c>
      <c r="W342" s="60">
        <f>MAX($J$299,$J$315,$J$323)</f>
        <v>-10.299999999999997</v>
      </c>
      <c r="X342" s="57">
        <f>MAX(W342:W342)</f>
        <v>-10.299999999999997</v>
      </c>
      <c r="Y342" s="136"/>
      <c r="Z342" s="136"/>
      <c r="AA342" s="136"/>
      <c r="AB342" s="136"/>
      <c r="AC342" s="136"/>
      <c r="AD342" s="136"/>
      <c r="AE342" s="1"/>
    </row>
    <row r="343" spans="1:31" x14ac:dyDescent="0.35">
      <c r="A343" s="136"/>
      <c r="B343" s="62"/>
      <c r="C343" s="63" t="s">
        <v>44</v>
      </c>
      <c r="D343" s="78">
        <f>MIN(D333:D342)</f>
        <v>-55.300000000000004</v>
      </c>
      <c r="E343" s="78">
        <f>MIN(E333:E342)</f>
        <v>-33.200000000000003</v>
      </c>
      <c r="F343" s="79">
        <f>MIN(E343:E343)</f>
        <v>-33.200000000000003</v>
      </c>
      <c r="G343" s="69"/>
      <c r="H343" s="80"/>
      <c r="I343" s="64" t="s">
        <v>44</v>
      </c>
      <c r="J343" s="64">
        <f>MIN(J333:J342)</f>
        <v>-91.4</v>
      </c>
      <c r="K343" s="64">
        <f>MIN(K333:K342)</f>
        <v>-29.699999999999992</v>
      </c>
      <c r="L343" s="81">
        <f>MIN(K343:K343)</f>
        <v>-29.699999999999992</v>
      </c>
      <c r="M343" s="69"/>
      <c r="N343" s="82"/>
      <c r="O343" s="83" t="s">
        <v>44</v>
      </c>
      <c r="P343" s="83">
        <f>MIN(P333:P342)</f>
        <v>-87.9</v>
      </c>
      <c r="Q343" s="83">
        <f>MIN(Q333:Q342)</f>
        <v>-30.499999999999993</v>
      </c>
      <c r="R343" s="84">
        <f>MIN(Q343:Q343)</f>
        <v>-30.499999999999993</v>
      </c>
      <c r="S343" s="69"/>
      <c r="T343" s="85"/>
      <c r="U343" s="86" t="s">
        <v>37</v>
      </c>
      <c r="V343" s="86">
        <f>MIN(V333:V342)</f>
        <v>-28.599999999999991</v>
      </c>
      <c r="W343" s="86">
        <f>MIN(W333:W342)</f>
        <v>-30.700000000000006</v>
      </c>
      <c r="X343" s="87">
        <f>MIN(W343:W343)</f>
        <v>-30.700000000000006</v>
      </c>
      <c r="Y343" s="136"/>
      <c r="Z343" s="136"/>
      <c r="AA343" s="136"/>
      <c r="AB343" s="136"/>
      <c r="AC343" s="136"/>
      <c r="AD343" s="136"/>
      <c r="AE343" s="1"/>
    </row>
    <row r="344" spans="1:31" x14ac:dyDescent="0.35">
      <c r="A344" s="136"/>
      <c r="B344" s="65"/>
      <c r="C344" s="66" t="s">
        <v>45</v>
      </c>
      <c r="D344" s="88">
        <f>MAX(D333:D342)</f>
        <v>-1.2</v>
      </c>
      <c r="E344" s="88">
        <f>MAX(E333:E342)</f>
        <v>-1.7000000000000002</v>
      </c>
      <c r="F344" s="89">
        <f>MAX(E344:E344)</f>
        <v>-1.7000000000000002</v>
      </c>
      <c r="G344" s="69"/>
      <c r="H344" s="90"/>
      <c r="I344" s="67" t="s">
        <v>45</v>
      </c>
      <c r="J344" s="67">
        <f>MAX(J333:J342)</f>
        <v>-1.4000000000000012</v>
      </c>
      <c r="K344" s="67">
        <f>MAX(K333:K342)</f>
        <v>-1.5000000000000013</v>
      </c>
      <c r="L344" s="81">
        <f>MIN(K344:K344)</f>
        <v>-1.5000000000000013</v>
      </c>
      <c r="M344" s="69"/>
      <c r="N344" s="91"/>
      <c r="O344" s="92" t="s">
        <v>45</v>
      </c>
      <c r="P344" s="92">
        <f>MAX(P333:P342)</f>
        <v>-1.7000000000000002</v>
      </c>
      <c r="Q344" s="92">
        <f>MAX(Q333:Q342)</f>
        <v>-2.2000000000000006</v>
      </c>
      <c r="R344" s="84">
        <f>MIN(Q344:Q344)</f>
        <v>-2.2000000000000006</v>
      </c>
      <c r="S344" s="69"/>
      <c r="T344" s="93"/>
      <c r="U344" s="94"/>
      <c r="V344" s="94">
        <f>MAX(V333:V342)</f>
        <v>-8.6100000000000012</v>
      </c>
      <c r="W344" s="94">
        <f>MAX(W333:W342)</f>
        <v>-8.1999999999999993</v>
      </c>
      <c r="X344" s="87">
        <f>MIN(W344:W344)</f>
        <v>-8.1999999999999993</v>
      </c>
      <c r="Y344" s="136"/>
      <c r="Z344" s="136"/>
      <c r="AA344" s="136"/>
      <c r="AB344" s="136"/>
      <c r="AC344" s="136"/>
      <c r="AD344" s="136"/>
      <c r="AE344" s="1"/>
    </row>
    <row r="345" spans="1:31" x14ac:dyDescent="0.35">
      <c r="A345" s="136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36"/>
      <c r="AC345" s="136"/>
      <c r="AD345" s="136"/>
      <c r="AE345" s="1"/>
    </row>
    <row r="346" spans="1:31" x14ac:dyDescent="0.35">
      <c r="A346" s="136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36"/>
      <c r="Z346" s="136"/>
      <c r="AA346" s="136"/>
      <c r="AB346" s="136"/>
      <c r="AC346" s="136"/>
      <c r="AD346" s="136"/>
      <c r="AE346" s="1"/>
    </row>
    <row r="347" spans="1:31" x14ac:dyDescent="0.35">
      <c r="A347" s="136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36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  <c r="AE347" s="1"/>
    </row>
    <row r="348" spans="1:31" x14ac:dyDescent="0.35">
      <c r="A348" s="136"/>
      <c r="B348" s="51" t="s">
        <v>39</v>
      </c>
      <c r="C348" s="58" t="s">
        <v>6</v>
      </c>
      <c r="D348" s="97">
        <f>MIN($E$169,$E$189,$E$191,$E$197,$E$199)</f>
        <v>-16.34</v>
      </c>
      <c r="E348" s="97">
        <f>MIN($K$169,$K$189,$K$191,$K$197,$K$199)</f>
        <v>-18.5</v>
      </c>
      <c r="F348" s="68">
        <f>MIN(E348:E348)</f>
        <v>-18.5</v>
      </c>
      <c r="G348" s="69"/>
      <c r="H348" s="70" t="s">
        <v>39</v>
      </c>
      <c r="I348" s="71" t="s">
        <v>6</v>
      </c>
      <c r="J348" s="42">
        <f>MIN($E$173,$E$175,$E$185,$E$193)</f>
        <v>-19.740000000000002</v>
      </c>
      <c r="K348" s="42">
        <f>MIN($K$173,$K$175,$K$185,$K$193)</f>
        <v>-25.900000000000006</v>
      </c>
      <c r="L348" s="72">
        <f>MIN(K348:K348)</f>
        <v>-25.900000000000006</v>
      </c>
      <c r="M348" s="69"/>
      <c r="N348" s="70" t="s">
        <v>39</v>
      </c>
      <c r="O348" s="71" t="s">
        <v>6</v>
      </c>
      <c r="P348" s="42">
        <f>MIN($E$177,$E$181,$E$183)</f>
        <v>-18.96</v>
      </c>
      <c r="Q348" s="42">
        <f>MIN($K$177,$K$181,$K$183)</f>
        <v>-23.9</v>
      </c>
      <c r="R348" s="73">
        <f>MIN(Q348:Q348)</f>
        <v>-23.9</v>
      </c>
      <c r="S348" s="69"/>
      <c r="T348" s="70" t="s">
        <v>39</v>
      </c>
      <c r="U348" s="71" t="s">
        <v>6</v>
      </c>
      <c r="V348" s="42">
        <f>MIN($E$171,$E$187,$E$195)</f>
        <v>-17.060000000000002</v>
      </c>
      <c r="W348" s="42">
        <f>MIN($K$171,$K$187,$K$195)</f>
        <v>-20.099999999999994</v>
      </c>
      <c r="X348" s="95">
        <f>MIN(W348:W348)</f>
        <v>-20.099999999999994</v>
      </c>
      <c r="Y348" s="136"/>
      <c r="Z348" s="2" t="s">
        <v>38</v>
      </c>
      <c r="AA348" s="3"/>
      <c r="AB348" s="136"/>
      <c r="AC348" s="4"/>
      <c r="AD348" s="33"/>
      <c r="AE348" s="1"/>
    </row>
    <row r="349" spans="1:31" x14ac:dyDescent="0.35">
      <c r="A349" s="136"/>
      <c r="B349" s="51"/>
      <c r="C349" s="52" t="s">
        <v>7</v>
      </c>
      <c r="D349" s="97">
        <f>MAX($E$169,$E$189,$E$191,$E$197,$E$199)</f>
        <v>-2.2000000000000006</v>
      </c>
      <c r="E349" s="97">
        <f>MAX($K$169,$K$189,$K$191,$K$197,$K$199)</f>
        <v>-1.9000000000000004</v>
      </c>
      <c r="F349" s="74">
        <f>MAX(E349:E349)</f>
        <v>-1.9000000000000004</v>
      </c>
      <c r="G349" s="69"/>
      <c r="H349" s="70"/>
      <c r="I349" s="75" t="s">
        <v>7</v>
      </c>
      <c r="J349" s="42">
        <f>MAX($E$173,$E$175,$E$185,$E$193)</f>
        <v>-1.1000000000000003</v>
      </c>
      <c r="K349" s="42">
        <f>MAX($K$173,$K$175,$K$185,$K$193)</f>
        <v>-1.1000000000000003</v>
      </c>
      <c r="L349" s="76">
        <f>MAX(K349:K349)</f>
        <v>-1.1000000000000003</v>
      </c>
      <c r="M349" s="69"/>
      <c r="N349" s="70"/>
      <c r="O349" s="75" t="s">
        <v>7</v>
      </c>
      <c r="P349" s="42">
        <f>MAX($E$177,$E$181,$E$183)</f>
        <v>-1.6</v>
      </c>
      <c r="Q349" s="42">
        <f>MAX($K$177,$K$181,$K$183)</f>
        <v>-1.4</v>
      </c>
      <c r="R349" s="77">
        <f>MAX(Q349:Q349)</f>
        <v>-1.4</v>
      </c>
      <c r="S349" s="69"/>
      <c r="T349" s="70"/>
      <c r="U349" s="75" t="s">
        <v>7</v>
      </c>
      <c r="V349" s="42">
        <f>MAX($E$171,$E$187,$E$195)</f>
        <v>-7.9800000000000013</v>
      </c>
      <c r="W349" s="42">
        <f>MAX($K$171,$K$187,$K$195)</f>
        <v>-6.8999999999999977</v>
      </c>
      <c r="X349" s="96">
        <f>MAX(W349:W349)</f>
        <v>-6.8999999999999977</v>
      </c>
      <c r="Y349" s="136"/>
      <c r="Z349" s="2" t="s">
        <v>39</v>
      </c>
      <c r="AA349" s="34" t="s">
        <v>6</v>
      </c>
      <c r="AB349" s="39">
        <f>$E$179</f>
        <v>-13.300000000000004</v>
      </c>
      <c r="AC349" s="39">
        <f>$K$179</f>
        <v>-13.3</v>
      </c>
      <c r="AD349" s="35">
        <f>MIN($AC349:$AC349)</f>
        <v>-13.3</v>
      </c>
      <c r="AE349" s="1"/>
    </row>
    <row r="350" spans="1:31" x14ac:dyDescent="0.35">
      <c r="A350" s="136"/>
      <c r="B350" s="51" t="s">
        <v>40</v>
      </c>
      <c r="C350" s="58" t="s">
        <v>6</v>
      </c>
      <c r="D350" s="97">
        <f>MIN($E$201,$E$221,$E$223,$E$229,$E$231)</f>
        <v>-23.259999999999998</v>
      </c>
      <c r="E350" s="97">
        <f>MIN($K$201,$K$221,$K$223,$K$229,$K$231)</f>
        <v>-26</v>
      </c>
      <c r="F350" s="68">
        <f>MIN(E350:E350)</f>
        <v>-26</v>
      </c>
      <c r="G350" s="69"/>
      <c r="H350" s="70" t="s">
        <v>40</v>
      </c>
      <c r="I350" s="71" t="s">
        <v>6</v>
      </c>
      <c r="J350" s="42">
        <f>MIN($E$205,$E$207,$E$217,$E$225)</f>
        <v>-25.999999999999996</v>
      </c>
      <c r="K350" s="42">
        <f>MIN($K$205,$K$207,$K$217,$K$225)</f>
        <v>-28.599999999999991</v>
      </c>
      <c r="L350" s="72">
        <f>MIN(K350:K350)</f>
        <v>-28.599999999999991</v>
      </c>
      <c r="M350" s="69"/>
      <c r="N350" s="70" t="s">
        <v>40</v>
      </c>
      <c r="O350" s="71" t="s">
        <v>6</v>
      </c>
      <c r="P350" s="42">
        <f>MIN($E$211,$E$215,$E$217)</f>
        <v>-25.79999999999999</v>
      </c>
      <c r="Q350" s="42">
        <f>MIN($K$211,$K$215,$K$217)</f>
        <v>-28.599999999999991</v>
      </c>
      <c r="R350" s="73">
        <f>MIN(Q350:Q350)</f>
        <v>-28.599999999999991</v>
      </c>
      <c r="S350" s="69"/>
      <c r="T350" s="70" t="s">
        <v>40</v>
      </c>
      <c r="U350" s="71" t="s">
        <v>6</v>
      </c>
      <c r="V350" s="42">
        <f>MIN($E$203,$E$219,$E$227)</f>
        <v>-23.809999999999992</v>
      </c>
      <c r="W350" s="42">
        <f>MIN($K$203,$K$219,$K$227)</f>
        <v>-27.400000000000002</v>
      </c>
      <c r="X350" s="95">
        <f>MIN(W350:W350)</f>
        <v>-27.400000000000002</v>
      </c>
      <c r="Y350" s="136"/>
      <c r="Z350" s="2" t="s">
        <v>40</v>
      </c>
      <c r="AA350" s="34" t="s">
        <v>6</v>
      </c>
      <c r="AB350" s="39">
        <f>$E$211</f>
        <v>-19.779999999999998</v>
      </c>
      <c r="AC350" s="39">
        <f>$K$211</f>
        <v>-20.599999999999994</v>
      </c>
      <c r="AD350" s="35">
        <f>MIN($AC350:$AC350)</f>
        <v>-20.599999999999994</v>
      </c>
      <c r="AE350" s="1"/>
    </row>
    <row r="351" spans="1:31" x14ac:dyDescent="0.35">
      <c r="A351" s="136"/>
      <c r="B351" s="51"/>
      <c r="C351" s="52" t="s">
        <v>7</v>
      </c>
      <c r="D351" s="97">
        <f>MAX($E$201,$E$221,$E$223,$E$229,$E$231)</f>
        <v>-3.6000000000000005</v>
      </c>
      <c r="E351" s="97">
        <f>MAX($K$201,$K$221,$K$223,$K$229,$K$231)</f>
        <v>-2.6999999999999997</v>
      </c>
      <c r="F351" s="74">
        <f>MAX(E351:E351)</f>
        <v>-2.6999999999999997</v>
      </c>
      <c r="G351" s="69"/>
      <c r="H351" s="70"/>
      <c r="I351" s="75" t="s">
        <v>7</v>
      </c>
      <c r="J351" s="42">
        <f>MAX($E$205,$E$207,$E$217,$E$225)</f>
        <v>-1.2999999999999998</v>
      </c>
      <c r="K351" s="42">
        <f>MAX($K$205,$K$207,$K$217,$K$225)</f>
        <v>-1.2000000000000004</v>
      </c>
      <c r="L351" s="76">
        <f>MAX(K351:K351)</f>
        <v>-1.2000000000000004</v>
      </c>
      <c r="M351" s="69"/>
      <c r="N351" s="70"/>
      <c r="O351" s="75" t="s">
        <v>7</v>
      </c>
      <c r="P351" s="42">
        <f>MAX($E$211,$E$215,$E$217)</f>
        <v>-2.4000000000000008</v>
      </c>
      <c r="Q351" s="42">
        <f>MAX($K$211,$K$215,$K$217)</f>
        <v>-1.9000000000000004</v>
      </c>
      <c r="R351" s="77">
        <f>MAX(Q351:Q351)</f>
        <v>-1.9000000000000004</v>
      </c>
      <c r="S351" s="69"/>
      <c r="T351" s="70"/>
      <c r="U351" s="75" t="s">
        <v>7</v>
      </c>
      <c r="V351" s="42">
        <f>MAX($E$203,$E$219,$E$227)</f>
        <v>-12.610000000000001</v>
      </c>
      <c r="W351" s="42">
        <f>MAX($K$203,$K$219,$K$227)</f>
        <v>-11.5</v>
      </c>
      <c r="X351" s="96">
        <f>MAX(W351:W351)</f>
        <v>-11.5</v>
      </c>
      <c r="Y351" s="136"/>
      <c r="Z351" s="2" t="s">
        <v>41</v>
      </c>
      <c r="AA351" s="34" t="s">
        <v>6</v>
      </c>
      <c r="AB351" s="39">
        <f>$E$243</f>
        <v>-24.320000000000004</v>
      </c>
      <c r="AC351" s="39">
        <f>$K$243</f>
        <v>-25.900000000000002</v>
      </c>
      <c r="AD351" s="35">
        <f>MIN($AC351:$AC351)</f>
        <v>-25.900000000000002</v>
      </c>
      <c r="AE351" s="1"/>
    </row>
    <row r="352" spans="1:31" x14ac:dyDescent="0.35">
      <c r="A352" s="136"/>
      <c r="B352" s="51" t="s">
        <v>41</v>
      </c>
      <c r="C352" s="58" t="s">
        <v>6</v>
      </c>
      <c r="D352" s="97">
        <f>MIN($E$233,$E$253,$E$255,$E$261,$E$263)</f>
        <v>-26.959999999999994</v>
      </c>
      <c r="E352" s="97">
        <f>MIN($K$233,$K$253,$K$255,$K$261,$K$263)</f>
        <v>-29.000000000000004</v>
      </c>
      <c r="F352" s="68">
        <f>MIN(E352:E352)</f>
        <v>-29.000000000000004</v>
      </c>
      <c r="G352" s="69"/>
      <c r="H352" s="70" t="s">
        <v>41</v>
      </c>
      <c r="I352" s="71" t="s">
        <v>6</v>
      </c>
      <c r="J352" s="42">
        <f>MIN($E$237,$E$239,$E$249,$E$257)</f>
        <v>-27.609999999999989</v>
      </c>
      <c r="K352" s="42">
        <f>MIN($K$237,$K$239,$K$249,$K$257)</f>
        <v>-25</v>
      </c>
      <c r="L352" s="72">
        <f>MIN(K352:K352)</f>
        <v>-25</v>
      </c>
      <c r="M352" s="69"/>
      <c r="N352" s="70" t="s">
        <v>41</v>
      </c>
      <c r="O352" s="71" t="s">
        <v>6</v>
      </c>
      <c r="P352" s="42">
        <f>MIN($E$245,$E$249,$E$251)</f>
        <v>-27.609999999999989</v>
      </c>
      <c r="Q352" s="42">
        <f>MIN($K$245,$K$249,$K$251)</f>
        <v>-29.299999999999997</v>
      </c>
      <c r="R352" s="73">
        <f>MIN(Q352:Q352)</f>
        <v>-29.299999999999997</v>
      </c>
      <c r="S352" s="69"/>
      <c r="T352" s="70" t="s">
        <v>41</v>
      </c>
      <c r="U352" s="71" t="s">
        <v>6</v>
      </c>
      <c r="V352" s="42">
        <f>MIN($E$235,$E$251,$E$259)</f>
        <v>-27.319999999999993</v>
      </c>
      <c r="W352" s="42">
        <f>MIN($K$235,$K$251,$K$259)</f>
        <v>-29.900000000000006</v>
      </c>
      <c r="X352" s="95">
        <f>MIN(W352:W352)</f>
        <v>-29.900000000000006</v>
      </c>
      <c r="Y352" s="136"/>
      <c r="Z352" s="2" t="s">
        <v>42</v>
      </c>
      <c r="AA352" s="34" t="s">
        <v>6</v>
      </c>
      <c r="AB352" s="39">
        <f>$E$275</f>
        <v>-27.099999999999998</v>
      </c>
      <c r="AC352" s="39">
        <f>$K$275</f>
        <v>-28.999999999999996</v>
      </c>
      <c r="AD352" s="35">
        <f>MIN($AC352:$AC352)</f>
        <v>-28.999999999999996</v>
      </c>
      <c r="AE352" s="1"/>
    </row>
    <row r="353" spans="1:31" x14ac:dyDescent="0.35">
      <c r="A353" s="136"/>
      <c r="B353" s="51"/>
      <c r="C353" s="52" t="s">
        <v>7</v>
      </c>
      <c r="D353" s="97">
        <f>MAX($E$233,$E$253,$E$255,$E$261,$E$263)</f>
        <v>-4.7999999999999989</v>
      </c>
      <c r="E353" s="97">
        <f>MAX($K$233,$K$253,$K$255,$K$261,$K$263)</f>
        <v>-3.5999999999999992</v>
      </c>
      <c r="F353" s="74">
        <f>MAX(E353:E353)</f>
        <v>-3.5999999999999992</v>
      </c>
      <c r="G353" s="69"/>
      <c r="H353" s="70"/>
      <c r="I353" s="75" t="s">
        <v>7</v>
      </c>
      <c r="J353" s="42">
        <f>MAX($E$237,$E$239,$E$249,$E$257)</f>
        <v>-1.6</v>
      </c>
      <c r="K353" s="42">
        <f>MAX($K$237,$K$239,$K$249,$K$257)</f>
        <v>-1.2999999999999998</v>
      </c>
      <c r="L353" s="76">
        <f>MAX(K353:K353)</f>
        <v>-1.2999999999999998</v>
      </c>
      <c r="M353" s="69"/>
      <c r="N353" s="70"/>
      <c r="O353" s="75" t="s">
        <v>7</v>
      </c>
      <c r="P353" s="42">
        <f>MAX($E$245,$E$249,$E$251)</f>
        <v>-11.19</v>
      </c>
      <c r="Q353" s="42">
        <f>MAX($K$245,$K$249,$K$251)</f>
        <v>-9.4</v>
      </c>
      <c r="R353" s="77">
        <f>MAX(Q353:Q353)</f>
        <v>-9.4</v>
      </c>
      <c r="S353" s="69"/>
      <c r="T353" s="70"/>
      <c r="U353" s="75" t="s">
        <v>7</v>
      </c>
      <c r="V353" s="42">
        <f>MAX($E$235,$E$251,$E$259)</f>
        <v>-17.149999999999999</v>
      </c>
      <c r="W353" s="42">
        <f>MAX($K$235,$K$251,$K$259)</f>
        <v>-15.900000000000002</v>
      </c>
      <c r="X353" s="96">
        <f>MAX(W353:W353)</f>
        <v>-15.900000000000002</v>
      </c>
      <c r="Y353" s="136"/>
      <c r="Z353" s="2" t="s">
        <v>43</v>
      </c>
      <c r="AA353" s="34" t="s">
        <v>6</v>
      </c>
      <c r="AB353" s="39">
        <f>$E$307</f>
        <v>-23.799999999999997</v>
      </c>
      <c r="AC353" s="39">
        <f>$K$307</f>
        <v>-22.799999999999997</v>
      </c>
      <c r="AD353" s="35">
        <f>MIN($AC353:$AC353)</f>
        <v>-22.799999999999997</v>
      </c>
      <c r="AE353" s="1"/>
    </row>
    <row r="354" spans="1:31" x14ac:dyDescent="0.35">
      <c r="A354" s="136"/>
      <c r="B354" s="51" t="s">
        <v>42</v>
      </c>
      <c r="C354" s="58" t="s">
        <v>6</v>
      </c>
      <c r="D354" s="97">
        <f>MIN($E$265,$E$285,$E$287,$E$293,$E$295)</f>
        <v>-28.099999999999991</v>
      </c>
      <c r="E354" s="97">
        <f>MIN($K$265,$K$285,$K$287,$K$293,$K$295)</f>
        <v>-28.200000000000003</v>
      </c>
      <c r="F354" s="68">
        <f>MIN(E354:E354)</f>
        <v>-28.200000000000003</v>
      </c>
      <c r="G354" s="69"/>
      <c r="H354" s="70" t="s">
        <v>42</v>
      </c>
      <c r="I354" s="71" t="s">
        <v>6</v>
      </c>
      <c r="J354" s="42">
        <f>MIN($E$269,$E$271,$E$281,$E$289)</f>
        <v>-26.1</v>
      </c>
      <c r="K354" s="42">
        <f>MIN($K$269,$K$271,$K$281,$K$289)</f>
        <v>-19.199999999999996</v>
      </c>
      <c r="L354" s="72">
        <f>MIN(K354:K354)</f>
        <v>-19.199999999999996</v>
      </c>
      <c r="M354" s="69"/>
      <c r="N354" s="70" t="s">
        <v>42</v>
      </c>
      <c r="O354" s="71" t="s">
        <v>6</v>
      </c>
      <c r="P354" s="42">
        <f>MIN($E$279,$E$283,$E$285)</f>
        <v>-28.400000000000002</v>
      </c>
      <c r="Q354" s="42">
        <f>MIN($K$279,$K$283,$K$285)</f>
        <v>-29.999999999999993</v>
      </c>
      <c r="R354" s="73">
        <f>MIN(Q354:Q354)</f>
        <v>-29.999999999999993</v>
      </c>
      <c r="S354" s="69"/>
      <c r="T354" s="70" t="s">
        <v>42</v>
      </c>
      <c r="U354" s="71" t="s">
        <v>6</v>
      </c>
      <c r="V354" s="42">
        <f>MIN($E$267,$E$283,$E$291)</f>
        <v>-28.400000000000002</v>
      </c>
      <c r="W354" s="42">
        <f>MIN($K$267,$K$283,$K$291)</f>
        <v>-29.999999999999993</v>
      </c>
      <c r="X354" s="95">
        <f>MIN(W354:W354)</f>
        <v>-29.999999999999993</v>
      </c>
      <c r="Y354" s="136"/>
      <c r="Z354" s="36"/>
      <c r="AA354" s="37" t="s">
        <v>6</v>
      </c>
      <c r="AB354" s="38">
        <f>MIN(AB349:AB353)</f>
        <v>-27.099999999999998</v>
      </c>
      <c r="AC354" s="38">
        <f>MIN(AC349:AC353)</f>
        <v>-28.999999999999996</v>
      </c>
      <c r="AD354" s="38">
        <f>MIN(AC354:AC354)</f>
        <v>-28.999999999999996</v>
      </c>
      <c r="AE354" s="1"/>
    </row>
    <row r="355" spans="1:31" x14ac:dyDescent="0.35">
      <c r="A355" s="136"/>
      <c r="B355" s="51"/>
      <c r="C355" s="52" t="s">
        <v>7</v>
      </c>
      <c r="D355" s="97">
        <f>MAX($E$265,$E$285,$E$287,$E$293,$E$295)</f>
        <v>-6.1999999999999984</v>
      </c>
      <c r="E355" s="97">
        <f>MAX($K$265,$K$285,$K$287,$K$293,$K$295)</f>
        <v>-4.5999999999999988</v>
      </c>
      <c r="F355" s="74">
        <f>MAX(E355:E355)</f>
        <v>-4.5999999999999988</v>
      </c>
      <c r="G355" s="69"/>
      <c r="H355" s="70"/>
      <c r="I355" s="75" t="s">
        <v>7</v>
      </c>
      <c r="J355" s="42">
        <f>MAX($E$269,$E$271,$E$281,$E$289)</f>
        <v>-1.9000000000000004</v>
      </c>
      <c r="K355" s="42">
        <f>MAX($K$269,$K$271,$K$281,$K$289)</f>
        <v>-1.6</v>
      </c>
      <c r="L355" s="76">
        <f>MAX(K355:K355)</f>
        <v>-1.6</v>
      </c>
      <c r="M355" s="69"/>
      <c r="N355" s="70"/>
      <c r="O355" s="75" t="s">
        <v>7</v>
      </c>
      <c r="P355" s="42">
        <f>MAX($E$279,$E$283,$E$285)</f>
        <v>-4.1000000000000005</v>
      </c>
      <c r="Q355" s="42">
        <f>MAX($K$279,$K$283,$K$285)</f>
        <v>-3.1</v>
      </c>
      <c r="R355" s="77">
        <f>MAX(Q355:Q355)</f>
        <v>-3.1</v>
      </c>
      <c r="S355" s="69"/>
      <c r="T355" s="70"/>
      <c r="U355" s="75" t="s">
        <v>7</v>
      </c>
      <c r="V355" s="42">
        <f>MAX($E$267,$E$283,$E$291)</f>
        <v>-20.900000000000002</v>
      </c>
      <c r="W355" s="42">
        <f>MAX($K$267,$K$283,$K$291)</f>
        <v>-20.100000000000001</v>
      </c>
      <c r="X355" s="96">
        <f>MAX(W355:W355)</f>
        <v>-20.100000000000001</v>
      </c>
      <c r="Y355" s="136"/>
      <c r="Z355" s="36"/>
      <c r="AA355" s="37" t="s">
        <v>7</v>
      </c>
      <c r="AB355" s="38">
        <f>MAX(AB349:AB353)</f>
        <v>-13.300000000000004</v>
      </c>
      <c r="AC355" s="38">
        <f>MAX(AC349:AC353)</f>
        <v>-13.3</v>
      </c>
      <c r="AD355" s="38">
        <f>MAX(AC355:AC355)</f>
        <v>-13.3</v>
      </c>
      <c r="AE355" s="1"/>
    </row>
    <row r="356" spans="1:31" x14ac:dyDescent="0.35">
      <c r="A356" s="136"/>
      <c r="B356" s="51" t="s">
        <v>43</v>
      </c>
      <c r="C356" s="58" t="s">
        <v>6</v>
      </c>
      <c r="D356" s="97">
        <f>MIN($E$297,$E$317,$E$319,$E$325,$E$327)</f>
        <v>-28.799999999999994</v>
      </c>
      <c r="E356" s="97">
        <f>MIN($K$297,$K$317,$K$319,$K$325,$K$327)</f>
        <v>-30.800000000000004</v>
      </c>
      <c r="F356" s="68">
        <f>MIN(E356:E356)</f>
        <v>-30.800000000000004</v>
      </c>
      <c r="G356" s="69"/>
      <c r="H356" s="70" t="s">
        <v>43</v>
      </c>
      <c r="I356" s="71" t="s">
        <v>6</v>
      </c>
      <c r="J356" s="42">
        <f>MIN($E$301,$E$303,$E$313,$E$321)</f>
        <v>-15.299999999999999</v>
      </c>
      <c r="K356" s="42">
        <f>MIN($K$301,$K$303,$K$313,$K$321)</f>
        <v>-12.8</v>
      </c>
      <c r="L356" s="72">
        <f>MIN(K356:K356)</f>
        <v>-12.8</v>
      </c>
      <c r="M356" s="69"/>
      <c r="N356" s="70" t="s">
        <v>43</v>
      </c>
      <c r="O356" s="71" t="s">
        <v>6</v>
      </c>
      <c r="P356" s="42">
        <f>MIN($E$313,$E$317,$E$319)</f>
        <v>-28.299999999999997</v>
      </c>
      <c r="Q356" s="42">
        <f>MIN($K$313,$K$317,$K$319)</f>
        <v>-29.299999999999997</v>
      </c>
      <c r="R356" s="73">
        <f>MIN(Q356:Q356)</f>
        <v>-29.299999999999997</v>
      </c>
      <c r="S356" s="69"/>
      <c r="T356" s="70" t="s">
        <v>43</v>
      </c>
      <c r="U356" s="71" t="s">
        <v>6</v>
      </c>
      <c r="V356" s="42">
        <f>MIN($E$299,$E$315,$E$323)</f>
        <v>-28.199999999999992</v>
      </c>
      <c r="W356" s="42">
        <f>MIN($K$299,$K$315,$K$323)</f>
        <v>-29.700000000000003</v>
      </c>
      <c r="X356" s="95">
        <f>MIN(W356:W356)</f>
        <v>-29.700000000000003</v>
      </c>
      <c r="Y356" s="136"/>
      <c r="Z356" s="136"/>
      <c r="AA356" s="136"/>
      <c r="AB356" s="136"/>
      <c r="AC356" s="136"/>
      <c r="AD356" s="136"/>
      <c r="AE356" s="1"/>
    </row>
    <row r="357" spans="1:31" x14ac:dyDescent="0.35">
      <c r="A357" s="136"/>
      <c r="B357" s="51"/>
      <c r="C357" s="52" t="s">
        <v>7</v>
      </c>
      <c r="D357" s="97">
        <f>MAX($E$297,$E$317,$E$319,$E$325,$E$327)</f>
        <v>-12.7</v>
      </c>
      <c r="E357" s="97">
        <f>MAX($K$297,$K$317,$K$319,$K$325,$K$327)</f>
        <v>-10.3</v>
      </c>
      <c r="F357" s="74">
        <f>MAX(E357:E357)</f>
        <v>-10.3</v>
      </c>
      <c r="G357" s="69"/>
      <c r="H357" s="70"/>
      <c r="I357" s="75" t="s">
        <v>7</v>
      </c>
      <c r="J357" s="42">
        <f>MAX($E$301,$E$303,$E$313,$E$321)</f>
        <v>-4.2000000000000011</v>
      </c>
      <c r="K357" s="42">
        <f>MAX($K$301,$K$303,$K$313,$K$321)</f>
        <v>-1.7000000000000015</v>
      </c>
      <c r="L357" s="76">
        <f>MAX(K357:K357)</f>
        <v>-1.7000000000000015</v>
      </c>
      <c r="M357" s="69"/>
      <c r="N357" s="70"/>
      <c r="O357" s="75" t="s">
        <v>7</v>
      </c>
      <c r="P357" s="42">
        <f>MAX($E$313,$E$317,$E$319)</f>
        <v>-9.6999999999999975</v>
      </c>
      <c r="Q357" s="42">
        <f>MAX($K$313,$K$317,$K$319)</f>
        <v>-2.300000000000002</v>
      </c>
      <c r="R357" s="77">
        <f>MAX(Q357:Q357)</f>
        <v>-2.300000000000002</v>
      </c>
      <c r="S357" s="69"/>
      <c r="T357" s="70"/>
      <c r="U357" s="75" t="s">
        <v>7</v>
      </c>
      <c r="V357" s="42">
        <f>MAX($E$299,$E$315,$E$323)</f>
        <v>-16.300000000000004</v>
      </c>
      <c r="W357" s="42">
        <f>MAX($K$299,$K$315,$K$323)</f>
        <v>-10.299999999999997</v>
      </c>
      <c r="X357" s="96">
        <f>MAX(W357:W357)</f>
        <v>-10.299999999999997</v>
      </c>
      <c r="Y357" s="136"/>
      <c r="Z357" s="136"/>
      <c r="AA357" s="136"/>
      <c r="AB357" s="136"/>
      <c r="AC357" s="136"/>
      <c r="AD357" s="136"/>
      <c r="AE357" s="1"/>
    </row>
    <row r="358" spans="1:31" x14ac:dyDescent="0.35">
      <c r="A358" s="136"/>
      <c r="B358" s="62"/>
      <c r="C358" s="63" t="s">
        <v>44</v>
      </c>
      <c r="D358" s="78">
        <f t="shared" ref="D358" si="3">MIN(D348:D357)</f>
        <v>-28.799999999999994</v>
      </c>
      <c r="E358" s="78">
        <f>MIN(E348:E357)</f>
        <v>-30.800000000000004</v>
      </c>
      <c r="F358" s="79">
        <f>MIN(E358:E358)</f>
        <v>-30.800000000000004</v>
      </c>
      <c r="G358" s="69"/>
      <c r="H358" s="80"/>
      <c r="I358" s="64" t="s">
        <v>44</v>
      </c>
      <c r="J358" s="64">
        <f>MIN(J348:J357)</f>
        <v>-27.609999999999989</v>
      </c>
      <c r="K358" s="64">
        <f>MIN(K348:K357)</f>
        <v>-28.599999999999991</v>
      </c>
      <c r="L358" s="81">
        <f>MIN(K358:K358)</f>
        <v>-28.599999999999991</v>
      </c>
      <c r="M358" s="69"/>
      <c r="N358" s="82"/>
      <c r="O358" s="83" t="s">
        <v>44</v>
      </c>
      <c r="P358" s="83">
        <f t="shared" ref="P358" si="4">MIN(P348:P357)</f>
        <v>-28.400000000000002</v>
      </c>
      <c r="Q358" s="83">
        <f>MIN(Q348:Q357)</f>
        <v>-29.999999999999993</v>
      </c>
      <c r="R358" s="84">
        <f>MIN(Q358:Q358)</f>
        <v>-29.999999999999993</v>
      </c>
      <c r="S358" s="69"/>
      <c r="T358" s="85"/>
      <c r="U358" s="86" t="s">
        <v>37</v>
      </c>
      <c r="V358" s="86">
        <f t="shared" ref="V358" si="5">MIN(V348:V357)</f>
        <v>-28.400000000000002</v>
      </c>
      <c r="W358" s="86">
        <f>MIN(W348:W357)</f>
        <v>-29.999999999999993</v>
      </c>
      <c r="X358" s="87">
        <f>MIN(W358:W358)</f>
        <v>-29.999999999999993</v>
      </c>
      <c r="Y358" s="136"/>
      <c r="Z358" s="136"/>
      <c r="AA358" s="136"/>
      <c r="AB358" s="136"/>
      <c r="AC358" s="136"/>
      <c r="AD358" s="136"/>
      <c r="AE358" s="1"/>
    </row>
    <row r="359" spans="1:31" x14ac:dyDescent="0.35">
      <c r="A359" s="136"/>
      <c r="B359" s="65"/>
      <c r="C359" s="66" t="s">
        <v>45</v>
      </c>
      <c r="D359" s="88">
        <f t="shared" ref="D359" si="6">MAX(D348:D357)</f>
        <v>-2.2000000000000006</v>
      </c>
      <c r="E359" s="88">
        <f>MAX(E348:E357)</f>
        <v>-1.9000000000000004</v>
      </c>
      <c r="F359" s="89">
        <f>MAX(E359:E359)</f>
        <v>-1.9000000000000004</v>
      </c>
      <c r="G359" s="69"/>
      <c r="H359" s="90"/>
      <c r="I359" s="67" t="s">
        <v>45</v>
      </c>
      <c r="J359" s="67">
        <f>MAX(J348:J357)</f>
        <v>-1.1000000000000003</v>
      </c>
      <c r="K359" s="67">
        <f>MAX(K348:K357)</f>
        <v>-1.1000000000000003</v>
      </c>
      <c r="L359" s="81">
        <f>MIN(K359:K359)</f>
        <v>-1.1000000000000003</v>
      </c>
      <c r="M359" s="69"/>
      <c r="N359" s="91"/>
      <c r="O359" s="92" t="s">
        <v>45</v>
      </c>
      <c r="P359" s="92">
        <f t="shared" ref="P359" si="7">MAX(P348:P357)</f>
        <v>-1.6</v>
      </c>
      <c r="Q359" s="92">
        <f>MAX(Q348:Q357)</f>
        <v>-1.4</v>
      </c>
      <c r="R359" s="84">
        <f>MIN(Q359:Q359)</f>
        <v>-1.4</v>
      </c>
      <c r="S359" s="69"/>
      <c r="T359" s="93"/>
      <c r="U359" s="94"/>
      <c r="V359" s="94">
        <f t="shared" ref="V359" si="8">MAX(V348:V357)</f>
        <v>-7.9800000000000013</v>
      </c>
      <c r="W359" s="94">
        <f>MAX(W348:W357)</f>
        <v>-6.8999999999999977</v>
      </c>
      <c r="X359" s="87">
        <f>MIN(W359:W359)</f>
        <v>-6.8999999999999977</v>
      </c>
      <c r="Y359" s="136"/>
      <c r="Z359" s="136"/>
      <c r="AA359" s="136"/>
      <c r="AB359" s="136"/>
      <c r="AC359" s="136"/>
      <c r="AD359" s="136"/>
      <c r="AE359" s="1"/>
    </row>
    <row r="360" spans="1:31" x14ac:dyDescent="0.35">
      <c r="A360" s="136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36"/>
      <c r="Z360" s="136"/>
      <c r="AA360" s="136"/>
      <c r="AB360" s="136"/>
      <c r="AC360" s="136"/>
      <c r="AD360" s="136"/>
      <c r="AE360" s="1"/>
    </row>
    <row r="361" spans="1:31" x14ac:dyDescent="0.35">
      <c r="A361" s="136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36"/>
      <c r="Z361" s="136"/>
      <c r="AA361" s="136"/>
      <c r="AB361" s="136"/>
      <c r="AC361" s="136"/>
      <c r="AD361" s="136"/>
      <c r="AE361" s="1"/>
    </row>
    <row r="362" spans="1:31" x14ac:dyDescent="0.35">
      <c r="A362" s="136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36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  <c r="AE362" s="1"/>
    </row>
    <row r="363" spans="1:31" x14ac:dyDescent="0.35">
      <c r="A363" s="136"/>
      <c r="B363" s="51" t="s">
        <v>39</v>
      </c>
      <c r="C363" s="58" t="s">
        <v>6</v>
      </c>
      <c r="D363" s="42">
        <f>MIN($F$169,$F$189,$F$191,$F$197,$F$199)</f>
        <v>-16.34</v>
      </c>
      <c r="E363" s="42">
        <f>MIN($L$169,$L$189,$L$191,$L$197,$L$199)</f>
        <v>-12.599999999999998</v>
      </c>
      <c r="F363" s="68">
        <f>MIN(E363:E363)</f>
        <v>-12.599999999999998</v>
      </c>
      <c r="G363" s="69"/>
      <c r="H363" s="70" t="s">
        <v>39</v>
      </c>
      <c r="I363" s="71" t="s">
        <v>6</v>
      </c>
      <c r="J363" s="42">
        <f>MIN($F$173,$F$175,$F$185,$F$193)</f>
        <v>-19.740000000000002</v>
      </c>
      <c r="K363" s="42">
        <f>MIN($L$173,$L$175,$L$185,$L$193)</f>
        <v>-25.999999999999996</v>
      </c>
      <c r="L363" s="72">
        <f>MIN(K363:K363)</f>
        <v>-25.999999999999996</v>
      </c>
      <c r="M363" s="69"/>
      <c r="N363" s="70" t="s">
        <v>39</v>
      </c>
      <c r="O363" s="71" t="s">
        <v>6</v>
      </c>
      <c r="P363" s="42">
        <f>MIN($F$177,$F$181,$F$183)</f>
        <v>-18.96</v>
      </c>
      <c r="Q363" s="42">
        <f>MIN($L$177,$L$181,$L$183)</f>
        <v>-20.5</v>
      </c>
      <c r="R363" s="73">
        <f>MIN(Q363:Q363)</f>
        <v>-20.5</v>
      </c>
      <c r="S363" s="69"/>
      <c r="T363" s="70" t="s">
        <v>39</v>
      </c>
      <c r="U363" s="71" t="s">
        <v>6</v>
      </c>
      <c r="V363" s="42">
        <f>MIN($F$171,$F$187,$F$195)</f>
        <v>-17.060000000000002</v>
      </c>
      <c r="W363" s="42">
        <f>MIN($L$171,$L$187,$L$195)</f>
        <v>-21.099999999999998</v>
      </c>
      <c r="X363" s="95">
        <f>MIN(W363:W363)</f>
        <v>-21.099999999999998</v>
      </c>
      <c r="Y363" s="136"/>
      <c r="Z363" s="2" t="s">
        <v>38</v>
      </c>
      <c r="AA363" s="3"/>
      <c r="AB363" s="4"/>
      <c r="AC363" s="4"/>
      <c r="AD363" s="33"/>
      <c r="AE363" s="1"/>
    </row>
    <row r="364" spans="1:31" x14ac:dyDescent="0.35">
      <c r="A364" s="136"/>
      <c r="B364" s="51"/>
      <c r="C364" s="52" t="s">
        <v>7</v>
      </c>
      <c r="D364" s="42">
        <f>MAX($F$169,$F$189,$F$191,$F$197,$F$199)</f>
        <v>-2.2000000000000006</v>
      </c>
      <c r="E364" s="42">
        <f>MAX($L$169,$L$189,$L$191,$L$197,$L$199)</f>
        <v>-3.0000000000000013</v>
      </c>
      <c r="F364" s="74">
        <f>MAX(E364:E364)</f>
        <v>-3.0000000000000013</v>
      </c>
      <c r="G364" s="69"/>
      <c r="H364" s="70"/>
      <c r="I364" s="75" t="s">
        <v>7</v>
      </c>
      <c r="J364" s="42">
        <f>MAX($F$173,$F$175,$F$185,$F$193)</f>
        <v>-1.1000000000000003</v>
      </c>
      <c r="K364" s="42">
        <f>MAX($L$173,$L$175,$L$185,$L$193)</f>
        <v>-1.4</v>
      </c>
      <c r="L364" s="76">
        <f>MAX(K364:K364)</f>
        <v>-1.4</v>
      </c>
      <c r="M364" s="69"/>
      <c r="N364" s="70"/>
      <c r="O364" s="75" t="s">
        <v>7</v>
      </c>
      <c r="P364" s="42">
        <f>MAX($F$177,$F$181,$F$183)</f>
        <v>-1.6</v>
      </c>
      <c r="Q364" s="42">
        <f>MAX($L$177,$L$181,$L$183)</f>
        <v>-2.0000000000000004</v>
      </c>
      <c r="R364" s="77">
        <f>MAX(Q364:Q364)</f>
        <v>-2.0000000000000004</v>
      </c>
      <c r="S364" s="69"/>
      <c r="T364" s="70"/>
      <c r="U364" s="75" t="s">
        <v>7</v>
      </c>
      <c r="V364" s="42">
        <f>MAX($F$171,$F$187,$F$195)</f>
        <v>-7.9800000000000013</v>
      </c>
      <c r="W364" s="42">
        <f>MAX($L$171,$L$187,$L$195)</f>
        <v>-7.9999999999999991</v>
      </c>
      <c r="X364" s="96">
        <f>MAX(W364:W364)</f>
        <v>-7.9999999999999991</v>
      </c>
      <c r="Y364" s="136"/>
      <c r="Z364" s="2" t="s">
        <v>39</v>
      </c>
      <c r="AA364" s="34" t="s">
        <v>6</v>
      </c>
      <c r="AB364" s="39">
        <f>$F$179</f>
        <v>-13.300000000000004</v>
      </c>
      <c r="AC364" s="39">
        <f>$L$179</f>
        <v>-14.500000000000002</v>
      </c>
      <c r="AD364" s="35">
        <f>MIN($AC364:$AC364)</f>
        <v>-14.500000000000002</v>
      </c>
      <c r="AE364" s="1"/>
    </row>
    <row r="365" spans="1:31" x14ac:dyDescent="0.35">
      <c r="A365" s="136"/>
      <c r="B365" s="51" t="s">
        <v>40</v>
      </c>
      <c r="C365" s="58" t="s">
        <v>6</v>
      </c>
      <c r="D365" s="42">
        <f>MIN($F$201,$F$221,$F$223,$F$229,$F$231)</f>
        <v>-23.259999999999998</v>
      </c>
      <c r="E365" s="42">
        <f>MIN($L$201,$L$221,$L$223,$L$229,$L$231)</f>
        <v>-21.3</v>
      </c>
      <c r="F365" s="68">
        <f>MIN(E365:E365)</f>
        <v>-21.3</v>
      </c>
      <c r="G365" s="69"/>
      <c r="H365" s="70" t="s">
        <v>40</v>
      </c>
      <c r="I365" s="71" t="s">
        <v>6</v>
      </c>
      <c r="J365" s="42">
        <f>MIN($F$205,$F$207,$F$217,$F$225)</f>
        <v>-25.999999999999996</v>
      </c>
      <c r="K365" s="42">
        <f>MIN($L$205,$L$207,$L$217,$L$225)</f>
        <v>-31.900000000000006</v>
      </c>
      <c r="L365" s="72">
        <f>MIN(K365:K365)</f>
        <v>-31.900000000000006</v>
      </c>
      <c r="M365" s="69"/>
      <c r="N365" s="70" t="s">
        <v>40</v>
      </c>
      <c r="O365" s="71" t="s">
        <v>6</v>
      </c>
      <c r="P365" s="42">
        <f>MIN($F$211,$F$215,$F$217)</f>
        <v>-25.79999999999999</v>
      </c>
      <c r="Q365" s="42">
        <f>MIN($L$211,$L$215,$L$217)</f>
        <v>-31.7</v>
      </c>
      <c r="R365" s="73">
        <f>MIN(Q365:Q365)</f>
        <v>-31.7</v>
      </c>
      <c r="S365" s="69"/>
      <c r="T365" s="70" t="s">
        <v>40</v>
      </c>
      <c r="U365" s="71" t="s">
        <v>6</v>
      </c>
      <c r="V365" s="42">
        <f>MIN($F$203,$F$219,$F$227)</f>
        <v>-23.809999999999992</v>
      </c>
      <c r="W365" s="42">
        <f>MIN($L$203,$L$219,$L$227)</f>
        <v>-28.200000000000003</v>
      </c>
      <c r="X365" s="95">
        <f>MIN(W365:W365)</f>
        <v>-28.200000000000003</v>
      </c>
      <c r="Y365" s="136"/>
      <c r="Z365" s="2" t="s">
        <v>40</v>
      </c>
      <c r="AA365" s="34" t="s">
        <v>6</v>
      </c>
      <c r="AB365" s="39">
        <f>$F$211</f>
        <v>-19.779999999999998</v>
      </c>
      <c r="AC365" s="39">
        <f>$L$211</f>
        <v>-21.699999999999996</v>
      </c>
      <c r="AD365" s="35">
        <f>MIN($AC365:$AC365)</f>
        <v>-21.699999999999996</v>
      </c>
      <c r="AE365" s="1"/>
    </row>
    <row r="366" spans="1:31" x14ac:dyDescent="0.35">
      <c r="A366" s="136"/>
      <c r="B366" s="51"/>
      <c r="C366" s="52" t="s">
        <v>7</v>
      </c>
      <c r="D366" s="42">
        <f>MAX($F$201,$F$221,$F$223,$F$229,$F$231)</f>
        <v>-3.6000000000000005</v>
      </c>
      <c r="E366" s="42">
        <f>MAX($L$201,$L$221,$L$223,$L$229,$L$231)</f>
        <v>-4.4000000000000012</v>
      </c>
      <c r="F366" s="74">
        <f>MAX(E366:E366)</f>
        <v>-4.4000000000000012</v>
      </c>
      <c r="G366" s="69"/>
      <c r="H366" s="70"/>
      <c r="I366" s="75" t="s">
        <v>7</v>
      </c>
      <c r="J366" s="42">
        <f>MAX($F$205,$F$207,$F$217,$F$225)</f>
        <v>-1.2999999999999998</v>
      </c>
      <c r="K366" s="42">
        <f>MAX($L$205,$L$207,$L$217,$L$225)</f>
        <v>-1.6</v>
      </c>
      <c r="L366" s="76">
        <f>MAX(K366:K366)</f>
        <v>-1.6</v>
      </c>
      <c r="M366" s="69"/>
      <c r="N366" s="70"/>
      <c r="O366" s="75" t="s">
        <v>7</v>
      </c>
      <c r="P366" s="42">
        <f>MAX($F$211,$F$215,$F$217)</f>
        <v>-2.4000000000000008</v>
      </c>
      <c r="Q366" s="42">
        <f>MAX($L$211,$L$215,$L$217)</f>
        <v>-2.8000000000000012</v>
      </c>
      <c r="R366" s="77">
        <f>MAX(Q366:Q366)</f>
        <v>-2.8000000000000012</v>
      </c>
      <c r="S366" s="69"/>
      <c r="T366" s="70"/>
      <c r="U366" s="75" t="s">
        <v>7</v>
      </c>
      <c r="V366" s="42">
        <f>MAX($F$203,$F$219,$F$227)</f>
        <v>-12.610000000000001</v>
      </c>
      <c r="W366" s="42">
        <f>MAX($L$203,$L$219,$L$227)</f>
        <v>-12.7</v>
      </c>
      <c r="X366" s="96">
        <f>MAX(W366:W366)</f>
        <v>-12.7</v>
      </c>
      <c r="Y366" s="136"/>
      <c r="Z366" s="2" t="s">
        <v>41</v>
      </c>
      <c r="AA366" s="34" t="s">
        <v>6</v>
      </c>
      <c r="AB366" s="39">
        <f>$F$243</f>
        <v>-24.320000000000004</v>
      </c>
      <c r="AC366" s="39">
        <f>$L$243</f>
        <v>-26.900000000000002</v>
      </c>
      <c r="AD366" s="35">
        <f>MIN($AC366:$AC366)</f>
        <v>-26.900000000000002</v>
      </c>
      <c r="AE366" s="1"/>
    </row>
    <row r="367" spans="1:31" x14ac:dyDescent="0.35">
      <c r="A367" s="136"/>
      <c r="B367" s="51" t="s">
        <v>41</v>
      </c>
      <c r="C367" s="58" t="s">
        <v>6</v>
      </c>
      <c r="D367" s="42">
        <f>MIN($F$233,$F$253,$F$255,$F$261,$F$263)</f>
        <v>-26.959999999999994</v>
      </c>
      <c r="E367" s="42">
        <f>MIN($L$233,$L$253,$L$255,$L$261,$L$263)</f>
        <v>-28.7</v>
      </c>
      <c r="F367" s="68">
        <f>MIN(E367:E367)</f>
        <v>-28.7</v>
      </c>
      <c r="G367" s="69"/>
      <c r="H367" s="70" t="s">
        <v>41</v>
      </c>
      <c r="I367" s="71" t="s">
        <v>6</v>
      </c>
      <c r="J367" s="42">
        <f>MIN($F$237,$F$239,$F$249,$F$257)</f>
        <v>-27.609999999999989</v>
      </c>
      <c r="K367" s="42">
        <f>MIN($L$237,$L$239,$L$249,$L$257)</f>
        <v>-31.699999999999996</v>
      </c>
      <c r="L367" s="72">
        <f>MIN(K367:K367)</f>
        <v>-31.699999999999996</v>
      </c>
      <c r="M367" s="69"/>
      <c r="N367" s="70" t="s">
        <v>41</v>
      </c>
      <c r="O367" s="71" t="s">
        <v>6</v>
      </c>
      <c r="P367" s="42">
        <f>MIN($F$245,$F$249,$F$251)</f>
        <v>-27.609999999999989</v>
      </c>
      <c r="Q367" s="42">
        <f>MIN($L$245,$L$249,$L$251)</f>
        <v>-31.699999999999996</v>
      </c>
      <c r="R367" s="73">
        <f>MIN(Q367:Q367)</f>
        <v>-31.699999999999996</v>
      </c>
      <c r="S367" s="69"/>
      <c r="T367" s="70" t="s">
        <v>41</v>
      </c>
      <c r="U367" s="71" t="s">
        <v>6</v>
      </c>
      <c r="V367" s="42">
        <f>MIN($F$235,$F$251,$F$259)</f>
        <v>-27.319999999999993</v>
      </c>
      <c r="W367" s="42">
        <f>MIN($L$235,$L$251,$L$259)</f>
        <v>-30.500000000000004</v>
      </c>
      <c r="X367" s="95">
        <f>MIN(W367:W367)</f>
        <v>-30.500000000000004</v>
      </c>
      <c r="Y367" s="136"/>
      <c r="Z367" s="2" t="s">
        <v>42</v>
      </c>
      <c r="AA367" s="34" t="s">
        <v>6</v>
      </c>
      <c r="AB367" s="39">
        <f>$F$275</f>
        <v>-27.099999999999998</v>
      </c>
      <c r="AC367" s="39">
        <f>$L$275</f>
        <v>-29.7</v>
      </c>
      <c r="AD367" s="35">
        <f>MIN($AC367:$AC367)</f>
        <v>-29.7</v>
      </c>
      <c r="AE367" s="1"/>
    </row>
    <row r="368" spans="1:31" x14ac:dyDescent="0.35">
      <c r="A368" s="136"/>
      <c r="B368" s="51"/>
      <c r="C368" s="52" t="s">
        <v>7</v>
      </c>
      <c r="D368" s="42">
        <f>MAX($F$233,$F$253,$F$255,$F$261,$F$263)</f>
        <v>-4.7999999999999989</v>
      </c>
      <c r="E368" s="42">
        <f>MAX($L$233,$L$253,$L$255,$L$261,$L$263)</f>
        <v>-6</v>
      </c>
      <c r="F368" s="74">
        <f>MAX(E368:E368)</f>
        <v>-6</v>
      </c>
      <c r="G368" s="69"/>
      <c r="H368" s="70"/>
      <c r="I368" s="75" t="s">
        <v>7</v>
      </c>
      <c r="J368" s="42">
        <f>MAX($F$237,$F$239,$F$249,$F$257)</f>
        <v>-1.6</v>
      </c>
      <c r="K368" s="42">
        <f>MAX($L$237,$L$239,$L$249,$L$257)</f>
        <v>-1.9000000000000004</v>
      </c>
      <c r="L368" s="76">
        <f>MAX(K368:K368)</f>
        <v>-1.9000000000000004</v>
      </c>
      <c r="M368" s="69"/>
      <c r="N368" s="70"/>
      <c r="O368" s="75" t="s">
        <v>7</v>
      </c>
      <c r="P368" s="42">
        <f>MAX($F$245,$F$249,$F$251)</f>
        <v>-11.19</v>
      </c>
      <c r="Q368" s="42">
        <f>MAX($L$245,$L$249,$L$251)</f>
        <v>-13</v>
      </c>
      <c r="R368" s="77">
        <f>MAX(Q368:Q368)</f>
        <v>-13</v>
      </c>
      <c r="S368" s="69"/>
      <c r="T368" s="70"/>
      <c r="U368" s="75" t="s">
        <v>7</v>
      </c>
      <c r="V368" s="42">
        <f>MAX($F$235,$F$251,$F$259)</f>
        <v>-17.149999999999999</v>
      </c>
      <c r="W368" s="42">
        <f>MAX($L$235,$L$251,$L$259)</f>
        <v>-17.400000000000002</v>
      </c>
      <c r="X368" s="96">
        <f>MAX(W368:W368)</f>
        <v>-17.400000000000002</v>
      </c>
      <c r="Y368" s="136"/>
      <c r="Z368" s="2" t="s">
        <v>43</v>
      </c>
      <c r="AA368" s="34" t="s">
        <v>6</v>
      </c>
      <c r="AB368" s="39">
        <f>$F$307</f>
        <v>-23.799999999999997</v>
      </c>
      <c r="AC368" s="39">
        <f>$L$307</f>
        <v>-22.9</v>
      </c>
      <c r="AD368" s="35">
        <f>MIN($AC368:$AC368)</f>
        <v>-22.9</v>
      </c>
      <c r="AE368" s="1"/>
    </row>
    <row r="369" spans="1:33" x14ac:dyDescent="0.35">
      <c r="A369" s="136"/>
      <c r="B369" s="51" t="s">
        <v>42</v>
      </c>
      <c r="C369" s="58" t="s">
        <v>6</v>
      </c>
      <c r="D369" s="42">
        <f>MIN($F$265,$F$285,$F$287,$F$293,$F$295)</f>
        <v>-28.099999999999991</v>
      </c>
      <c r="E369" s="42">
        <f>MIN($L$265,$L$285,$L$287,$L$293,$L$295)</f>
        <v>-33.5</v>
      </c>
      <c r="F369" s="68">
        <f>MIN(E369:E369)</f>
        <v>-33.5</v>
      </c>
      <c r="G369" s="69"/>
      <c r="H369" s="70" t="s">
        <v>42</v>
      </c>
      <c r="I369" s="71" t="s">
        <v>6</v>
      </c>
      <c r="J369" s="42">
        <f>MIN($F$269,$F$271,$F$281,$F$289)</f>
        <v>-26.1</v>
      </c>
      <c r="K369" s="42">
        <f>MIN($L$269,$L$271,$L$281,$L$289)</f>
        <v>-27.499999999999993</v>
      </c>
      <c r="L369" s="72">
        <f>MIN(K369:K369)</f>
        <v>-27.499999999999993</v>
      </c>
      <c r="M369" s="69"/>
      <c r="N369" s="70" t="s">
        <v>42</v>
      </c>
      <c r="O369" s="71" t="s">
        <v>6</v>
      </c>
      <c r="P369" s="42">
        <f>MIN($F$279,$F$283,$F$285)</f>
        <v>-28.400000000000002</v>
      </c>
      <c r="Q369" s="42">
        <f>MIN($L$279,$L$283,$L$285)</f>
        <v>-30.499999999999993</v>
      </c>
      <c r="R369" s="73">
        <f>MIN(Q369:Q369)</f>
        <v>-30.499999999999993</v>
      </c>
      <c r="S369" s="69"/>
      <c r="T369" s="70" t="s">
        <v>42</v>
      </c>
      <c r="U369" s="71" t="s">
        <v>6</v>
      </c>
      <c r="V369" s="42">
        <f>MIN($F$267,$F$283,$F$291)</f>
        <v>-28.400000000000002</v>
      </c>
      <c r="W369" s="42">
        <f>MIN($L$267,$L$283,$L$291)</f>
        <v>-30.499999999999993</v>
      </c>
      <c r="X369" s="95">
        <f>MIN(W369:W369)</f>
        <v>-30.499999999999993</v>
      </c>
      <c r="Y369" s="136"/>
      <c r="Z369" s="36"/>
      <c r="AA369" s="37" t="s">
        <v>6</v>
      </c>
      <c r="AB369" s="38">
        <f>MIN(AB364:AB368)</f>
        <v>-27.099999999999998</v>
      </c>
      <c r="AC369" s="38">
        <f>MIN(AC364:AC368)</f>
        <v>-29.7</v>
      </c>
      <c r="AD369" s="38">
        <f>MIN(AC369:AC369)</f>
        <v>-29.7</v>
      </c>
      <c r="AE369" s="1"/>
    </row>
    <row r="370" spans="1:33" x14ac:dyDescent="0.35">
      <c r="A370" s="136"/>
      <c r="B370" s="51"/>
      <c r="C370" s="52" t="s">
        <v>7</v>
      </c>
      <c r="D370" s="42">
        <f>MAX($F$265,$F$285,$F$287,$F$293,$F$295)</f>
        <v>-6.1999999999999984</v>
      </c>
      <c r="E370" s="42">
        <f>MAX($L$265,$L$285,$L$287,$L$293,$L$295)</f>
        <v>-7.4000000000000012</v>
      </c>
      <c r="F370" s="74">
        <f>MAX(E370:E370)</f>
        <v>-7.4000000000000012</v>
      </c>
      <c r="G370" s="69"/>
      <c r="H370" s="70"/>
      <c r="I370" s="75" t="s">
        <v>7</v>
      </c>
      <c r="J370" s="42">
        <f>MAX($F$269,$F$271,$F$281,$F$289)</f>
        <v>-1.9000000000000004</v>
      </c>
      <c r="K370" s="42">
        <f>MAX($L$269,$L$271,$L$281,$L$289)</f>
        <v>-2.4999999999999996</v>
      </c>
      <c r="L370" s="76">
        <f>MAX(K370:K370)</f>
        <v>-2.4999999999999996</v>
      </c>
      <c r="M370" s="69"/>
      <c r="N370" s="70"/>
      <c r="O370" s="75" t="s">
        <v>7</v>
      </c>
      <c r="P370" s="42">
        <f>MAX($F$279,$F$283,$F$285)</f>
        <v>-4.1000000000000005</v>
      </c>
      <c r="Q370" s="42">
        <f>MAX($L$279,$L$283,$L$285)</f>
        <v>-5.0999999999999988</v>
      </c>
      <c r="R370" s="77">
        <f>MAX(Q370:Q370)</f>
        <v>-5.0999999999999988</v>
      </c>
      <c r="S370" s="69"/>
      <c r="T370" s="70"/>
      <c r="U370" s="75" t="s">
        <v>7</v>
      </c>
      <c r="V370" s="42">
        <f>MAX($F$267,$F$283,$F$291)</f>
        <v>-20.900000000000002</v>
      </c>
      <c r="W370" s="42">
        <f>MAX($L$267,$L$283,$L$291)</f>
        <v>-21.499999999999996</v>
      </c>
      <c r="X370" s="96">
        <f>MAX(W370:W370)</f>
        <v>-21.499999999999996</v>
      </c>
      <c r="Y370" s="136"/>
      <c r="Z370" s="36"/>
      <c r="AA370" s="37" t="s">
        <v>7</v>
      </c>
      <c r="AB370" s="38">
        <f>MAX(AB364:AB368)</f>
        <v>-13.300000000000004</v>
      </c>
      <c r="AC370" s="38">
        <f>MAX(AC364:AC368)</f>
        <v>-14.500000000000002</v>
      </c>
      <c r="AD370" s="38">
        <f>MAX(AC370:AC370)</f>
        <v>-14.500000000000002</v>
      </c>
      <c r="AE370" s="1"/>
    </row>
    <row r="371" spans="1:33" x14ac:dyDescent="0.35">
      <c r="A371" s="136"/>
      <c r="B371" s="51" t="s">
        <v>43</v>
      </c>
      <c r="C371" s="58" t="s">
        <v>6</v>
      </c>
      <c r="D371" s="42">
        <f>MIN($F$297,$F$317,$F$319,$F$325,$F$327)</f>
        <v>-28.799999999999994</v>
      </c>
      <c r="E371" s="42">
        <f>MIN($L$297,$L$317,$L$319,$L$325,$L$327)</f>
        <v>-28.200000000000003</v>
      </c>
      <c r="F371" s="68">
        <f>MIN(E371:E371)</f>
        <v>-28.200000000000003</v>
      </c>
      <c r="G371" s="69"/>
      <c r="H371" s="70" t="s">
        <v>43</v>
      </c>
      <c r="I371" s="71" t="s">
        <v>6</v>
      </c>
      <c r="J371" s="42">
        <f>MIN($F$301,$F$303,$F$313,$F$321)</f>
        <v>-15.299999999999999</v>
      </c>
      <c r="K371" s="42">
        <f>MIN($L$301,$L$303,$L$313,$L$321)</f>
        <v>-16.7</v>
      </c>
      <c r="L371" s="72">
        <f>MIN(K371:K371)</f>
        <v>-16.7</v>
      </c>
      <c r="M371" s="69"/>
      <c r="N371" s="70" t="s">
        <v>43</v>
      </c>
      <c r="O371" s="71" t="s">
        <v>6</v>
      </c>
      <c r="P371" s="42">
        <f>MIN($F$313,$F$317,$F$319)</f>
        <v>-28.299999999999997</v>
      </c>
      <c r="Q371" s="42">
        <f>MIN($L$313,$L$317,$L$319)</f>
        <v>-28.200000000000003</v>
      </c>
      <c r="R371" s="73">
        <f>MIN(Q371:Q371)</f>
        <v>-28.200000000000003</v>
      </c>
      <c r="S371" s="69"/>
      <c r="T371" s="70" t="s">
        <v>43</v>
      </c>
      <c r="U371" s="71" t="s">
        <v>6</v>
      </c>
      <c r="V371" s="42">
        <f>MIN($F$299,$F$315,$F$323)</f>
        <v>-28.199999999999992</v>
      </c>
      <c r="W371" s="42">
        <f>MIN($L$299,$L$315,$L$323)</f>
        <v>-30.600000000000005</v>
      </c>
      <c r="X371" s="95">
        <f>MIN(W371:W371)</f>
        <v>-30.600000000000005</v>
      </c>
      <c r="Y371" s="136"/>
      <c r="Z371" s="136"/>
      <c r="AA371" s="136"/>
      <c r="AB371" s="136"/>
      <c r="AC371" s="136"/>
      <c r="AD371" s="136"/>
      <c r="AE371" s="1"/>
      <c r="AF371" s="1"/>
      <c r="AG371" s="1"/>
    </row>
    <row r="372" spans="1:33" x14ac:dyDescent="0.35">
      <c r="A372" s="136"/>
      <c r="B372" s="51"/>
      <c r="C372" s="52" t="s">
        <v>7</v>
      </c>
      <c r="D372" s="42">
        <f>MAX($F$297,$F$317,$F$319,$F$325,$F$327)</f>
        <v>-12.7</v>
      </c>
      <c r="E372" s="42">
        <f>MAX($L$297,$L$317,$L$319,$L$325,$L$327)</f>
        <v>-14.600000000000001</v>
      </c>
      <c r="F372" s="74">
        <f>MAX(E372:E372)</f>
        <v>-14.600000000000001</v>
      </c>
      <c r="G372" s="69"/>
      <c r="H372" s="70"/>
      <c r="I372" s="75" t="s">
        <v>7</v>
      </c>
      <c r="J372" s="42">
        <f>MAX($F$301,$F$303,$F$313,$F$321)</f>
        <v>-4.2000000000000011</v>
      </c>
      <c r="K372" s="42">
        <f>MAX($L$301,$L$303,$L$313,$L$321)</f>
        <v>-3.400000000000003</v>
      </c>
      <c r="L372" s="76">
        <f>MAX(K372:K372)</f>
        <v>-3.400000000000003</v>
      </c>
      <c r="M372" s="69"/>
      <c r="N372" s="70"/>
      <c r="O372" s="75" t="s">
        <v>7</v>
      </c>
      <c r="P372" s="42">
        <f>MAX($F$313,$F$317,$F$319)</f>
        <v>-9.6999999999999975</v>
      </c>
      <c r="Q372" s="42">
        <f>MAX($L$313,$L$317,$L$319)</f>
        <v>-5.2000000000000046</v>
      </c>
      <c r="R372" s="77">
        <f>MAX(Q372:Q372)</f>
        <v>-5.2000000000000046</v>
      </c>
      <c r="S372" s="69"/>
      <c r="T372" s="70"/>
      <c r="U372" s="75" t="s">
        <v>7</v>
      </c>
      <c r="V372" s="42">
        <f>MAX($F$299,$F$315,$F$323)</f>
        <v>-16.300000000000004</v>
      </c>
      <c r="W372" s="42">
        <f>MAX($L$299,$L$315,$L$323)</f>
        <v>-10.399999999999999</v>
      </c>
      <c r="X372" s="96">
        <f>MAX(W372:W372)</f>
        <v>-10.399999999999999</v>
      </c>
      <c r="Y372" s="136"/>
      <c r="Z372" s="136"/>
      <c r="AA372" s="136"/>
      <c r="AB372" s="136"/>
      <c r="AC372" s="136"/>
      <c r="AD372" s="136"/>
      <c r="AE372" s="1"/>
      <c r="AF372" s="1"/>
      <c r="AG372" s="1"/>
    </row>
    <row r="373" spans="1:33" x14ac:dyDescent="0.35">
      <c r="A373" s="136"/>
      <c r="B373" s="62"/>
      <c r="C373" s="63" t="s">
        <v>44</v>
      </c>
      <c r="D373" s="78">
        <f>MIN(D363:D372)</f>
        <v>-28.799999999999994</v>
      </c>
      <c r="E373" s="78">
        <f>MIN(E363:E372)</f>
        <v>-33.5</v>
      </c>
      <c r="F373" s="79">
        <f>MIN(E373:E373)</f>
        <v>-33.5</v>
      </c>
      <c r="G373" s="69"/>
      <c r="H373" s="80"/>
      <c r="I373" s="64" t="s">
        <v>44</v>
      </c>
      <c r="J373" s="64">
        <f>MIN(J363:J372)</f>
        <v>-27.609999999999989</v>
      </c>
      <c r="K373" s="64">
        <f>MIN(K363:K372)</f>
        <v>-31.900000000000006</v>
      </c>
      <c r="L373" s="81">
        <f>MIN(K373:K373)</f>
        <v>-31.900000000000006</v>
      </c>
      <c r="M373" s="69"/>
      <c r="N373" s="82"/>
      <c r="O373" s="83" t="s">
        <v>44</v>
      </c>
      <c r="P373" s="83">
        <f>MIN(P363:P372)</f>
        <v>-28.400000000000002</v>
      </c>
      <c r="Q373" s="83">
        <f>MIN(Q363:Q372)</f>
        <v>-31.7</v>
      </c>
      <c r="R373" s="84">
        <f>MIN(Q373:Q373)</f>
        <v>-31.7</v>
      </c>
      <c r="S373" s="69"/>
      <c r="T373" s="85"/>
      <c r="U373" s="86" t="s">
        <v>37</v>
      </c>
      <c r="V373" s="86">
        <f>MIN(V363:V372)</f>
        <v>-28.400000000000002</v>
      </c>
      <c r="W373" s="86">
        <f>MIN(W363:W372)</f>
        <v>-30.600000000000005</v>
      </c>
      <c r="X373" s="87">
        <f>MIN(W373:W373)</f>
        <v>-30.600000000000005</v>
      </c>
      <c r="Y373" s="136"/>
      <c r="Z373" s="136"/>
      <c r="AA373" s="136"/>
      <c r="AB373" s="136"/>
      <c r="AC373" s="136"/>
      <c r="AD373" s="136"/>
      <c r="AE373" s="1"/>
      <c r="AF373" s="1"/>
      <c r="AG373" s="1"/>
    </row>
    <row r="374" spans="1:33" x14ac:dyDescent="0.35">
      <c r="A374" s="136"/>
      <c r="B374" s="65"/>
      <c r="C374" s="66" t="s">
        <v>45</v>
      </c>
      <c r="D374" s="88">
        <f>MAX(D363:D372)</f>
        <v>-2.2000000000000006</v>
      </c>
      <c r="E374" s="88">
        <f>MAX(E363:E372)</f>
        <v>-3.0000000000000013</v>
      </c>
      <c r="F374" s="89">
        <f>MAX(E374:E374)</f>
        <v>-3.0000000000000013</v>
      </c>
      <c r="G374" s="69"/>
      <c r="H374" s="90"/>
      <c r="I374" s="67" t="s">
        <v>45</v>
      </c>
      <c r="J374" s="67">
        <f>MAX(J363:J372)</f>
        <v>-1.1000000000000003</v>
      </c>
      <c r="K374" s="67">
        <f>MAX(K363:K372)</f>
        <v>-1.4</v>
      </c>
      <c r="L374" s="81">
        <f>MIN(K374:K374)</f>
        <v>-1.4</v>
      </c>
      <c r="M374" s="69"/>
      <c r="N374" s="91"/>
      <c r="O374" s="92" t="s">
        <v>45</v>
      </c>
      <c r="P374" s="92">
        <f>MAX(P363:P372)</f>
        <v>-1.6</v>
      </c>
      <c r="Q374" s="92">
        <f>MAX(Q363:Q372)</f>
        <v>-2.0000000000000004</v>
      </c>
      <c r="R374" s="84">
        <f>MIN(Q374:Q374)</f>
        <v>-2.0000000000000004</v>
      </c>
      <c r="S374" s="69"/>
      <c r="T374" s="93"/>
      <c r="U374" s="94"/>
      <c r="V374" s="94">
        <f>MAX(V363:V372)</f>
        <v>-7.9800000000000013</v>
      </c>
      <c r="W374" s="94">
        <f>MAX(W363:W372)</f>
        <v>-7.9999999999999991</v>
      </c>
      <c r="X374" s="87">
        <f>MIN(W374:W374)</f>
        <v>-7.9999999999999991</v>
      </c>
      <c r="Y374" s="136"/>
      <c r="Z374" s="136"/>
      <c r="AA374" s="136"/>
      <c r="AB374" s="136"/>
      <c r="AC374" s="136"/>
      <c r="AD374" s="136"/>
      <c r="AE374" s="1"/>
      <c r="AF374" s="1"/>
      <c r="AG374" s="1"/>
    </row>
    <row r="375" spans="1:33" x14ac:dyDescent="0.35">
      <c r="G375" s="47"/>
      <c r="M375" s="47"/>
    </row>
    <row r="376" spans="1:33" x14ac:dyDescent="0.35">
      <c r="G376" s="1"/>
      <c r="M376" s="1"/>
    </row>
    <row r="377" spans="1:33" x14ac:dyDescent="0.35">
      <c r="G377" s="1"/>
      <c r="M377" s="1"/>
    </row>
    <row r="378" spans="1:33" x14ac:dyDescent="0.35">
      <c r="G378" s="1"/>
      <c r="M378" s="1"/>
    </row>
    <row r="379" spans="1:33" x14ac:dyDescent="0.35">
      <c r="G379" s="1"/>
      <c r="M379" s="1"/>
    </row>
    <row r="380" spans="1:33" x14ac:dyDescent="0.35">
      <c r="G380" s="1"/>
      <c r="M380" s="1"/>
    </row>
    <row r="381" spans="1:33" x14ac:dyDescent="0.35">
      <c r="G381" s="1"/>
      <c r="M381" s="1"/>
    </row>
    <row r="382" spans="1:33" x14ac:dyDescent="0.35">
      <c r="G382" s="1"/>
      <c r="M382" s="1"/>
    </row>
    <row r="383" spans="1:33" x14ac:dyDescent="0.35">
      <c r="G383" s="1"/>
      <c r="M383" s="1"/>
    </row>
    <row r="384" spans="1:33" x14ac:dyDescent="0.35">
      <c r="G384" s="1"/>
      <c r="M384" s="1"/>
    </row>
    <row r="385" spans="7:13" x14ac:dyDescent="0.35">
      <c r="G385" s="1"/>
      <c r="M385" s="1"/>
    </row>
    <row r="386" spans="7:13" x14ac:dyDescent="0.35">
      <c r="G386" s="1"/>
      <c r="M386" s="1"/>
    </row>
    <row r="387" spans="7:13" x14ac:dyDescent="0.35">
      <c r="G387" s="1"/>
      <c r="M387" s="1"/>
    </row>
    <row r="388" spans="7:13" x14ac:dyDescent="0.35">
      <c r="G388" s="1"/>
      <c r="M388" s="1"/>
    </row>
    <row r="389" spans="7:13" x14ac:dyDescent="0.35">
      <c r="G389" s="1"/>
      <c r="M389" s="1"/>
    </row>
    <row r="390" spans="7:13" x14ac:dyDescent="0.35">
      <c r="G390" s="1"/>
      <c r="M390" s="1"/>
    </row>
    <row r="391" spans="7:13" x14ac:dyDescent="0.35">
      <c r="G391" s="1"/>
      <c r="M391" s="1"/>
    </row>
    <row r="392" spans="7:13" x14ac:dyDescent="0.35">
      <c r="G392" s="1"/>
      <c r="M392" s="1"/>
    </row>
    <row r="393" spans="7:13" x14ac:dyDescent="0.35">
      <c r="G393" s="1"/>
      <c r="M393" s="1"/>
    </row>
    <row r="394" spans="7:13" x14ac:dyDescent="0.35">
      <c r="G394" s="1"/>
      <c r="M394" s="1"/>
    </row>
    <row r="395" spans="7:13" x14ac:dyDescent="0.35">
      <c r="G395" s="1"/>
      <c r="M395" s="1"/>
    </row>
    <row r="396" spans="7:13" x14ac:dyDescent="0.35">
      <c r="G396" s="1"/>
      <c r="M396" s="1"/>
    </row>
    <row r="397" spans="7:13" x14ac:dyDescent="0.35">
      <c r="G397" s="1"/>
      <c r="M397" s="1"/>
    </row>
  </sheetData>
  <mergeCells count="57">
    <mergeCell ref="N1:O1"/>
    <mergeCell ref="Q1:R1"/>
    <mergeCell ref="Z329:AD329"/>
    <mergeCell ref="B329:F329"/>
    <mergeCell ref="H329:L329"/>
    <mergeCell ref="N329:R329"/>
    <mergeCell ref="T329:X329"/>
    <mergeCell ref="D1:F1"/>
    <mergeCell ref="Y1:AN1"/>
    <mergeCell ref="Y2:AN2"/>
    <mergeCell ref="Y3:Z3"/>
    <mergeCell ref="AC3:AN3"/>
    <mergeCell ref="Y4:Z4"/>
    <mergeCell ref="AC4:AF4"/>
    <mergeCell ref="AG4:AJ4"/>
    <mergeCell ref="AK4:AN4"/>
    <mergeCell ref="Z5:AA5"/>
    <mergeCell ref="Y6:Z6"/>
    <mergeCell ref="Y7:Z7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Y29:Z29"/>
    <mergeCell ref="Y30:Z30"/>
    <mergeCell ref="Y31:Z31"/>
    <mergeCell ref="Y32:Z32"/>
    <mergeCell ref="Y33:Z33"/>
    <mergeCell ref="Y34:Z34"/>
    <mergeCell ref="Y35:Z35"/>
    <mergeCell ref="Y36:Z36"/>
    <mergeCell ref="Y37:Z37"/>
    <mergeCell ref="Y43:Z43"/>
    <mergeCell ref="Y44:Z44"/>
    <mergeCell ref="Y45:Z45"/>
    <mergeCell ref="Y38:Z38"/>
    <mergeCell ref="Y39:Z39"/>
    <mergeCell ref="Y40:Z40"/>
    <mergeCell ref="Y41:Z41"/>
    <mergeCell ref="Y42:Z42"/>
  </mergeCells>
  <conditionalFormatting sqref="AA335">
    <cfRule type="duplicateValues" dxfId="54" priority="25"/>
  </conditionalFormatting>
  <conditionalFormatting sqref="AA337">
    <cfRule type="duplicateValues" dxfId="53" priority="26"/>
  </conditionalFormatting>
  <conditionalFormatting sqref="AA351">
    <cfRule type="duplicateValues" dxfId="52" priority="22"/>
  </conditionalFormatting>
  <conditionalFormatting sqref="AA352">
    <cfRule type="duplicateValues" dxfId="51" priority="23"/>
  </conditionalFormatting>
  <conditionalFormatting sqref="AA353">
    <cfRule type="duplicateValues" dxfId="50" priority="24"/>
  </conditionalFormatting>
  <conditionalFormatting sqref="AA366">
    <cfRule type="duplicateValues" dxfId="49" priority="19"/>
  </conditionalFormatting>
  <conditionalFormatting sqref="AA367">
    <cfRule type="duplicateValues" dxfId="48" priority="20"/>
  </conditionalFormatting>
  <conditionalFormatting sqref="AA368">
    <cfRule type="duplicateValues" dxfId="47" priority="21"/>
  </conditionalFormatting>
  <conditionalFormatting sqref="U341:U342">
    <cfRule type="duplicateValues" dxfId="46" priority="18"/>
  </conditionalFormatting>
  <conditionalFormatting sqref="U352:U353">
    <cfRule type="duplicateValues" dxfId="45" priority="17"/>
  </conditionalFormatting>
  <conditionalFormatting sqref="U354:U355">
    <cfRule type="duplicateValues" dxfId="44" priority="16"/>
  </conditionalFormatting>
  <conditionalFormatting sqref="U356:U357">
    <cfRule type="duplicateValues" dxfId="43" priority="15"/>
  </conditionalFormatting>
  <conditionalFormatting sqref="O352:O353">
    <cfRule type="duplicateValues" dxfId="42" priority="14"/>
  </conditionalFormatting>
  <conditionalFormatting sqref="O354:O355">
    <cfRule type="duplicateValues" dxfId="41" priority="13"/>
  </conditionalFormatting>
  <conditionalFormatting sqref="O356:O357">
    <cfRule type="duplicateValues" dxfId="40" priority="12"/>
  </conditionalFormatting>
  <conditionalFormatting sqref="U339">
    <cfRule type="duplicateValues" dxfId="39" priority="27"/>
  </conditionalFormatting>
  <conditionalFormatting sqref="U337">
    <cfRule type="duplicateValues" dxfId="38" priority="28"/>
  </conditionalFormatting>
  <conditionalFormatting sqref="U340">
    <cfRule type="duplicateValues" dxfId="37" priority="11"/>
  </conditionalFormatting>
  <conditionalFormatting sqref="U338">
    <cfRule type="duplicateValues" dxfId="36" priority="10"/>
  </conditionalFormatting>
  <conditionalFormatting sqref="U336">
    <cfRule type="duplicateValues" dxfId="35" priority="9"/>
  </conditionalFormatting>
  <conditionalFormatting sqref="U334">
    <cfRule type="duplicateValues" dxfId="34" priority="8"/>
  </conditionalFormatting>
  <conditionalFormatting sqref="U367:U368">
    <cfRule type="duplicateValues" dxfId="33" priority="7"/>
  </conditionalFormatting>
  <conditionalFormatting sqref="U369:U370">
    <cfRule type="duplicateValues" dxfId="32" priority="6"/>
  </conditionalFormatting>
  <conditionalFormatting sqref="U371:U372">
    <cfRule type="duplicateValues" dxfId="31" priority="5"/>
  </conditionalFormatting>
  <conditionalFormatting sqref="O367:O368">
    <cfRule type="duplicateValues" dxfId="30" priority="4"/>
  </conditionalFormatting>
  <conditionalFormatting sqref="O369:O370">
    <cfRule type="duplicateValues" dxfId="29" priority="3"/>
  </conditionalFormatting>
  <conditionalFormatting sqref="O371:O372">
    <cfRule type="duplicateValues" dxfId="28" priority="2"/>
  </conditionalFormatting>
  <conditionalFormatting sqref="AC6:AN4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B6F0-1999-4154-AA53-E77F304E254D}">
  <dimension ref="A1:AN397"/>
  <sheetViews>
    <sheetView workbookViewId="0">
      <selection activeCell="A3" sqref="A3:L3"/>
    </sheetView>
  </sheetViews>
  <sheetFormatPr baseColWidth="10" defaultRowHeight="14.5" x14ac:dyDescent="0.35"/>
  <sheetData>
    <row r="1" spans="1:40" ht="15.5" x14ac:dyDescent="0.35">
      <c r="A1" s="5"/>
      <c r="B1" s="5"/>
      <c r="C1" s="6"/>
      <c r="D1" s="164"/>
      <c r="E1" s="165"/>
      <c r="F1" s="166"/>
      <c r="G1" s="141"/>
      <c r="H1" s="5"/>
      <c r="I1" s="6"/>
      <c r="J1" s="138"/>
      <c r="K1" s="139"/>
      <c r="L1" s="140"/>
      <c r="M1" s="1"/>
      <c r="N1" s="173" t="s">
        <v>58</v>
      </c>
      <c r="O1" s="173"/>
      <c r="P1" s="1"/>
      <c r="Q1" s="173" t="s">
        <v>59</v>
      </c>
      <c r="R1" s="173"/>
      <c r="Y1" s="174" t="s">
        <v>63</v>
      </c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</row>
    <row r="2" spans="1:40" ht="15.5" x14ac:dyDescent="0.35">
      <c r="A2" s="5"/>
      <c r="B2" s="22" t="s">
        <v>54</v>
      </c>
      <c r="C2" s="23"/>
      <c r="D2" s="24" t="s">
        <v>57</v>
      </c>
      <c r="E2" s="24"/>
      <c r="F2" s="24"/>
      <c r="G2" s="141"/>
      <c r="H2" s="22" t="s">
        <v>0</v>
      </c>
      <c r="I2" s="23"/>
      <c r="J2" s="24" t="s">
        <v>53</v>
      </c>
      <c r="K2" s="24"/>
      <c r="L2" s="24"/>
      <c r="M2" s="1"/>
      <c r="N2" s="1" t="s">
        <v>60</v>
      </c>
      <c r="O2" s="1" t="s">
        <v>61</v>
      </c>
      <c r="P2" s="1"/>
      <c r="Q2" s="1" t="s">
        <v>60</v>
      </c>
      <c r="R2" s="1" t="s">
        <v>61</v>
      </c>
      <c r="S2" s="1"/>
      <c r="T2" s="1"/>
      <c r="U2" s="135">
        <f>MIN($N$7:$O$7,$N$15:$O$15,$N$23:$O$23,$N$31:$O$31,$N$39:$O$39,$N$47:$O$47,$N$55:$O$55,$N$63:$O$63,$N$71:$O$71,$N$79:$O$79,$N$87:$O$87,$N$95:$O$95,$N$103:$O$103,$N$111:$O$111,$N$119:$O$119,$N$127:$O$127,$N$135:$O$135,$N$143:$O$143,$N$151:$O$151,$N$159:$O$159)</f>
        <v>-5.1000000000000045E-2</v>
      </c>
      <c r="V2" s="1"/>
      <c r="W2" s="135">
        <f>MIN($Q$7:$R$7,$Q$15:$R$15,$Q$23:$R$23,$Q$31:$R$31,$Q$39:$R$39,$Q$47:$R$47,$Q$55:$R$55,$Q$63:$R$63,$Q$71:$R$71,$Q$79:$R$79,$Q$87:$R$87,$Q$95:$R$95,$Q$103:$R$103,$Q$111:$R$111,$Q$119:$R$119,$Q$127:$R$127,$Q$135:$R$135,$Q$143:$R$143,$Q$151:$R$151,$Q$159:$R$159)</f>
        <v>-1.0000000000000009E-2</v>
      </c>
      <c r="X2" s="1"/>
      <c r="Y2" s="175" t="s">
        <v>64</v>
      </c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</row>
    <row r="3" spans="1:40" ht="16" thickBot="1" x14ac:dyDescent="0.4">
      <c r="A3" s="5"/>
      <c r="B3" s="22" t="s">
        <v>5</v>
      </c>
      <c r="C3" s="23" t="s">
        <v>8</v>
      </c>
      <c r="D3" s="24" t="s">
        <v>75</v>
      </c>
      <c r="E3" s="24" t="s">
        <v>76</v>
      </c>
      <c r="F3" s="24" t="s">
        <v>77</v>
      </c>
      <c r="G3" s="141"/>
      <c r="H3" s="22" t="s">
        <v>5</v>
      </c>
      <c r="I3" s="23" t="s">
        <v>8</v>
      </c>
      <c r="J3" s="24" t="s">
        <v>75</v>
      </c>
      <c r="K3" s="24" t="s">
        <v>76</v>
      </c>
      <c r="L3" s="24" t="s">
        <v>77</v>
      </c>
      <c r="M3" s="1"/>
      <c r="N3" s="1"/>
      <c r="O3" s="135"/>
      <c r="P3" s="1"/>
      <c r="Q3" s="1"/>
      <c r="R3" s="1"/>
      <c r="S3" s="1"/>
      <c r="T3" s="1"/>
      <c r="U3" s="135">
        <f>MAX($N$7:$O$7,$N$15:$O$15,$N$23:$O$23,$N$31:$O$31,$N$39:$O$39,$N$47:$O$47,$N$55:$O$55,$N$63:$O$63,$N$71:$O$71,$N$79:$O$79,$N$87:$O$87,$N$95:$O$95,$N$103:$O$103,$N$111:$O$111,$N$119:$O$119,$N$127:$O$127,$N$135:$O$135,$N$143:$O$143,$N$151:$O$151,$N$159:$O$159)</f>
        <v>4.0000000000000036E-3</v>
      </c>
      <c r="V3" s="1"/>
      <c r="W3" s="135">
        <f>MAX($Q$7:$R$7,$Q$15:$R$15,$Q$23:$R$23,$Q$31:$R$31,$Q$39:$R$39,$Q$47:$R$47,$Q$55:$R$55,$Q$63:$R$63,$Q$71:$R$71,$Q$79:$R$79,$Q$87:$R$87,$Q$95:$R$95,$Q$103:$R$103,$Q$111:$R$111,$Q$119:$R$119,$Q$127:$R$127,$Q$135:$R$135,$Q$143:$R$143,$Q$151:$R$151,$Q$159:$R$159)</f>
        <v>8.0000000000000071E-3</v>
      </c>
      <c r="X3" s="1"/>
      <c r="Y3" s="170"/>
      <c r="Z3" s="170"/>
      <c r="AA3" s="153"/>
      <c r="AB3" s="154"/>
      <c r="AC3" s="171" t="s">
        <v>65</v>
      </c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</row>
    <row r="4" spans="1:40" ht="16" thickBot="1" x14ac:dyDescent="0.4">
      <c r="A4" s="16" t="s">
        <v>29</v>
      </c>
      <c r="B4" s="11"/>
      <c r="C4" s="11"/>
      <c r="D4" s="143">
        <v>0.26500000000000001</v>
      </c>
      <c r="E4" s="143">
        <v>0.41899999999999998</v>
      </c>
      <c r="F4" s="143">
        <v>0.41899999999999998</v>
      </c>
      <c r="G4" s="141"/>
      <c r="H4" s="11"/>
      <c r="I4" s="11"/>
      <c r="J4" s="143">
        <f>'Doublex when sd is different'!J4</f>
        <v>0.192</v>
      </c>
      <c r="K4" s="143">
        <f>'Doublex when sd is different'!K4</f>
        <v>0.46300000000000002</v>
      </c>
      <c r="L4" s="143">
        <f>'Doublex when sd is different'!L4</f>
        <v>0.28199999999999997</v>
      </c>
      <c r="M4" s="1"/>
      <c r="N4" s="1"/>
      <c r="O4" s="135"/>
      <c r="P4" s="1"/>
      <c r="Q4" s="1"/>
      <c r="R4" s="1"/>
      <c r="S4" s="1"/>
      <c r="T4" s="1"/>
      <c r="U4" s="1"/>
      <c r="V4" s="1"/>
      <c r="W4" s="1"/>
      <c r="X4" s="1"/>
      <c r="Y4" s="170"/>
      <c r="Z4" s="170"/>
      <c r="AA4" s="153"/>
      <c r="AB4" s="154"/>
      <c r="AC4" s="176" t="s">
        <v>1</v>
      </c>
      <c r="AD4" s="176"/>
      <c r="AE4" s="176"/>
      <c r="AF4" s="176"/>
      <c r="AG4" s="176" t="s">
        <v>66</v>
      </c>
      <c r="AH4" s="176"/>
      <c r="AI4" s="176"/>
      <c r="AJ4" s="176"/>
      <c r="AK4" s="176" t="s">
        <v>67</v>
      </c>
      <c r="AL4" s="176"/>
      <c r="AM4" s="176"/>
      <c r="AN4" s="176"/>
    </row>
    <row r="5" spans="1:40" ht="18.5" thickBot="1" x14ac:dyDescent="0.4">
      <c r="A5" s="8"/>
      <c r="B5" s="8">
        <v>2.1</v>
      </c>
      <c r="C5" s="9" t="s">
        <v>9</v>
      </c>
      <c r="D5" s="125">
        <v>0.35699999999999998</v>
      </c>
      <c r="E5" s="125">
        <v>0.496</v>
      </c>
      <c r="F5" s="125">
        <v>0.496</v>
      </c>
      <c r="G5" s="141"/>
      <c r="H5" s="8">
        <v>2.1</v>
      </c>
      <c r="I5" s="9" t="s">
        <v>9</v>
      </c>
      <c r="J5" s="125">
        <f>'[3]power for mixed normal distribu'!B3</f>
        <v>0.248</v>
      </c>
      <c r="K5" s="125">
        <f>'[3]power for mixed normal distribu'!C3</f>
        <v>0.57199999999999995</v>
      </c>
      <c r="L5" s="125">
        <f>'[3]power for mixed normal distribu'!D3</f>
        <v>0.33700000000000002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55" t="s">
        <v>68</v>
      </c>
      <c r="Z5" s="171" t="s">
        <v>69</v>
      </c>
      <c r="AA5" s="171"/>
      <c r="AB5" s="156" t="s">
        <v>70</v>
      </c>
      <c r="AC5" s="155" t="s">
        <v>71</v>
      </c>
      <c r="AD5" s="157">
        <v>1</v>
      </c>
      <c r="AE5" s="157">
        <v>2</v>
      </c>
      <c r="AF5" s="157">
        <v>4</v>
      </c>
      <c r="AG5" s="155" t="s">
        <v>71</v>
      </c>
      <c r="AH5" s="155">
        <v>1</v>
      </c>
      <c r="AI5" s="155">
        <v>2</v>
      </c>
      <c r="AJ5" s="155">
        <v>4</v>
      </c>
      <c r="AK5" s="155" t="s">
        <v>71</v>
      </c>
      <c r="AL5" s="155">
        <v>1</v>
      </c>
      <c r="AM5" s="155">
        <v>2</v>
      </c>
      <c r="AN5" s="155">
        <v>4</v>
      </c>
    </row>
    <row r="6" spans="1:40" ht="16" thickBot="1" x14ac:dyDescent="0.4">
      <c r="A6" s="16" t="s">
        <v>29</v>
      </c>
      <c r="B6" s="40"/>
      <c r="C6" s="40"/>
      <c r="D6" s="144">
        <v>0.23899999999999999</v>
      </c>
      <c r="E6" s="144">
        <v>0.23200000000000001</v>
      </c>
      <c r="F6" s="144">
        <v>0.23200000000000001</v>
      </c>
      <c r="G6" s="141"/>
      <c r="H6" s="40"/>
      <c r="I6" s="40"/>
      <c r="J6" s="144">
        <f>'Doublex when sd is different'!J6</f>
        <v>0.214</v>
      </c>
      <c r="K6" s="144">
        <f>'Doublex when sd is different'!K6</f>
        <v>0.20899999999999999</v>
      </c>
      <c r="L6" s="144">
        <f>'Doublex when sd is different'!L6</f>
        <v>0.20899999999999999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72">
        <v>20</v>
      </c>
      <c r="Z6" s="172"/>
      <c r="AA6" s="153" t="s">
        <v>71</v>
      </c>
      <c r="AB6" s="158" t="s">
        <v>72</v>
      </c>
      <c r="AC6" s="160">
        <f>$J4</f>
        <v>0.192</v>
      </c>
      <c r="AD6" s="160">
        <f>$J6</f>
        <v>0.214</v>
      </c>
      <c r="AE6" s="160">
        <f>$J8</f>
        <v>0.22</v>
      </c>
      <c r="AF6" s="160">
        <f>$J10</f>
        <v>0.23200000000000001</v>
      </c>
      <c r="AG6" s="160">
        <f>$K4</f>
        <v>0.46300000000000002</v>
      </c>
      <c r="AH6" s="160">
        <f>$K6</f>
        <v>0.20899999999999999</v>
      </c>
      <c r="AI6" s="160">
        <f>$K8</f>
        <v>9.5000000000000001E-2</v>
      </c>
      <c r="AJ6" s="160">
        <f>$K10</f>
        <v>6.2E-2</v>
      </c>
      <c r="AK6" s="160">
        <f>$L4</f>
        <v>0.28199999999999997</v>
      </c>
      <c r="AL6" s="160">
        <f>$L6</f>
        <v>0.20899999999999999</v>
      </c>
      <c r="AM6" s="160">
        <f>$L8</f>
        <v>0.124</v>
      </c>
      <c r="AN6" s="160">
        <f>$L10</f>
        <v>8.5999999999999993E-2</v>
      </c>
    </row>
    <row r="7" spans="1:40" ht="16" thickBot="1" x14ac:dyDescent="0.4">
      <c r="A7" s="8"/>
      <c r="B7" s="8">
        <v>2.2000000000000002</v>
      </c>
      <c r="C7" s="9" t="s">
        <v>9</v>
      </c>
      <c r="D7" s="125">
        <v>0.29799999999999999</v>
      </c>
      <c r="E7" s="125">
        <v>0.29899999999999999</v>
      </c>
      <c r="F7" s="125">
        <v>0.29899999999999999</v>
      </c>
      <c r="G7" s="141"/>
      <c r="H7" s="8">
        <v>2.2000000000000002</v>
      </c>
      <c r="I7" s="9" t="s">
        <v>9</v>
      </c>
      <c r="J7" s="125">
        <f>'[3]power for mixed normal distribu'!B5</f>
        <v>0.247</v>
      </c>
      <c r="K7" s="125">
        <f>'[3]power for mixed normal distribu'!C5</f>
        <v>0.28799999999999998</v>
      </c>
      <c r="L7" s="125">
        <f>'[3]power for mixed normal distribu'!D5</f>
        <v>0.246</v>
      </c>
      <c r="M7" s="1"/>
      <c r="N7" s="135">
        <f>D7-E7</f>
        <v>-1.0000000000000009E-3</v>
      </c>
      <c r="O7" s="135">
        <f>J7-K7</f>
        <v>-4.0999999999999981E-2</v>
      </c>
      <c r="P7" s="1"/>
      <c r="Q7" s="1">
        <f>D7-F7</f>
        <v>-1.0000000000000009E-3</v>
      </c>
      <c r="R7" s="1">
        <f>J7-L7</f>
        <v>1.0000000000000009E-3</v>
      </c>
      <c r="S7" s="1"/>
      <c r="T7" s="1"/>
      <c r="U7" s="1"/>
      <c r="V7" s="1"/>
      <c r="W7" s="1"/>
      <c r="X7" s="1"/>
      <c r="Y7" s="170"/>
      <c r="Z7" s="170"/>
      <c r="AA7" s="153"/>
      <c r="AB7" s="159" t="s">
        <v>73</v>
      </c>
      <c r="AC7" s="161">
        <f>$J5</f>
        <v>0.248</v>
      </c>
      <c r="AD7" s="161">
        <f>$J7</f>
        <v>0.247</v>
      </c>
      <c r="AE7" s="161">
        <f>$J9</f>
        <v>0.23699999999999999</v>
      </c>
      <c r="AF7" s="161">
        <f>$J11</f>
        <v>0.23499999999999999</v>
      </c>
      <c r="AG7" s="161">
        <f>$K5</f>
        <v>0.57199999999999995</v>
      </c>
      <c r="AH7" s="161">
        <f>$K7</f>
        <v>0.28799999999999998</v>
      </c>
      <c r="AI7" s="161">
        <f>$K9</f>
        <v>0.113</v>
      </c>
      <c r="AJ7" s="161">
        <f>$K11</f>
        <v>5.7000000000000002E-2</v>
      </c>
      <c r="AK7" s="161">
        <f>$L5</f>
        <v>0.33700000000000002</v>
      </c>
      <c r="AL7" s="161">
        <f>$L7</f>
        <v>0.246</v>
      </c>
      <c r="AM7" s="161">
        <f>$L9</f>
        <v>0.14099999999999999</v>
      </c>
      <c r="AN7" s="161">
        <f>$L11</f>
        <v>8.3000000000000004E-2</v>
      </c>
    </row>
    <row r="8" spans="1:40" ht="16" thickBot="1" x14ac:dyDescent="0.4">
      <c r="A8" s="16" t="s">
        <v>29</v>
      </c>
      <c r="B8" s="13"/>
      <c r="C8" s="14"/>
      <c r="D8" s="145">
        <v>0.20599999999999999</v>
      </c>
      <c r="E8" s="145">
        <v>0.107</v>
      </c>
      <c r="F8" s="145">
        <v>0.107</v>
      </c>
      <c r="G8" s="141"/>
      <c r="H8" s="13"/>
      <c r="I8" s="14"/>
      <c r="J8" s="145">
        <f>'Doublex when sd is different'!J8</f>
        <v>0.22</v>
      </c>
      <c r="K8" s="145">
        <f>'Doublex when sd is different'!K8</f>
        <v>9.5000000000000001E-2</v>
      </c>
      <c r="L8" s="145">
        <f>'Doublex when sd is different'!L8</f>
        <v>0.124</v>
      </c>
      <c r="M8" s="1"/>
      <c r="N8" s="135"/>
      <c r="O8" s="135"/>
      <c r="P8" s="1"/>
      <c r="Q8" s="1"/>
      <c r="R8" s="1"/>
      <c r="S8" s="1"/>
      <c r="T8" s="1"/>
      <c r="U8" s="1"/>
      <c r="V8" s="1"/>
      <c r="W8" s="1"/>
      <c r="X8" s="1"/>
      <c r="Y8" s="170">
        <v>20</v>
      </c>
      <c r="Z8" s="170"/>
      <c r="AA8" s="153">
        <v>1</v>
      </c>
      <c r="AB8" s="158" t="s">
        <v>72</v>
      </c>
      <c r="AC8" s="160">
        <f>$J12</f>
        <v>0.45200000000000001</v>
      </c>
      <c r="AD8" s="160">
        <f>$J14</f>
        <v>0.33800000000000002</v>
      </c>
      <c r="AE8" s="160">
        <f>$J16</f>
        <v>0.19600000000000001</v>
      </c>
      <c r="AF8" s="160">
        <f>$J18</f>
        <v>0.124</v>
      </c>
      <c r="AG8" s="160">
        <f>$K12</f>
        <v>0.59299999999999997</v>
      </c>
      <c r="AH8" s="160">
        <f>$K14</f>
        <v>0.32900000000000001</v>
      </c>
      <c r="AI8" s="160">
        <f>$K16</f>
        <v>0.13600000000000001</v>
      </c>
      <c r="AJ8" s="160">
        <f>$K18</f>
        <v>7.2999999999999995E-2</v>
      </c>
      <c r="AK8" s="160">
        <f>$L12</f>
        <v>0.443</v>
      </c>
      <c r="AL8" s="160">
        <f>$L14</f>
        <v>0.33600000000000002</v>
      </c>
      <c r="AM8" s="160">
        <f>$L16</f>
        <v>0.188</v>
      </c>
      <c r="AN8" s="160">
        <f>$L18</f>
        <v>0.111</v>
      </c>
    </row>
    <row r="9" spans="1:40" ht="16" thickBot="1" x14ac:dyDescent="0.4">
      <c r="A9" s="8"/>
      <c r="B9" s="8">
        <v>2.4</v>
      </c>
      <c r="C9" s="9" t="s">
        <v>9</v>
      </c>
      <c r="D9" s="125">
        <v>0.23100000000000001</v>
      </c>
      <c r="E9" s="125">
        <v>0.13</v>
      </c>
      <c r="F9" s="125">
        <v>0.13</v>
      </c>
      <c r="G9" s="141"/>
      <c r="H9" s="8">
        <v>2.4</v>
      </c>
      <c r="I9" s="9" t="s">
        <v>9</v>
      </c>
      <c r="J9" s="125">
        <f>'[3]power for mixed normal distribu'!B7</f>
        <v>0.23699999999999999</v>
      </c>
      <c r="K9" s="125">
        <f>'[3]power for mixed normal distribu'!C7</f>
        <v>0.113</v>
      </c>
      <c r="L9" s="125">
        <f>'[3]power for mixed normal distribu'!D7</f>
        <v>0.14099999999999999</v>
      </c>
      <c r="M9" s="1"/>
      <c r="N9" s="135"/>
      <c r="O9" s="135"/>
      <c r="P9" s="1"/>
      <c r="Q9" s="1"/>
      <c r="R9" s="1"/>
      <c r="S9" s="1"/>
      <c r="T9" s="1"/>
      <c r="U9" s="1"/>
      <c r="V9" s="1"/>
      <c r="W9" s="1"/>
      <c r="X9" s="1"/>
      <c r="Y9" s="170"/>
      <c r="Z9" s="170"/>
      <c r="AA9" s="153"/>
      <c r="AB9" s="159" t="s">
        <v>73</v>
      </c>
      <c r="AC9" s="161">
        <f>$J13</f>
        <v>0.51</v>
      </c>
      <c r="AD9" s="161">
        <f>$J15</f>
        <v>0.38500000000000001</v>
      </c>
      <c r="AE9" s="161">
        <f>$J17</f>
        <v>0.23100000000000001</v>
      </c>
      <c r="AF9" s="161">
        <f>$J19</f>
        <v>0.13300000000000001</v>
      </c>
      <c r="AG9" s="161">
        <f>$K13</f>
        <v>0.67900000000000005</v>
      </c>
      <c r="AH9" s="161">
        <f>$K15</f>
        <v>0.40899999999999997</v>
      </c>
      <c r="AI9" s="161">
        <f>$K17</f>
        <v>0.16700000000000001</v>
      </c>
      <c r="AJ9" s="161">
        <f>$K19</f>
        <v>7.1999999999999995E-2</v>
      </c>
      <c r="AK9" s="161">
        <f>$L13</f>
        <v>0.498</v>
      </c>
      <c r="AL9" s="161">
        <f>$L15</f>
        <v>0.378</v>
      </c>
      <c r="AM9" s="161">
        <f>$L17</f>
        <v>0.222</v>
      </c>
      <c r="AN9" s="161">
        <f>$L19</f>
        <v>0.11899999999999999</v>
      </c>
    </row>
    <row r="10" spans="1:40" ht="16" thickBot="1" x14ac:dyDescent="0.4">
      <c r="A10" s="16" t="s">
        <v>29</v>
      </c>
      <c r="B10" s="13"/>
      <c r="C10" s="14"/>
      <c r="D10" s="145">
        <v>0.192</v>
      </c>
      <c r="E10" s="145">
        <v>6.5000000000000002E-2</v>
      </c>
      <c r="F10" s="145">
        <v>6.5000000000000002E-2</v>
      </c>
      <c r="G10" s="141"/>
      <c r="H10" s="13"/>
      <c r="I10" s="14"/>
      <c r="J10" s="145">
        <f>'Doublex when sd is different'!J10</f>
        <v>0.23200000000000001</v>
      </c>
      <c r="K10" s="145">
        <f>'Doublex when sd is different'!K10</f>
        <v>6.2E-2</v>
      </c>
      <c r="L10" s="145">
        <f>'Doublex when sd is different'!L10</f>
        <v>8.5999999999999993E-2</v>
      </c>
      <c r="M10" s="1"/>
      <c r="N10" s="135"/>
      <c r="O10" s="135"/>
      <c r="P10" s="1"/>
      <c r="Q10" s="1"/>
      <c r="R10" s="1"/>
      <c r="S10" s="1"/>
      <c r="T10" s="1"/>
      <c r="U10" s="1"/>
      <c r="V10" s="1"/>
      <c r="W10" s="1"/>
      <c r="X10" s="1"/>
      <c r="Y10" s="170">
        <v>20</v>
      </c>
      <c r="Z10" s="170"/>
      <c r="AA10" s="153" t="s">
        <v>74</v>
      </c>
      <c r="AB10" s="158" t="s">
        <v>72</v>
      </c>
      <c r="AC10" s="160">
        <f>$J20</f>
        <v>0.627</v>
      </c>
      <c r="AD10" s="160">
        <f>$J22</f>
        <v>0.42399999999999999</v>
      </c>
      <c r="AE10" s="160">
        <f>$J24</f>
        <v>0.18099999999999999</v>
      </c>
      <c r="AF10" s="160">
        <f>$J26</f>
        <v>7.5999999999999998E-2</v>
      </c>
      <c r="AG10" s="160">
        <f>$K20</f>
        <v>0.64700000000000002</v>
      </c>
      <c r="AH10" s="160">
        <f>$K22</f>
        <v>0.41299999999999998</v>
      </c>
      <c r="AI10" s="160">
        <f>$K24</f>
        <v>0.17599999999999999</v>
      </c>
      <c r="AJ10" s="160">
        <f>$K26</f>
        <v>8.3000000000000004E-2</v>
      </c>
      <c r="AK10" s="160">
        <f>$L20</f>
        <v>0.53200000000000003</v>
      </c>
      <c r="AL10" s="160">
        <f>$L22</f>
        <v>0.42099999999999999</v>
      </c>
      <c r="AM10" s="160">
        <f>$L24</f>
        <v>0.245</v>
      </c>
      <c r="AN10" s="160">
        <f>$L26</f>
        <v>0.13200000000000001</v>
      </c>
    </row>
    <row r="11" spans="1:40" ht="16" thickBot="1" x14ac:dyDescent="0.4">
      <c r="A11" s="8"/>
      <c r="B11" s="8">
        <v>2.8</v>
      </c>
      <c r="C11" s="9" t="s">
        <v>9</v>
      </c>
      <c r="D11" s="125">
        <v>0.19500000000000001</v>
      </c>
      <c r="E11" s="125">
        <v>6.4000000000000001E-2</v>
      </c>
      <c r="F11" s="125">
        <v>6.4000000000000001E-2</v>
      </c>
      <c r="G11" s="141"/>
      <c r="H11" s="8">
        <v>2.8</v>
      </c>
      <c r="I11" s="9" t="s">
        <v>9</v>
      </c>
      <c r="J11" s="125">
        <f>'[3]power for mixed normal distribu'!B9</f>
        <v>0.23499999999999999</v>
      </c>
      <c r="K11" s="125">
        <f>'[3]power for mixed normal distribu'!C9</f>
        <v>5.7000000000000002E-2</v>
      </c>
      <c r="L11" s="125">
        <f>'[3]power for mixed normal distribu'!D9</f>
        <v>8.3000000000000004E-2</v>
      </c>
      <c r="M11" s="1"/>
      <c r="N11" s="135"/>
      <c r="O11" s="135"/>
      <c r="P11" s="1"/>
      <c r="Q11" s="1"/>
      <c r="R11" s="1"/>
      <c r="S11" s="1"/>
      <c r="T11" s="1"/>
      <c r="U11" s="1"/>
      <c r="V11" s="1"/>
      <c r="W11" s="1"/>
      <c r="X11" s="1"/>
      <c r="Y11" s="170"/>
      <c r="Z11" s="170"/>
      <c r="AA11" s="153"/>
      <c r="AB11" s="159" t="s">
        <v>73</v>
      </c>
      <c r="AC11" s="161">
        <f>$J21</f>
        <v>0.66500000000000004</v>
      </c>
      <c r="AD11" s="161">
        <f>$J23</f>
        <v>0.46700000000000003</v>
      </c>
      <c r="AE11" s="161">
        <f>$J25</f>
        <v>0.217</v>
      </c>
      <c r="AF11" s="161">
        <f>$J27</f>
        <v>8.5000000000000006E-2</v>
      </c>
      <c r="AG11" s="161">
        <f>$K21</f>
        <v>0.73199999999999998</v>
      </c>
      <c r="AH11" s="161">
        <f>$K23</f>
        <v>0.48599999999999999</v>
      </c>
      <c r="AI11" s="161">
        <f>$K25</f>
        <v>0.21099999999999999</v>
      </c>
      <c r="AJ11" s="161">
        <f>$K27</f>
        <v>8.5999999999999993E-2</v>
      </c>
      <c r="AK11" s="161">
        <f>$L21</f>
        <v>0.58099999999999996</v>
      </c>
      <c r="AL11" s="161">
        <f>$L23</f>
        <v>0.45900000000000002</v>
      </c>
      <c r="AM11" s="161">
        <f>$L25</f>
        <v>0.27600000000000002</v>
      </c>
      <c r="AN11" s="161">
        <f>$L27</f>
        <v>0.14599999999999999</v>
      </c>
    </row>
    <row r="12" spans="1:40" ht="16" thickBot="1" x14ac:dyDescent="0.4">
      <c r="A12" s="16" t="s">
        <v>29</v>
      </c>
      <c r="B12" s="16"/>
      <c r="C12" s="17"/>
      <c r="D12" s="146">
        <v>0.498</v>
      </c>
      <c r="E12" s="146">
        <v>0.48899999999999999</v>
      </c>
      <c r="F12" s="146">
        <v>0.48899999999999999</v>
      </c>
      <c r="G12" s="141"/>
      <c r="H12" s="16"/>
      <c r="I12" s="17"/>
      <c r="J12" s="146">
        <f>'Doublex when sd is different'!J12</f>
        <v>0.45200000000000001</v>
      </c>
      <c r="K12" s="146">
        <f>'Doublex when sd is different'!K12</f>
        <v>0.59299999999999997</v>
      </c>
      <c r="L12" s="146">
        <f>'Doublex when sd is different'!L12</f>
        <v>0.443</v>
      </c>
      <c r="M12" s="1"/>
      <c r="N12" s="135"/>
      <c r="O12" s="135"/>
      <c r="P12" s="1"/>
      <c r="Q12" s="1"/>
      <c r="R12" s="1"/>
      <c r="S12" s="1"/>
      <c r="T12" s="1"/>
      <c r="U12" s="1"/>
      <c r="V12" s="1"/>
      <c r="W12" s="1"/>
      <c r="X12" s="1"/>
      <c r="Y12" s="170">
        <v>20</v>
      </c>
      <c r="Z12" s="170"/>
      <c r="AA12" s="153">
        <v>2</v>
      </c>
      <c r="AB12" s="158" t="s">
        <v>72</v>
      </c>
      <c r="AC12" s="160">
        <f>$J28</f>
        <v>0.73199999999999998</v>
      </c>
      <c r="AD12" s="160">
        <f>$J30</f>
        <v>0.48699999999999999</v>
      </c>
      <c r="AE12" s="160">
        <f>$J32</f>
        <v>0.16900000000000001</v>
      </c>
      <c r="AF12" s="160">
        <f>$J34</f>
        <v>0.05</v>
      </c>
      <c r="AG12" s="160">
        <f>$K28</f>
        <v>0.67700000000000005</v>
      </c>
      <c r="AH12" s="160">
        <f>$K30</f>
        <v>0.47199999999999998</v>
      </c>
      <c r="AI12" s="160">
        <f>$K32</f>
        <v>0.21299999999999999</v>
      </c>
      <c r="AJ12" s="160">
        <f>$K34</f>
        <v>9.2999999999999999E-2</v>
      </c>
      <c r="AK12" s="160">
        <f>$L28</f>
        <v>0.58599999999999997</v>
      </c>
      <c r="AL12" s="160">
        <f>$L30</f>
        <v>0.48099999999999998</v>
      </c>
      <c r="AM12" s="160">
        <f>$L32</f>
        <v>0.29199999999999998</v>
      </c>
      <c r="AN12" s="160">
        <f>$L34</f>
        <v>0.151</v>
      </c>
    </row>
    <row r="13" spans="1:40" ht="16" thickBot="1" x14ac:dyDescent="0.4">
      <c r="A13" s="8"/>
      <c r="B13" s="8">
        <v>2.1</v>
      </c>
      <c r="C13" s="9" t="s">
        <v>10</v>
      </c>
      <c r="D13" s="125">
        <v>0.57199999999999995</v>
      </c>
      <c r="E13" s="125">
        <v>0.56299999999999994</v>
      </c>
      <c r="F13" s="125">
        <v>0.56299999999999994</v>
      </c>
      <c r="G13" s="141"/>
      <c r="H13" s="8">
        <v>2.1</v>
      </c>
      <c r="I13" s="9" t="s">
        <v>10</v>
      </c>
      <c r="J13" s="125">
        <f>'[3]power for mixed normal distribu'!B11</f>
        <v>0.51</v>
      </c>
      <c r="K13" s="125">
        <f>'[3]power for mixed normal distribu'!C11</f>
        <v>0.67900000000000005</v>
      </c>
      <c r="L13" s="125">
        <f>'[3]power for mixed normal distribu'!D11</f>
        <v>0.498</v>
      </c>
      <c r="M13" s="1"/>
      <c r="N13" s="135"/>
      <c r="O13" s="135"/>
      <c r="P13" s="1"/>
      <c r="Q13" s="1"/>
      <c r="R13" s="1"/>
      <c r="S13" s="1"/>
      <c r="T13" s="1"/>
      <c r="U13" s="1"/>
      <c r="V13" s="1"/>
      <c r="W13" s="1"/>
      <c r="X13" s="1"/>
      <c r="Y13" s="170"/>
      <c r="Z13" s="170"/>
      <c r="AA13" s="153"/>
      <c r="AB13" s="159" t="s">
        <v>73</v>
      </c>
      <c r="AC13" s="161">
        <f>$J29</f>
        <v>0.753</v>
      </c>
      <c r="AD13" s="161">
        <f>$J31</f>
        <v>0.52300000000000002</v>
      </c>
      <c r="AE13" s="161">
        <f>$J33</f>
        <v>0.20499999999999999</v>
      </c>
      <c r="AF13" s="161">
        <f>$J35</f>
        <v>5.8000000000000003E-2</v>
      </c>
      <c r="AG13" s="161">
        <f>$K29</f>
        <v>0.76100000000000001</v>
      </c>
      <c r="AH13" s="161">
        <f>$K31</f>
        <v>0.54500000000000004</v>
      </c>
      <c r="AI13" s="161">
        <f>$K33</f>
        <v>0.25</v>
      </c>
      <c r="AJ13" s="161">
        <f>$K35</f>
        <v>9.9000000000000005E-2</v>
      </c>
      <c r="AK13" s="161">
        <f>$L29</f>
        <v>0.628</v>
      </c>
      <c r="AL13" s="161">
        <f>$L31</f>
        <v>0.51700000000000002</v>
      </c>
      <c r="AM13" s="161">
        <f>$L33</f>
        <v>0.32100000000000001</v>
      </c>
      <c r="AN13" s="161">
        <f>$L35</f>
        <v>0.16700000000000001</v>
      </c>
    </row>
    <row r="14" spans="1:40" ht="16" thickBot="1" x14ac:dyDescent="0.4">
      <c r="A14" s="16" t="s">
        <v>29</v>
      </c>
      <c r="B14" s="29"/>
      <c r="C14" s="29"/>
      <c r="D14" s="147">
        <v>0.33800000000000002</v>
      </c>
      <c r="E14" s="147">
        <v>0.33700000000000002</v>
      </c>
      <c r="F14" s="147">
        <v>0.33700000000000002</v>
      </c>
      <c r="G14" s="141"/>
      <c r="H14" s="29"/>
      <c r="I14" s="29"/>
      <c r="J14" s="147">
        <f>'Doublex when sd is different'!J14</f>
        <v>0.33800000000000002</v>
      </c>
      <c r="K14" s="147">
        <f>'Doublex when sd is different'!K14</f>
        <v>0.32900000000000001</v>
      </c>
      <c r="L14" s="147">
        <f>'Doublex when sd is different'!L14</f>
        <v>0.33600000000000002</v>
      </c>
      <c r="M14" s="1"/>
      <c r="N14" s="135"/>
      <c r="O14" s="135"/>
      <c r="P14" s="1"/>
      <c r="Q14" s="1"/>
      <c r="R14" s="1"/>
      <c r="S14" s="1"/>
      <c r="T14" s="1"/>
      <c r="U14" s="1"/>
      <c r="V14" s="1"/>
      <c r="W14" s="1"/>
      <c r="X14" s="1"/>
      <c r="Y14" s="170">
        <v>30</v>
      </c>
      <c r="Z14" s="170"/>
      <c r="AA14" s="153" t="s">
        <v>71</v>
      </c>
      <c r="AB14" s="158" t="s">
        <v>72</v>
      </c>
      <c r="AC14" s="160">
        <f>$J36</f>
        <v>0.32</v>
      </c>
      <c r="AD14" s="160">
        <f>$J38</f>
        <v>0.31</v>
      </c>
      <c r="AE14" s="160">
        <f>$J40</f>
        <v>0.26700000000000002</v>
      </c>
      <c r="AF14" s="160">
        <f>$J42</f>
        <v>0.24199999999999999</v>
      </c>
      <c r="AG14" s="160">
        <f>$K36</f>
        <v>0.65700000000000003</v>
      </c>
      <c r="AH14" s="160">
        <f>$K38</f>
        <v>0.30299999999999999</v>
      </c>
      <c r="AI14" s="160">
        <f>$K40</f>
        <v>0.11799999999999999</v>
      </c>
      <c r="AJ14" s="160">
        <f>$K42</f>
        <v>6.8000000000000005E-2</v>
      </c>
      <c r="AK14" s="160">
        <f>$L36</f>
        <v>0.44</v>
      </c>
      <c r="AL14" s="160">
        <f>$L38</f>
        <v>0.30499999999999999</v>
      </c>
      <c r="AM14" s="160">
        <f>$L40</f>
        <v>0.16200000000000001</v>
      </c>
      <c r="AN14" s="160">
        <f>$L42</f>
        <v>9.9000000000000005E-2</v>
      </c>
    </row>
    <row r="15" spans="1:40" ht="16" thickBot="1" x14ac:dyDescent="0.4">
      <c r="A15" s="8"/>
      <c r="B15" s="8">
        <v>2.2000000000000002</v>
      </c>
      <c r="C15" s="9" t="s">
        <v>10</v>
      </c>
      <c r="D15" s="125">
        <v>0.39900000000000002</v>
      </c>
      <c r="E15" s="125">
        <v>0.39500000000000002</v>
      </c>
      <c r="F15" s="125">
        <v>0.39500000000000002</v>
      </c>
      <c r="G15" s="141"/>
      <c r="H15" s="8">
        <v>2.2000000000000002</v>
      </c>
      <c r="I15" s="9" t="s">
        <v>10</v>
      </c>
      <c r="J15" s="125">
        <f>'[3]power for mixed normal distribu'!B13</f>
        <v>0.38500000000000001</v>
      </c>
      <c r="K15" s="125">
        <f>'[3]power for mixed normal distribu'!C13</f>
        <v>0.40899999999999997</v>
      </c>
      <c r="L15" s="125">
        <f>'[3]power for mixed normal distribu'!D13</f>
        <v>0.378</v>
      </c>
      <c r="M15" s="1"/>
      <c r="N15" s="135">
        <f>D15-E15</f>
        <v>4.0000000000000036E-3</v>
      </c>
      <c r="O15" s="135">
        <f>J15-K15</f>
        <v>-2.3999999999999966E-2</v>
      </c>
      <c r="P15" s="1"/>
      <c r="Q15" s="1">
        <f>D15-F15</f>
        <v>4.0000000000000036E-3</v>
      </c>
      <c r="R15" s="1">
        <f>J15-L15</f>
        <v>7.0000000000000062E-3</v>
      </c>
      <c r="S15" s="1"/>
      <c r="T15" s="1"/>
      <c r="U15" s="1"/>
      <c r="V15" s="1"/>
      <c r="W15" s="1"/>
      <c r="X15" s="1"/>
      <c r="Y15" s="170"/>
      <c r="Z15" s="170"/>
      <c r="AA15" s="153"/>
      <c r="AB15" s="159" t="s">
        <v>73</v>
      </c>
      <c r="AC15" s="161">
        <f>$J37</f>
        <v>0.375</v>
      </c>
      <c r="AD15" s="161">
        <f>$J39</f>
        <v>0.34399999999999997</v>
      </c>
      <c r="AE15" s="161">
        <f>$J41</f>
        <v>0.29299999999999998</v>
      </c>
      <c r="AF15" s="161">
        <f>$J43</f>
        <v>0.25600000000000001</v>
      </c>
      <c r="AG15" s="161">
        <f>$K37</f>
        <v>0.72</v>
      </c>
      <c r="AH15" s="161">
        <f>$K39</f>
        <v>0.39500000000000002</v>
      </c>
      <c r="AI15" s="161">
        <f>$K41</f>
        <v>0.14799999999999999</v>
      </c>
      <c r="AJ15" s="161">
        <f>$K43</f>
        <v>6.7000000000000004E-2</v>
      </c>
      <c r="AK15" s="161">
        <f>$L37</f>
        <v>0.48599999999999999</v>
      </c>
      <c r="AL15" s="161">
        <f>$L39</f>
        <v>0.35099999999999998</v>
      </c>
      <c r="AM15" s="161">
        <f>$L41</f>
        <v>0.19400000000000001</v>
      </c>
      <c r="AN15" s="161">
        <f>$L43</f>
        <v>0.10299999999999999</v>
      </c>
    </row>
    <row r="16" spans="1:40" ht="16" thickBot="1" x14ac:dyDescent="0.4">
      <c r="A16" s="16" t="s">
        <v>29</v>
      </c>
      <c r="B16" s="16"/>
      <c r="C16" s="16"/>
      <c r="D16" s="146">
        <v>0.16800000000000001</v>
      </c>
      <c r="E16" s="146">
        <v>0.16200000000000001</v>
      </c>
      <c r="F16" s="146">
        <v>0.16200000000000001</v>
      </c>
      <c r="G16" s="141"/>
      <c r="H16" s="16"/>
      <c r="I16" s="16"/>
      <c r="J16" s="146">
        <f>'Doublex when sd is different'!J16</f>
        <v>0.19600000000000001</v>
      </c>
      <c r="K16" s="146">
        <f>'Doublex when sd is different'!K16</f>
        <v>0.13600000000000001</v>
      </c>
      <c r="L16" s="146">
        <f>'Doublex when sd is different'!L16</f>
        <v>0.188</v>
      </c>
      <c r="M16" s="1"/>
      <c r="N16" s="135"/>
      <c r="O16" s="135"/>
      <c r="P16" s="1"/>
      <c r="Q16" s="1"/>
      <c r="R16" s="1"/>
      <c r="S16" s="1"/>
      <c r="T16" s="1"/>
      <c r="U16" s="1"/>
      <c r="V16" s="1"/>
      <c r="W16" s="1"/>
      <c r="X16" s="1"/>
      <c r="Y16" s="170">
        <v>30</v>
      </c>
      <c r="Z16" s="170"/>
      <c r="AA16" s="153">
        <v>1</v>
      </c>
      <c r="AB16" s="158" t="s">
        <v>72</v>
      </c>
      <c r="AC16" s="160">
        <f>$J44</f>
        <v>0.65900000000000003</v>
      </c>
      <c r="AD16" s="160">
        <f>$J46</f>
        <v>0.49</v>
      </c>
      <c r="AE16" s="160">
        <f>$J48</f>
        <v>0.26700000000000002</v>
      </c>
      <c r="AF16" s="160">
        <f>$J50</f>
        <v>0.14299999999999999</v>
      </c>
      <c r="AG16" s="160">
        <f>$K44</f>
        <v>0.79300000000000004</v>
      </c>
      <c r="AH16" s="160">
        <f>$K46</f>
        <v>0.48199999999999998</v>
      </c>
      <c r="AI16" s="160">
        <f>$K48</f>
        <v>0.187</v>
      </c>
      <c r="AJ16" s="160">
        <f>$K50</f>
        <v>8.5000000000000006E-2</v>
      </c>
      <c r="AK16" s="160">
        <f>$L44</f>
        <v>0.65400000000000003</v>
      </c>
      <c r="AL16" s="160">
        <f>$L46</f>
        <v>0.48899999999999999</v>
      </c>
      <c r="AM16" s="160">
        <f>$L48</f>
        <v>0.26100000000000001</v>
      </c>
      <c r="AN16" s="160">
        <f>$L50</f>
        <v>0.13300000000000001</v>
      </c>
    </row>
    <row r="17" spans="1:40" ht="16" thickBot="1" x14ac:dyDescent="0.4">
      <c r="A17" s="8"/>
      <c r="B17" s="8">
        <v>2.4</v>
      </c>
      <c r="C17" s="9" t="s">
        <v>10</v>
      </c>
      <c r="D17" s="125">
        <v>0.20399999999999999</v>
      </c>
      <c r="E17" s="125">
        <v>0.19700000000000001</v>
      </c>
      <c r="F17" s="125">
        <v>0.19700000000000001</v>
      </c>
      <c r="G17" s="141"/>
      <c r="H17" s="8">
        <v>2.4</v>
      </c>
      <c r="I17" s="9" t="s">
        <v>10</v>
      </c>
      <c r="J17" s="125">
        <f>'[3]power for mixed normal distribu'!B15</f>
        <v>0.23100000000000001</v>
      </c>
      <c r="K17" s="125">
        <f>'[3]power for mixed normal distribu'!C15</f>
        <v>0.16700000000000001</v>
      </c>
      <c r="L17" s="125">
        <f>'[3]power for mixed normal distribu'!D15</f>
        <v>0.222</v>
      </c>
      <c r="M17" s="1"/>
      <c r="N17" s="135"/>
      <c r="O17" s="135"/>
      <c r="P17" s="1"/>
      <c r="Q17" s="1"/>
      <c r="R17" s="1"/>
      <c r="S17" s="1"/>
      <c r="T17" s="1"/>
      <c r="U17" s="1"/>
      <c r="V17" s="1"/>
      <c r="W17" s="1"/>
      <c r="X17" s="1"/>
      <c r="Y17" s="170"/>
      <c r="Z17" s="170"/>
      <c r="AA17" s="153"/>
      <c r="AB17" s="159" t="s">
        <v>73</v>
      </c>
      <c r="AC17" s="161">
        <f>$J45</f>
        <v>0.68300000000000005</v>
      </c>
      <c r="AD17" s="161">
        <f>$J47</f>
        <v>0.52200000000000002</v>
      </c>
      <c r="AE17" s="161">
        <f>$J49</f>
        <v>0.30399999999999999</v>
      </c>
      <c r="AF17" s="161">
        <f>$J51</f>
        <v>0.159</v>
      </c>
      <c r="AG17" s="161">
        <f>$K45</f>
        <v>0.82799999999999996</v>
      </c>
      <c r="AH17" s="161">
        <f>$K47</f>
        <v>0.54600000000000004</v>
      </c>
      <c r="AI17" s="161">
        <f>$K49</f>
        <v>0.22700000000000001</v>
      </c>
      <c r="AJ17" s="161">
        <f>$K51</f>
        <v>8.8999999999999996E-2</v>
      </c>
      <c r="AK17" s="161">
        <f>$L45</f>
        <v>0.67600000000000005</v>
      </c>
      <c r="AL17" s="161">
        <f>$L47</f>
        <v>0.51900000000000002</v>
      </c>
      <c r="AM17" s="161">
        <f>$L49</f>
        <v>0.29699999999999999</v>
      </c>
      <c r="AN17" s="161">
        <f>$L51</f>
        <v>0.14799999999999999</v>
      </c>
    </row>
    <row r="18" spans="1:40" ht="16" thickBot="1" x14ac:dyDescent="0.4">
      <c r="A18" s="16" t="s">
        <v>29</v>
      </c>
      <c r="B18" s="16"/>
      <c r="C18" s="16"/>
      <c r="D18" s="146">
        <v>8.8999999999999996E-2</v>
      </c>
      <c r="E18" s="146">
        <v>8.2000000000000003E-2</v>
      </c>
      <c r="F18" s="146">
        <v>8.2000000000000003E-2</v>
      </c>
      <c r="G18" s="141"/>
      <c r="H18" s="16"/>
      <c r="I18" s="16"/>
      <c r="J18" s="146">
        <f>'Doublex when sd is different'!J18</f>
        <v>0.124</v>
      </c>
      <c r="K18" s="146">
        <f>'Doublex when sd is different'!K18</f>
        <v>7.2999999999999995E-2</v>
      </c>
      <c r="L18" s="146">
        <f>'Doublex when sd is different'!L18</f>
        <v>0.111</v>
      </c>
      <c r="M18" s="1"/>
      <c r="N18" s="135"/>
      <c r="O18" s="135"/>
      <c r="P18" s="1"/>
      <c r="Q18" s="1"/>
      <c r="R18" s="1"/>
      <c r="S18" s="1"/>
      <c r="T18" s="1"/>
      <c r="U18" s="1"/>
      <c r="V18" s="1"/>
      <c r="W18" s="1"/>
      <c r="X18" s="1"/>
      <c r="Y18" s="170">
        <v>30</v>
      </c>
      <c r="Z18" s="170"/>
      <c r="AA18" s="153" t="s">
        <v>74</v>
      </c>
      <c r="AB18" s="158" t="s">
        <v>72</v>
      </c>
      <c r="AC18" s="160">
        <f>$J52</f>
        <v>0.81699999999999995</v>
      </c>
      <c r="AD18" s="160">
        <f>$J54</f>
        <v>0.60199999999999998</v>
      </c>
      <c r="AE18" s="160">
        <f>$J56</f>
        <v>0.26300000000000001</v>
      </c>
      <c r="AF18" s="160">
        <f>$J58</f>
        <v>9.8000000000000004E-2</v>
      </c>
      <c r="AG18" s="160">
        <f>$K52</f>
        <v>0.84099999999999997</v>
      </c>
      <c r="AH18" s="160">
        <f>$K54</f>
        <v>0.59399999999999997</v>
      </c>
      <c r="AI18" s="160">
        <f>$K56</f>
        <v>0.251</v>
      </c>
      <c r="AJ18" s="160">
        <f>$K58</f>
        <v>0.10199999999999999</v>
      </c>
      <c r="AK18" s="160">
        <f>$L52</f>
        <v>0.748</v>
      </c>
      <c r="AL18" s="160">
        <f>$L54</f>
        <v>0.6</v>
      </c>
      <c r="AM18" s="160">
        <f>$L56</f>
        <v>0.34100000000000003</v>
      </c>
      <c r="AN18" s="160">
        <f>$L58</f>
        <v>0.16500000000000001</v>
      </c>
    </row>
    <row r="19" spans="1:40" ht="16" thickBot="1" x14ac:dyDescent="0.4">
      <c r="A19" s="8"/>
      <c r="B19" s="8">
        <v>2.8</v>
      </c>
      <c r="C19" s="9" t="s">
        <v>10</v>
      </c>
      <c r="D19" s="125">
        <v>9.7000000000000003E-2</v>
      </c>
      <c r="E19" s="125">
        <v>8.8999999999999996E-2</v>
      </c>
      <c r="F19" s="125">
        <v>8.8999999999999996E-2</v>
      </c>
      <c r="G19" s="141"/>
      <c r="H19" s="8">
        <v>2.8</v>
      </c>
      <c r="I19" s="9" t="s">
        <v>10</v>
      </c>
      <c r="J19" s="125">
        <f>'[3]power for mixed normal distribu'!B17</f>
        <v>0.13300000000000001</v>
      </c>
      <c r="K19" s="125">
        <f>'[3]power for mixed normal distribu'!C17</f>
        <v>7.1999999999999995E-2</v>
      </c>
      <c r="L19" s="125">
        <f>'[3]power for mixed normal distribu'!D17</f>
        <v>0.11899999999999999</v>
      </c>
      <c r="M19" s="1"/>
      <c r="N19" s="135"/>
      <c r="O19" s="135"/>
      <c r="P19" s="1"/>
      <c r="Q19" s="1"/>
      <c r="R19" s="1"/>
      <c r="S19" s="1"/>
      <c r="T19" s="1"/>
      <c r="U19" s="1"/>
      <c r="V19" s="1"/>
      <c r="W19" s="1"/>
      <c r="X19" s="1"/>
      <c r="Y19" s="170"/>
      <c r="Z19" s="170"/>
      <c r="AA19" s="153"/>
      <c r="AB19" s="159" t="s">
        <v>73</v>
      </c>
      <c r="AC19" s="161">
        <f>$J53</f>
        <v>0.82</v>
      </c>
      <c r="AD19" s="161">
        <f>$J55</f>
        <v>0.625</v>
      </c>
      <c r="AE19" s="161">
        <f>$J57</f>
        <v>0.30099999999999999</v>
      </c>
      <c r="AF19" s="161">
        <f>$J59</f>
        <v>0.11</v>
      </c>
      <c r="AG19" s="161">
        <f>$K53</f>
        <v>0.871</v>
      </c>
      <c r="AH19" s="161">
        <f>$K55</f>
        <v>0.64300000000000002</v>
      </c>
      <c r="AI19" s="161">
        <f>$K57</f>
        <v>0.29199999999999998</v>
      </c>
      <c r="AJ19" s="161">
        <f>$K59</f>
        <v>0.11</v>
      </c>
      <c r="AK19" s="161">
        <f>$L53</f>
        <v>0.75700000000000001</v>
      </c>
      <c r="AL19" s="161">
        <f>$L55</f>
        <v>0.62</v>
      </c>
      <c r="AM19" s="161">
        <f>$L57</f>
        <v>0.373</v>
      </c>
      <c r="AN19" s="161">
        <f>$L59</f>
        <v>0.183</v>
      </c>
    </row>
    <row r="20" spans="1:40" ht="16" thickBot="1" x14ac:dyDescent="0.4">
      <c r="A20" s="16" t="s">
        <v>29</v>
      </c>
      <c r="B20" s="13"/>
      <c r="C20" s="13"/>
      <c r="D20" s="145">
        <v>0.61799999999999999</v>
      </c>
      <c r="E20" s="145">
        <v>0.51300000000000001</v>
      </c>
      <c r="F20" s="145">
        <v>0.51300000000000001</v>
      </c>
      <c r="G20" s="141"/>
      <c r="H20" s="13"/>
      <c r="I20" s="13"/>
      <c r="J20" s="145">
        <f>'Doublex when sd is different'!J20</f>
        <v>0.627</v>
      </c>
      <c r="K20" s="145">
        <f>'Doublex when sd is different'!K20</f>
        <v>0.64700000000000002</v>
      </c>
      <c r="L20" s="145">
        <f>'Doublex when sd is different'!L20</f>
        <v>0.53200000000000003</v>
      </c>
      <c r="M20" s="1"/>
      <c r="N20" s="135"/>
      <c r="O20" s="135"/>
      <c r="P20" s="1"/>
      <c r="Q20" s="1"/>
      <c r="R20" s="1"/>
      <c r="S20" s="1"/>
      <c r="T20" s="1"/>
      <c r="U20" s="1"/>
      <c r="V20" s="1"/>
      <c r="W20" s="1"/>
      <c r="X20" s="1"/>
      <c r="Y20" s="170">
        <v>30</v>
      </c>
      <c r="Z20" s="170"/>
      <c r="AA20" s="153">
        <v>2</v>
      </c>
      <c r="AB20" s="158" t="s">
        <v>72</v>
      </c>
      <c r="AC20" s="160">
        <f>$J60</f>
        <v>0.88900000000000001</v>
      </c>
      <c r="AD20" s="160">
        <f>$J62</f>
        <v>0.67500000000000004</v>
      </c>
      <c r="AE20" s="160">
        <f>$J64</f>
        <v>0.26</v>
      </c>
      <c r="AF20" s="160">
        <f>$J66</f>
        <v>7.0000000000000007E-2</v>
      </c>
      <c r="AG20" s="160">
        <f>$K60</f>
        <v>0.86399999999999999</v>
      </c>
      <c r="AH20" s="160">
        <f>$K62</f>
        <v>0.66600000000000004</v>
      </c>
      <c r="AI20" s="160">
        <f>$K64</f>
        <v>0.309</v>
      </c>
      <c r="AJ20" s="160">
        <f>$K66</f>
        <v>0.11899999999999999</v>
      </c>
      <c r="AK20" s="160">
        <f>$L60</f>
        <v>0.79700000000000004</v>
      </c>
      <c r="AL20" s="160">
        <f>$L62</f>
        <v>0.67100000000000004</v>
      </c>
      <c r="AM20" s="160">
        <f>$L64</f>
        <v>0.41</v>
      </c>
      <c r="AN20" s="160">
        <f>$L66</f>
        <v>0.19400000000000001</v>
      </c>
    </row>
    <row r="21" spans="1:40" ht="16" thickBot="1" x14ac:dyDescent="0.4">
      <c r="A21" s="8"/>
      <c r="B21" s="8">
        <v>2.1</v>
      </c>
      <c r="C21" s="9" t="s">
        <v>11</v>
      </c>
      <c r="D21" s="125">
        <v>0.66800000000000004</v>
      </c>
      <c r="E21" s="125">
        <v>0.59099999999999997</v>
      </c>
      <c r="F21" s="125">
        <v>0.59099999999999997</v>
      </c>
      <c r="G21" s="141"/>
      <c r="H21" s="8">
        <v>2.1</v>
      </c>
      <c r="I21" s="9" t="s">
        <v>11</v>
      </c>
      <c r="J21" s="125">
        <f>'[3]power for mixed normal distribu'!B19</f>
        <v>0.66500000000000004</v>
      </c>
      <c r="K21" s="125">
        <f>'[3]power for mixed normal distribu'!C19</f>
        <v>0.73199999999999998</v>
      </c>
      <c r="L21" s="125">
        <f>'[3]power for mixed normal distribu'!D19</f>
        <v>0.58099999999999996</v>
      </c>
      <c r="M21" s="1"/>
      <c r="N21" s="135"/>
      <c r="O21" s="135"/>
      <c r="P21" s="1"/>
      <c r="Q21" s="1"/>
      <c r="R21" s="1"/>
      <c r="S21" s="1"/>
      <c r="T21" s="1"/>
      <c r="U21" s="1"/>
      <c r="V21" s="1"/>
      <c r="W21" s="1"/>
      <c r="X21" s="1"/>
      <c r="Y21" s="170"/>
      <c r="Z21" s="170"/>
      <c r="AA21" s="153"/>
      <c r="AB21" s="159" t="s">
        <v>73</v>
      </c>
      <c r="AC21" s="161">
        <f>$J61</f>
        <v>0.88400000000000001</v>
      </c>
      <c r="AD21" s="161">
        <f>$J63</f>
        <v>0.68899999999999995</v>
      </c>
      <c r="AE21" s="161">
        <f>$J65</f>
        <v>0.29499999999999998</v>
      </c>
      <c r="AF21" s="161">
        <f>$J67</f>
        <v>0.08</v>
      </c>
      <c r="AG21" s="161">
        <f>$K61</f>
        <v>0.88900000000000001</v>
      </c>
      <c r="AH21" s="161">
        <f>$K63</f>
        <v>0.70899999999999996</v>
      </c>
      <c r="AI21" s="161">
        <f>$K65</f>
        <v>0.34799999999999998</v>
      </c>
      <c r="AJ21" s="161">
        <f>$K67</f>
        <v>0.129</v>
      </c>
      <c r="AK21" s="161">
        <f>$L61</f>
        <v>0.79800000000000004</v>
      </c>
      <c r="AL21" s="161">
        <f>$L63</f>
        <v>0.68500000000000005</v>
      </c>
      <c r="AM21" s="161">
        <f>$L65</f>
        <v>0.434</v>
      </c>
      <c r="AN21" s="161">
        <f>$L67</f>
        <v>0.21099999999999999</v>
      </c>
    </row>
    <row r="22" spans="1:40" ht="16" thickBot="1" x14ac:dyDescent="0.4">
      <c r="A22" s="16" t="s">
        <v>29</v>
      </c>
      <c r="B22" s="40"/>
      <c r="C22" s="40"/>
      <c r="D22" s="144">
        <v>0.39700000000000002</v>
      </c>
      <c r="E22" s="144">
        <v>0.39400000000000002</v>
      </c>
      <c r="F22" s="144">
        <v>0.39400000000000002</v>
      </c>
      <c r="G22" s="141"/>
      <c r="H22" s="40"/>
      <c r="I22" s="40"/>
      <c r="J22" s="144">
        <f>'Doublex when sd is different'!J22</f>
        <v>0.42399999999999999</v>
      </c>
      <c r="K22" s="144">
        <f>'Doublex when sd is different'!K22</f>
        <v>0.41299999999999998</v>
      </c>
      <c r="L22" s="144">
        <f>'Doublex when sd is different'!L22</f>
        <v>0.42099999999999999</v>
      </c>
      <c r="M22" s="1"/>
      <c r="N22" s="135"/>
      <c r="O22" s="135"/>
      <c r="P22" s="1"/>
      <c r="Q22" s="1"/>
      <c r="R22" s="1"/>
      <c r="S22" s="1"/>
      <c r="T22" s="1"/>
      <c r="U22" s="1"/>
      <c r="V22" s="1"/>
      <c r="W22" s="1"/>
      <c r="X22" s="1"/>
      <c r="Y22" s="170">
        <v>40</v>
      </c>
      <c r="Z22" s="170"/>
      <c r="AA22" s="153" t="s">
        <v>71</v>
      </c>
      <c r="AB22" s="158" t="s">
        <v>72</v>
      </c>
      <c r="AC22" s="160">
        <f>$J68</f>
        <v>0.46300000000000002</v>
      </c>
      <c r="AD22" s="160">
        <f>$J70</f>
        <v>0.40400000000000003</v>
      </c>
      <c r="AE22" s="160">
        <f>$J72</f>
        <v>0.315</v>
      </c>
      <c r="AF22" s="160">
        <f>$J74</f>
        <v>0.25600000000000001</v>
      </c>
      <c r="AG22" s="160">
        <f>$K68</f>
        <v>0.79600000000000004</v>
      </c>
      <c r="AH22" s="160">
        <f>$K70</f>
        <v>0.39500000000000002</v>
      </c>
      <c r="AI22" s="160">
        <f>$K72</f>
        <v>0.14499999999999999</v>
      </c>
      <c r="AJ22" s="160">
        <f>$K74</f>
        <v>7.3999999999999996E-2</v>
      </c>
      <c r="AK22" s="160">
        <f>$L68</f>
        <v>0.59099999999999997</v>
      </c>
      <c r="AL22" s="160">
        <f>$L70</f>
        <v>0.4</v>
      </c>
      <c r="AM22" s="160">
        <f>$L72</f>
        <v>0.20200000000000001</v>
      </c>
      <c r="AN22" s="160">
        <f>$L74</f>
        <v>0.112</v>
      </c>
    </row>
    <row r="23" spans="1:40" ht="16" thickBot="1" x14ac:dyDescent="0.4">
      <c r="A23" s="8"/>
      <c r="B23" s="8">
        <v>2.2000000000000002</v>
      </c>
      <c r="C23" s="9" t="s">
        <v>11</v>
      </c>
      <c r="D23" s="125">
        <v>0.44900000000000001</v>
      </c>
      <c r="E23" s="125">
        <v>0.45</v>
      </c>
      <c r="F23" s="125">
        <v>0.45</v>
      </c>
      <c r="G23" s="141"/>
      <c r="H23" s="8">
        <v>2.2000000000000002</v>
      </c>
      <c r="I23" s="9" t="s">
        <v>11</v>
      </c>
      <c r="J23" s="125">
        <f>'[3]power for mixed normal distribu'!B21</f>
        <v>0.46700000000000003</v>
      </c>
      <c r="K23" s="125">
        <f>'[3]power for mixed normal distribu'!C21</f>
        <v>0.48599999999999999</v>
      </c>
      <c r="L23" s="125">
        <f>'[3]power for mixed normal distribu'!D21</f>
        <v>0.45900000000000002</v>
      </c>
      <c r="M23" s="1"/>
      <c r="N23" s="135">
        <f>D23-E23</f>
        <v>-1.0000000000000009E-3</v>
      </c>
      <c r="O23" s="135">
        <f>J23-K23</f>
        <v>-1.8999999999999961E-2</v>
      </c>
      <c r="P23" s="1"/>
      <c r="Q23" s="1">
        <f>D23-F23</f>
        <v>-1.0000000000000009E-3</v>
      </c>
      <c r="R23" s="1">
        <f>J23-L23</f>
        <v>8.0000000000000071E-3</v>
      </c>
      <c r="S23" s="1"/>
      <c r="T23" s="1"/>
      <c r="U23" s="1"/>
      <c r="V23" s="1"/>
      <c r="W23" s="1"/>
      <c r="X23" s="1"/>
      <c r="Y23" s="170"/>
      <c r="Z23" s="170"/>
      <c r="AA23" s="153"/>
      <c r="AB23" s="159" t="s">
        <v>73</v>
      </c>
      <c r="AC23" s="161">
        <f>$J69</f>
        <v>0.502</v>
      </c>
      <c r="AD23" s="161">
        <f>$J71</f>
        <v>0.434</v>
      </c>
      <c r="AE23" s="161">
        <f>$J73</f>
        <v>0.34300000000000003</v>
      </c>
      <c r="AF23" s="161">
        <f>$J75</f>
        <v>0.27400000000000002</v>
      </c>
      <c r="AG23" s="161">
        <f>$K69</f>
        <v>0.81799999999999995</v>
      </c>
      <c r="AH23" s="161">
        <f>$K71</f>
        <v>0.48299999999999998</v>
      </c>
      <c r="AI23" s="161">
        <f>$K73</f>
        <v>0.183</v>
      </c>
      <c r="AJ23" s="161">
        <f>$K75</f>
        <v>7.5999999999999998E-2</v>
      </c>
      <c r="AK23" s="161">
        <f>$L69</f>
        <v>0.61699999999999999</v>
      </c>
      <c r="AL23" s="161">
        <f>$L71</f>
        <v>0.44400000000000001</v>
      </c>
      <c r="AM23" s="161">
        <f>$L73</f>
        <v>0.24099999999999999</v>
      </c>
      <c r="AN23" s="161">
        <f>$L75</f>
        <v>0.122</v>
      </c>
    </row>
    <row r="24" spans="1:40" ht="16" thickBot="1" x14ac:dyDescent="0.4">
      <c r="A24" s="16" t="s">
        <v>29</v>
      </c>
      <c r="B24" s="11"/>
      <c r="C24" s="11"/>
      <c r="D24" s="143">
        <v>0.14599999999999999</v>
      </c>
      <c r="E24" s="143">
        <v>0.20699999999999999</v>
      </c>
      <c r="F24" s="143">
        <v>0.20699999999999999</v>
      </c>
      <c r="G24" s="141"/>
      <c r="H24" s="11"/>
      <c r="I24" s="11"/>
      <c r="J24" s="143">
        <f>'Doublex when sd is different'!J24</f>
        <v>0.18099999999999999</v>
      </c>
      <c r="K24" s="143">
        <f>'Doublex when sd is different'!K24</f>
        <v>0.17599999999999999</v>
      </c>
      <c r="L24" s="143">
        <f>'Doublex when sd is different'!L24</f>
        <v>0.245</v>
      </c>
      <c r="M24" s="1"/>
      <c r="N24" s="135"/>
      <c r="O24" s="135"/>
      <c r="P24" s="1"/>
      <c r="Q24" s="1"/>
      <c r="R24" s="1"/>
      <c r="S24" s="1"/>
      <c r="T24" s="1"/>
      <c r="U24" s="1"/>
      <c r="V24" s="1"/>
      <c r="W24" s="1"/>
      <c r="X24" s="1"/>
      <c r="Y24" s="170">
        <v>40</v>
      </c>
      <c r="Z24" s="170"/>
      <c r="AA24" s="153">
        <v>1</v>
      </c>
      <c r="AB24" s="158" t="s">
        <v>72</v>
      </c>
      <c r="AC24" s="160">
        <f>$J76</f>
        <v>0.80800000000000005</v>
      </c>
      <c r="AD24" s="160">
        <f>$J78</f>
        <v>0.621</v>
      </c>
      <c r="AE24" s="160">
        <f>$J80</f>
        <v>0.33400000000000002</v>
      </c>
      <c r="AF24" s="160">
        <f>$J82</f>
        <v>0.16400000000000001</v>
      </c>
      <c r="AG24" s="160">
        <f>$K76</f>
        <v>0.90400000000000003</v>
      </c>
      <c r="AH24" s="160">
        <f>$K78</f>
        <v>0.61499999999999999</v>
      </c>
      <c r="AI24" s="160">
        <f>$K80</f>
        <v>0.23899999999999999</v>
      </c>
      <c r="AJ24" s="160">
        <f>$K82</f>
        <v>9.7000000000000003E-2</v>
      </c>
      <c r="AK24" s="160">
        <f>$L76</f>
        <v>0.80500000000000005</v>
      </c>
      <c r="AL24" s="160">
        <f>$L78</f>
        <v>0.621</v>
      </c>
      <c r="AM24" s="160">
        <f>$L80</f>
        <v>0.33</v>
      </c>
      <c r="AN24" s="160">
        <f>$L82</f>
        <v>0.156</v>
      </c>
    </row>
    <row r="25" spans="1:40" ht="16" thickBot="1" x14ac:dyDescent="0.4">
      <c r="A25" s="8"/>
      <c r="B25" s="8">
        <v>2.4</v>
      </c>
      <c r="C25" s="9" t="s">
        <v>11</v>
      </c>
      <c r="D25" s="125">
        <v>0.182</v>
      </c>
      <c r="E25" s="125">
        <v>0.24399999999999999</v>
      </c>
      <c r="F25" s="125">
        <v>0.24399999999999999</v>
      </c>
      <c r="G25" s="141"/>
      <c r="H25" s="8">
        <v>2.4</v>
      </c>
      <c r="I25" s="9" t="s">
        <v>11</v>
      </c>
      <c r="J25" s="125">
        <f>'[3]power for mixed normal distribu'!B23</f>
        <v>0.217</v>
      </c>
      <c r="K25" s="125">
        <f>'[3]power for mixed normal distribu'!C23</f>
        <v>0.21099999999999999</v>
      </c>
      <c r="L25" s="125">
        <f>'[3]power for mixed normal distribu'!D23</f>
        <v>0.27600000000000002</v>
      </c>
      <c r="M25" s="1"/>
      <c r="N25" s="135"/>
      <c r="O25" s="135"/>
      <c r="P25" s="1"/>
      <c r="Q25" s="1"/>
      <c r="R25" s="1"/>
      <c r="S25" s="1"/>
      <c r="T25" s="1"/>
      <c r="U25" s="1"/>
      <c r="V25" s="1"/>
      <c r="W25" s="1"/>
      <c r="X25" s="1"/>
      <c r="Y25" s="170"/>
      <c r="Z25" s="170"/>
      <c r="AA25" s="153"/>
      <c r="AB25" s="159" t="s">
        <v>73</v>
      </c>
      <c r="AC25" s="161">
        <f>$J77</f>
        <v>0.80800000000000005</v>
      </c>
      <c r="AD25" s="161">
        <f>$J79</f>
        <v>0.64</v>
      </c>
      <c r="AE25" s="161">
        <f>$J81</f>
        <v>0.37</v>
      </c>
      <c r="AF25" s="161">
        <f>$J83</f>
        <v>0.183</v>
      </c>
      <c r="AG25" s="161">
        <f>$K77</f>
        <v>0.91200000000000003</v>
      </c>
      <c r="AH25" s="161">
        <f>$K79</f>
        <v>0.65700000000000003</v>
      </c>
      <c r="AI25" s="161">
        <f>$K81</f>
        <v>0.28199999999999997</v>
      </c>
      <c r="AJ25" s="161">
        <f>$K83</f>
        <v>0.106</v>
      </c>
      <c r="AK25" s="161">
        <f>$L77</f>
        <v>0.80400000000000005</v>
      </c>
      <c r="AL25" s="161">
        <f>$L79</f>
        <v>0.63800000000000001</v>
      </c>
      <c r="AM25" s="161">
        <f>$L81</f>
        <v>0.36499999999999999</v>
      </c>
      <c r="AN25" s="161">
        <f>$L83</f>
        <v>0.17499999999999999</v>
      </c>
    </row>
    <row r="26" spans="1:40" ht="16" thickBot="1" x14ac:dyDescent="0.4">
      <c r="A26" s="16" t="s">
        <v>29</v>
      </c>
      <c r="B26" s="11"/>
      <c r="C26" s="11"/>
      <c r="D26" s="143">
        <v>0.05</v>
      </c>
      <c r="E26" s="143">
        <v>9.7000000000000003E-2</v>
      </c>
      <c r="F26" s="143">
        <v>9.7000000000000003E-2</v>
      </c>
      <c r="G26" s="141"/>
      <c r="H26" s="11"/>
      <c r="I26" s="11"/>
      <c r="J26" s="143">
        <f>'Doublex when sd is different'!J26</f>
        <v>7.5999999999999998E-2</v>
      </c>
      <c r="K26" s="143">
        <f>'Doublex when sd is different'!K26</f>
        <v>8.3000000000000004E-2</v>
      </c>
      <c r="L26" s="143">
        <f>'Doublex when sd is different'!L26</f>
        <v>0.13200000000000001</v>
      </c>
      <c r="M26" s="1"/>
      <c r="N26" s="135"/>
      <c r="O26" s="135"/>
      <c r="P26" s="1"/>
      <c r="Q26" s="1"/>
      <c r="R26" s="1"/>
      <c r="S26" s="1"/>
      <c r="T26" s="1"/>
      <c r="U26" s="1"/>
      <c r="V26" s="1"/>
      <c r="W26" s="1"/>
      <c r="X26" s="1"/>
      <c r="Y26" s="170">
        <v>40</v>
      </c>
      <c r="Z26" s="170"/>
      <c r="AA26" s="153" t="s">
        <v>74</v>
      </c>
      <c r="AB26" s="158" t="s">
        <v>72</v>
      </c>
      <c r="AC26" s="160">
        <f>$J84</f>
        <v>0.91900000000000004</v>
      </c>
      <c r="AD26" s="160">
        <f>$J86</f>
        <v>0.74</v>
      </c>
      <c r="AE26" s="160">
        <f>$J88</f>
        <v>0.34599999999999997</v>
      </c>
      <c r="AF26" s="160">
        <f>$J90</f>
        <v>0.11899999999999999</v>
      </c>
      <c r="AG26" s="160">
        <f>$K84</f>
        <v>0.93500000000000005</v>
      </c>
      <c r="AH26" s="160">
        <f>$K86</f>
        <v>0.73399999999999999</v>
      </c>
      <c r="AI26" s="160">
        <f>$K88</f>
        <v>0.32600000000000001</v>
      </c>
      <c r="AJ26" s="160">
        <f>$K90</f>
        <v>0.121</v>
      </c>
      <c r="AK26" s="160">
        <f>$L84</f>
        <v>0.878</v>
      </c>
      <c r="AL26" s="160">
        <f>$L86</f>
        <v>0.73899999999999999</v>
      </c>
      <c r="AM26" s="160">
        <f>$L88</f>
        <v>0.432</v>
      </c>
      <c r="AN26" s="160">
        <f>$L90</f>
        <v>0.19800000000000001</v>
      </c>
    </row>
    <row r="27" spans="1:40" ht="16" thickBot="1" x14ac:dyDescent="0.4">
      <c r="A27" s="8"/>
      <c r="B27" s="8">
        <v>2.8</v>
      </c>
      <c r="C27" s="9" t="s">
        <v>11</v>
      </c>
      <c r="D27" s="125">
        <v>5.6000000000000001E-2</v>
      </c>
      <c r="E27" s="125">
        <v>0.109</v>
      </c>
      <c r="F27" s="125">
        <v>0.109</v>
      </c>
      <c r="G27" s="141"/>
      <c r="H27" s="8">
        <v>2.8</v>
      </c>
      <c r="I27" s="9" t="s">
        <v>11</v>
      </c>
      <c r="J27" s="125">
        <f>'[3]power for mixed normal distribu'!B25</f>
        <v>8.5000000000000006E-2</v>
      </c>
      <c r="K27" s="125">
        <f>'[3]power for mixed normal distribu'!C25</f>
        <v>8.5999999999999993E-2</v>
      </c>
      <c r="L27" s="125">
        <f>'[3]power for mixed normal distribu'!D25</f>
        <v>0.14599999999999999</v>
      </c>
      <c r="M27" s="1"/>
      <c r="N27" s="135"/>
      <c r="O27" s="135"/>
      <c r="P27" s="1"/>
      <c r="Q27" s="1"/>
      <c r="R27" s="1"/>
      <c r="S27" s="1"/>
      <c r="T27" s="1"/>
      <c r="U27" s="1"/>
      <c r="V27" s="1"/>
      <c r="W27" s="1"/>
      <c r="X27" s="1"/>
      <c r="Y27" s="170"/>
      <c r="Z27" s="170"/>
      <c r="AA27" s="153"/>
      <c r="AB27" s="159" t="s">
        <v>73</v>
      </c>
      <c r="AC27" s="161">
        <f>$J85</f>
        <v>0.90900000000000003</v>
      </c>
      <c r="AD27" s="161">
        <f>$J87</f>
        <v>0.746</v>
      </c>
      <c r="AE27" s="161">
        <f>$J89</f>
        <v>0.378</v>
      </c>
      <c r="AF27" s="161">
        <f>$J91</f>
        <v>0.13500000000000001</v>
      </c>
      <c r="AG27" s="161">
        <f>$K85</f>
        <v>0.94</v>
      </c>
      <c r="AH27" s="161">
        <f>$K87</f>
        <v>0.76</v>
      </c>
      <c r="AI27" s="161">
        <f>$K89</f>
        <v>0.36399999999999999</v>
      </c>
      <c r="AJ27" s="161">
        <f>$K91</f>
        <v>0.13300000000000001</v>
      </c>
      <c r="AK27" s="161">
        <f>$L85</f>
        <v>0.86899999999999999</v>
      </c>
      <c r="AL27" s="161">
        <f>$L87</f>
        <v>0.74299999999999999</v>
      </c>
      <c r="AM27" s="161">
        <f>$L89</f>
        <v>0.45600000000000002</v>
      </c>
      <c r="AN27" s="161">
        <f>$L91</f>
        <v>0.216</v>
      </c>
    </row>
    <row r="28" spans="1:40" ht="16" thickBot="1" x14ac:dyDescent="0.4">
      <c r="A28" s="16" t="s">
        <v>29</v>
      </c>
      <c r="B28" s="13"/>
      <c r="C28" s="13"/>
      <c r="D28" s="145">
        <v>0.68600000000000005</v>
      </c>
      <c r="E28" s="145">
        <v>0.52500000000000002</v>
      </c>
      <c r="F28" s="145">
        <v>0.52500000000000002</v>
      </c>
      <c r="G28" s="141"/>
      <c r="H28" s="13"/>
      <c r="I28" s="13"/>
      <c r="J28" s="145">
        <f>'Doublex when sd is different'!J28</f>
        <v>0.73199999999999998</v>
      </c>
      <c r="K28" s="145">
        <f>'Doublex when sd is different'!K28</f>
        <v>0.67700000000000005</v>
      </c>
      <c r="L28" s="145">
        <f>'Doublex when sd is different'!L28</f>
        <v>0.58599999999999997</v>
      </c>
      <c r="M28" s="1"/>
      <c r="N28" s="135"/>
      <c r="O28" s="135"/>
      <c r="P28" s="1"/>
      <c r="Q28" s="1"/>
      <c r="R28" s="1"/>
      <c r="S28" s="1"/>
      <c r="T28" s="1"/>
      <c r="U28" s="1"/>
      <c r="V28" s="1"/>
      <c r="W28" s="1"/>
      <c r="X28" s="1"/>
      <c r="Y28" s="170">
        <v>40</v>
      </c>
      <c r="Z28" s="170"/>
      <c r="AA28" s="153">
        <v>2</v>
      </c>
      <c r="AB28" s="158" t="s">
        <v>72</v>
      </c>
      <c r="AC28" s="160">
        <f>$J92</f>
        <v>0.95799999999999996</v>
      </c>
      <c r="AD28" s="160">
        <f>$J94</f>
        <v>0.80800000000000005</v>
      </c>
      <c r="AE28" s="160">
        <f>$J96</f>
        <v>0.35299999999999998</v>
      </c>
      <c r="AF28" s="160">
        <f>$J98</f>
        <v>9.0999999999999998E-2</v>
      </c>
      <c r="AG28" s="160">
        <f>$K92</f>
        <v>0.94899999999999995</v>
      </c>
      <c r="AH28" s="160">
        <f>$K94</f>
        <v>0.80200000000000005</v>
      </c>
      <c r="AI28" s="160">
        <f>$K96</f>
        <v>0.40400000000000003</v>
      </c>
      <c r="AJ28" s="160">
        <f>$K98</f>
        <v>0.14499999999999999</v>
      </c>
      <c r="AK28" s="160">
        <f>$L92</f>
        <v>0.91200000000000003</v>
      </c>
      <c r="AL28" s="160">
        <f>$L94</f>
        <v>0.80500000000000005</v>
      </c>
      <c r="AM28" s="160">
        <f>$L96</f>
        <v>0.51600000000000001</v>
      </c>
      <c r="AN28" s="160">
        <f>$L98</f>
        <v>0.23599999999999999</v>
      </c>
    </row>
    <row r="29" spans="1:40" ht="16" thickBot="1" x14ac:dyDescent="0.4">
      <c r="A29" s="8"/>
      <c r="B29" s="8">
        <v>2.1</v>
      </c>
      <c r="C29" s="9" t="s">
        <v>12</v>
      </c>
      <c r="D29" s="125">
        <v>0.72199999999999998</v>
      </c>
      <c r="E29" s="125">
        <v>0.60799999999999998</v>
      </c>
      <c r="F29" s="125">
        <v>0.60799999999999998</v>
      </c>
      <c r="G29" s="141"/>
      <c r="H29" s="8">
        <v>2.1</v>
      </c>
      <c r="I29" s="9" t="s">
        <v>12</v>
      </c>
      <c r="J29" s="125">
        <f>'[3]power for mixed normal distribu'!B27</f>
        <v>0.753</v>
      </c>
      <c r="K29" s="125">
        <f>'[3]power for mixed normal distribu'!C27</f>
        <v>0.76100000000000001</v>
      </c>
      <c r="L29" s="125">
        <f>'[3]power for mixed normal distribu'!D27</f>
        <v>0.628</v>
      </c>
      <c r="M29" s="1"/>
      <c r="N29" s="135"/>
      <c r="O29" s="135"/>
      <c r="P29" s="1"/>
      <c r="Q29" s="1"/>
      <c r="R29" s="1"/>
      <c r="S29" s="1"/>
      <c r="T29" s="1"/>
      <c r="U29" s="1"/>
      <c r="V29" s="1"/>
      <c r="W29" s="1"/>
      <c r="X29" s="1"/>
      <c r="Y29" s="170"/>
      <c r="Z29" s="170"/>
      <c r="AA29" s="153"/>
      <c r="AB29" s="159" t="s">
        <v>73</v>
      </c>
      <c r="AC29" s="161">
        <f>$J93</f>
        <v>0.95</v>
      </c>
      <c r="AD29" s="161">
        <f>$J95</f>
        <v>0.80800000000000005</v>
      </c>
      <c r="AE29" s="161">
        <f>$J97</f>
        <v>0.38400000000000001</v>
      </c>
      <c r="AF29" s="161">
        <f>$J99</f>
        <v>0.10299999999999999</v>
      </c>
      <c r="AG29" s="161">
        <f>$K93</f>
        <v>0.95199999999999996</v>
      </c>
      <c r="AH29" s="161">
        <f>$K95</f>
        <v>0.82299999999999995</v>
      </c>
      <c r="AI29" s="161">
        <f>$K97</f>
        <v>0.438</v>
      </c>
      <c r="AJ29" s="161">
        <f>$K99</f>
        <v>0.158</v>
      </c>
      <c r="AK29" s="161">
        <f>$L93</f>
        <v>0.89900000000000002</v>
      </c>
      <c r="AL29" s="161">
        <f>$L95</f>
        <v>0.80500000000000005</v>
      </c>
      <c r="AM29" s="161">
        <f>$L97</f>
        <v>0.53300000000000003</v>
      </c>
      <c r="AN29" s="161">
        <f>$L99</f>
        <v>0.253</v>
      </c>
    </row>
    <row r="30" spans="1:40" ht="16" thickBot="1" x14ac:dyDescent="0.4">
      <c r="A30" s="16" t="s">
        <v>29</v>
      </c>
      <c r="B30" s="40"/>
      <c r="C30" s="40"/>
      <c r="D30" s="144">
        <v>0.435</v>
      </c>
      <c r="E30" s="144">
        <v>0.42799999999999999</v>
      </c>
      <c r="F30" s="144">
        <v>0.42799999999999999</v>
      </c>
      <c r="G30" s="141"/>
      <c r="H30" s="40"/>
      <c r="I30" s="40"/>
      <c r="J30" s="144">
        <f>'Doublex when sd is different'!J30</f>
        <v>0.48699999999999999</v>
      </c>
      <c r="K30" s="144">
        <f>'Doublex when sd is different'!K30</f>
        <v>0.47199999999999998</v>
      </c>
      <c r="L30" s="144">
        <f>'Doublex when sd is different'!L30</f>
        <v>0.48099999999999998</v>
      </c>
      <c r="M30" s="1"/>
      <c r="N30" s="135"/>
      <c r="O30" s="135"/>
      <c r="P30" s="1"/>
      <c r="Q30" s="1"/>
      <c r="R30" s="1"/>
      <c r="S30" s="1"/>
      <c r="T30" s="1"/>
      <c r="U30" s="1"/>
      <c r="V30" s="1"/>
      <c r="W30" s="1"/>
      <c r="X30" s="1"/>
      <c r="Y30" s="170">
        <v>50</v>
      </c>
      <c r="Z30" s="170"/>
      <c r="AA30" s="153" t="s">
        <v>71</v>
      </c>
      <c r="AB30" s="158" t="s">
        <v>72</v>
      </c>
      <c r="AC30" s="160">
        <f>$J100</f>
        <v>0.59499999999999997</v>
      </c>
      <c r="AD30" s="160">
        <f>$J102</f>
        <v>0.49199999999999999</v>
      </c>
      <c r="AE30" s="160">
        <f>$J104</f>
        <v>0.35799999999999998</v>
      </c>
      <c r="AF30" s="160">
        <f>$J106</f>
        <v>0.27</v>
      </c>
      <c r="AG30" s="160">
        <f>$K100</f>
        <v>0.88400000000000001</v>
      </c>
      <c r="AH30" s="160">
        <f>$K102</f>
        <v>0.48399999999999999</v>
      </c>
      <c r="AI30" s="160">
        <f>$K104</f>
        <v>0.17100000000000001</v>
      </c>
      <c r="AJ30" s="160">
        <f>$K106</f>
        <v>0.08</v>
      </c>
      <c r="AK30" s="160">
        <f>$L100</f>
        <v>0.71599999999999997</v>
      </c>
      <c r="AL30" s="160">
        <f>$L102</f>
        <v>0.48899999999999999</v>
      </c>
      <c r="AM30" s="160">
        <f>$L104</f>
        <v>0.24</v>
      </c>
      <c r="AN30" s="160">
        <f>$L106</f>
        <v>0.124</v>
      </c>
    </row>
    <row r="31" spans="1:40" ht="16" thickBot="1" x14ac:dyDescent="0.4">
      <c r="A31" s="8"/>
      <c r="B31" s="8">
        <v>2.2000000000000002</v>
      </c>
      <c r="C31" s="9" t="s">
        <v>12</v>
      </c>
      <c r="D31" s="125">
        <v>0.47799999999999998</v>
      </c>
      <c r="E31" s="125">
        <v>0.48799999999999999</v>
      </c>
      <c r="F31" s="125">
        <v>0.48799999999999999</v>
      </c>
      <c r="G31" s="141"/>
      <c r="H31" s="8">
        <v>2.2000000000000002</v>
      </c>
      <c r="I31" s="9" t="s">
        <v>12</v>
      </c>
      <c r="J31" s="125">
        <f>'[3]power for mixed normal distribu'!B29</f>
        <v>0.52300000000000002</v>
      </c>
      <c r="K31" s="125">
        <f>'[3]power for mixed normal distribu'!C29</f>
        <v>0.54500000000000004</v>
      </c>
      <c r="L31" s="125">
        <f>'[3]power for mixed normal distribu'!D29</f>
        <v>0.51700000000000002</v>
      </c>
      <c r="M31" s="1"/>
      <c r="N31" s="135">
        <f>D31-E31</f>
        <v>-1.0000000000000009E-2</v>
      </c>
      <c r="O31" s="135">
        <f>J31-K31</f>
        <v>-2.200000000000002E-2</v>
      </c>
      <c r="P31" s="1"/>
      <c r="Q31" s="1">
        <f>D31-F31</f>
        <v>-1.0000000000000009E-2</v>
      </c>
      <c r="R31" s="1">
        <f>J31-L31</f>
        <v>6.0000000000000053E-3</v>
      </c>
      <c r="S31" s="1"/>
      <c r="T31" s="1"/>
      <c r="U31" s="1"/>
      <c r="V31" s="1"/>
      <c r="W31" s="1"/>
      <c r="X31" s="1"/>
      <c r="Y31" s="170"/>
      <c r="Z31" s="170"/>
      <c r="AA31" s="153"/>
      <c r="AB31" s="159" t="s">
        <v>73</v>
      </c>
      <c r="AC31" s="161">
        <f>$J101</f>
        <v>0.61699999999999999</v>
      </c>
      <c r="AD31" s="161">
        <f>$J103</f>
        <v>0.51800000000000002</v>
      </c>
      <c r="AE31" s="161">
        <f>$J105</f>
        <v>0.38600000000000001</v>
      </c>
      <c r="AF31" s="161">
        <f>$J107</f>
        <v>0.28999999999999998</v>
      </c>
      <c r="AG31" s="161">
        <f>$K101</f>
        <v>0.88600000000000001</v>
      </c>
      <c r="AH31" s="161">
        <f>$K103</f>
        <v>0.55800000000000005</v>
      </c>
      <c r="AI31" s="161">
        <f>$K105</f>
        <v>0.214</v>
      </c>
      <c r="AJ31" s="161">
        <f>$K107</f>
        <v>8.5000000000000006E-2</v>
      </c>
      <c r="AK31" s="161">
        <f>$L101</f>
        <v>0.72499999999999998</v>
      </c>
      <c r="AL31" s="161">
        <f>$L103</f>
        <v>0.52700000000000002</v>
      </c>
      <c r="AM31" s="161">
        <f>$L105</f>
        <v>0.28199999999999997</v>
      </c>
      <c r="AN31" s="161">
        <f>$L107</f>
        <v>0.13700000000000001</v>
      </c>
    </row>
    <row r="32" spans="1:40" ht="16" thickBot="1" x14ac:dyDescent="0.4">
      <c r="A32" s="16" t="s">
        <v>29</v>
      </c>
      <c r="B32" s="11"/>
      <c r="C32" s="11"/>
      <c r="D32" s="143">
        <v>0.13100000000000001</v>
      </c>
      <c r="E32" s="143">
        <v>0.245</v>
      </c>
      <c r="F32" s="143">
        <v>0.245</v>
      </c>
      <c r="G32" s="141"/>
      <c r="H32" s="11"/>
      <c r="I32" s="11"/>
      <c r="J32" s="143">
        <f>'Doublex when sd is different'!J32</f>
        <v>0.16900000000000001</v>
      </c>
      <c r="K32" s="143">
        <f>'Doublex when sd is different'!K32</f>
        <v>0.21299999999999999</v>
      </c>
      <c r="L32" s="143">
        <f>'Doublex when sd is different'!L32</f>
        <v>0.29199999999999998</v>
      </c>
      <c r="M32" s="1"/>
      <c r="N32" s="135"/>
      <c r="O32" s="135"/>
      <c r="P32" s="1"/>
      <c r="Q32" s="1"/>
      <c r="R32" s="1"/>
      <c r="S32" s="1"/>
      <c r="T32" s="1"/>
      <c r="U32" s="1"/>
      <c r="V32" s="1"/>
      <c r="W32" s="1"/>
      <c r="X32" s="1"/>
      <c r="Y32" s="170">
        <v>50</v>
      </c>
      <c r="Z32" s="170"/>
      <c r="AA32" s="153">
        <v>1</v>
      </c>
      <c r="AB32" s="158" t="s">
        <v>72</v>
      </c>
      <c r="AC32" s="160">
        <f>$J108</f>
        <v>0.9</v>
      </c>
      <c r="AD32" s="160">
        <f>$J110</f>
        <v>0.72699999999999998</v>
      </c>
      <c r="AE32" s="160">
        <f>$J112</f>
        <v>0.4</v>
      </c>
      <c r="AF32" s="160">
        <f>$J114</f>
        <v>0.186</v>
      </c>
      <c r="AG32" s="160">
        <f>$K108</f>
        <v>0.95899999999999996</v>
      </c>
      <c r="AH32" s="160">
        <f>$K110</f>
        <v>0.72199999999999998</v>
      </c>
      <c r="AI32" s="160">
        <f>$K112</f>
        <v>0.29299999999999998</v>
      </c>
      <c r="AJ32" s="160">
        <f>$K114</f>
        <v>0.11</v>
      </c>
      <c r="AK32" s="160">
        <f>$L108</f>
        <v>0.89900000000000002</v>
      </c>
      <c r="AL32" s="160">
        <f>$L110</f>
        <v>0.72599999999999998</v>
      </c>
      <c r="AM32" s="160">
        <f>$L112</f>
        <v>0.39600000000000002</v>
      </c>
      <c r="AN32" s="160">
        <f>$L114</f>
        <v>0.17899999999999999</v>
      </c>
    </row>
    <row r="33" spans="1:40" ht="16" thickBot="1" x14ac:dyDescent="0.4">
      <c r="A33" s="8"/>
      <c r="B33" s="8">
        <v>2.4</v>
      </c>
      <c r="C33" s="9" t="s">
        <v>12</v>
      </c>
      <c r="D33" s="125">
        <v>0.16400000000000001</v>
      </c>
      <c r="E33" s="125">
        <v>0.28000000000000003</v>
      </c>
      <c r="F33" s="125">
        <v>0.28000000000000003</v>
      </c>
      <c r="G33" s="141"/>
      <c r="H33" s="8">
        <v>2.4</v>
      </c>
      <c r="I33" s="9" t="s">
        <v>12</v>
      </c>
      <c r="J33" s="125">
        <f>'[3]power for mixed normal distribu'!B31</f>
        <v>0.20499999999999999</v>
      </c>
      <c r="K33" s="125">
        <f>'[3]power for mixed normal distribu'!C31</f>
        <v>0.25</v>
      </c>
      <c r="L33" s="125">
        <f>'[3]power for mixed normal distribu'!D31</f>
        <v>0.32100000000000001</v>
      </c>
      <c r="M33" s="1"/>
      <c r="N33" s="135"/>
      <c r="O33" s="135"/>
      <c r="P33" s="1"/>
      <c r="Q33" s="1"/>
      <c r="R33" s="1"/>
      <c r="S33" s="1"/>
      <c r="T33" s="1"/>
      <c r="U33" s="1"/>
      <c r="V33" s="1"/>
      <c r="W33" s="1"/>
      <c r="X33" s="1"/>
      <c r="Y33" s="170"/>
      <c r="Z33" s="170"/>
      <c r="AA33" s="153"/>
      <c r="AB33" s="159" t="s">
        <v>73</v>
      </c>
      <c r="AC33" s="161">
        <f>$J109</f>
        <v>0.89100000000000001</v>
      </c>
      <c r="AD33" s="161">
        <f>$J111</f>
        <v>0.73499999999999999</v>
      </c>
      <c r="AE33" s="161">
        <f>$J113</f>
        <v>0.432</v>
      </c>
      <c r="AF33" s="161">
        <f>$J115</f>
        <v>0.20599999999999999</v>
      </c>
      <c r="AG33" s="161">
        <f>$K109</f>
        <v>0.95799999999999996</v>
      </c>
      <c r="AH33" s="161">
        <f>$K111</f>
        <v>0.745</v>
      </c>
      <c r="AI33" s="161">
        <f>$K113</f>
        <v>0.33600000000000002</v>
      </c>
      <c r="AJ33" s="161">
        <f>$K115</f>
        <v>0.121</v>
      </c>
      <c r="AK33" s="161">
        <f>$L109</f>
        <v>0.88800000000000001</v>
      </c>
      <c r="AL33" s="161">
        <f>$L111</f>
        <v>0.73399999999999999</v>
      </c>
      <c r="AM33" s="161">
        <f>$L113</f>
        <v>0.42799999999999999</v>
      </c>
      <c r="AN33" s="161">
        <f>$L115</f>
        <v>0.19900000000000001</v>
      </c>
    </row>
    <row r="34" spans="1:40" ht="16" thickBot="1" x14ac:dyDescent="0.4">
      <c r="A34" s="16" t="s">
        <v>29</v>
      </c>
      <c r="B34" s="11"/>
      <c r="C34" s="11"/>
      <c r="D34" s="143">
        <v>3.1E-2</v>
      </c>
      <c r="E34" s="143">
        <v>0.113</v>
      </c>
      <c r="F34" s="143">
        <v>0.113</v>
      </c>
      <c r="G34" s="141"/>
      <c r="H34" s="11"/>
      <c r="I34" s="11"/>
      <c r="J34" s="143">
        <f>'Doublex when sd is different'!J34</f>
        <v>0.05</v>
      </c>
      <c r="K34" s="143">
        <f>'Doublex when sd is different'!K34</f>
        <v>9.2999999999999999E-2</v>
      </c>
      <c r="L34" s="143">
        <f>'Doublex when sd is different'!L34</f>
        <v>0.151</v>
      </c>
      <c r="M34" s="1"/>
      <c r="N34" s="135"/>
      <c r="O34" s="135"/>
      <c r="P34" s="1"/>
      <c r="Q34" s="1"/>
      <c r="R34" s="1"/>
      <c r="S34" s="1"/>
      <c r="T34" s="1"/>
      <c r="U34" s="1"/>
      <c r="V34" s="1"/>
      <c r="W34" s="1"/>
      <c r="X34" s="1"/>
      <c r="Y34" s="170">
        <v>50</v>
      </c>
      <c r="Z34" s="170"/>
      <c r="AA34" s="153" t="s">
        <v>74</v>
      </c>
      <c r="AB34" s="158" t="s">
        <v>72</v>
      </c>
      <c r="AC34" s="160">
        <f>$J116</f>
        <v>0.96699999999999997</v>
      </c>
      <c r="AD34" s="160">
        <f>$J118</f>
        <v>0.83599999999999997</v>
      </c>
      <c r="AE34" s="160">
        <f>$J120</f>
        <v>0.42599999999999999</v>
      </c>
      <c r="AF34" s="160">
        <f>$J122</f>
        <v>0.14199999999999999</v>
      </c>
      <c r="AG34" s="160">
        <f>$K116</f>
        <v>0.97599999999999998</v>
      </c>
      <c r="AH34" s="160">
        <f>$K118</f>
        <v>0.83199999999999996</v>
      </c>
      <c r="AI34" s="160">
        <f>$K120</f>
        <v>0.40100000000000002</v>
      </c>
      <c r="AJ34" s="160">
        <f>$K122</f>
        <v>0.14099999999999999</v>
      </c>
      <c r="AK34" s="160">
        <f>$L116</f>
        <v>0.94599999999999995</v>
      </c>
      <c r="AL34" s="160">
        <f>$L118</f>
        <v>0.83499999999999996</v>
      </c>
      <c r="AM34" s="160">
        <f>$L120</f>
        <v>0.51700000000000002</v>
      </c>
      <c r="AN34" s="160">
        <f>$L122</f>
        <v>0.22900000000000001</v>
      </c>
    </row>
    <row r="35" spans="1:40" ht="16" thickBot="1" x14ac:dyDescent="0.4">
      <c r="A35" s="8"/>
      <c r="B35" s="8">
        <v>2.8</v>
      </c>
      <c r="C35" s="9" t="s">
        <v>12</v>
      </c>
      <c r="D35" s="125">
        <v>3.5999999999999997E-2</v>
      </c>
      <c r="E35" s="125">
        <v>0.126</v>
      </c>
      <c r="F35" s="125">
        <v>0.126</v>
      </c>
      <c r="G35" s="141"/>
      <c r="H35" s="8">
        <v>2.8</v>
      </c>
      <c r="I35" s="9" t="s">
        <v>12</v>
      </c>
      <c r="J35" s="125">
        <f>'[3]power for mixed normal distribu'!B33</f>
        <v>5.8000000000000003E-2</v>
      </c>
      <c r="K35" s="125">
        <f>'[3]power for mixed normal distribu'!C33</f>
        <v>9.9000000000000005E-2</v>
      </c>
      <c r="L35" s="125">
        <f>'[3]power for mixed normal distribu'!D33</f>
        <v>0.16700000000000001</v>
      </c>
      <c r="M35" s="1"/>
      <c r="N35" s="135"/>
      <c r="O35" s="135"/>
      <c r="P35" s="1"/>
      <c r="Q35" s="1"/>
      <c r="R35" s="1"/>
      <c r="S35" s="1"/>
      <c r="T35" s="1"/>
      <c r="U35" s="1"/>
      <c r="V35" s="1"/>
      <c r="W35" s="1"/>
      <c r="X35" s="1"/>
      <c r="Y35" s="170"/>
      <c r="Z35" s="170"/>
      <c r="AA35" s="153"/>
      <c r="AB35" s="159" t="s">
        <v>73</v>
      </c>
      <c r="AC35" s="161">
        <f>$J117</f>
        <v>0.95799999999999996</v>
      </c>
      <c r="AD35" s="161">
        <f>$J119</f>
        <v>0.83399999999999996</v>
      </c>
      <c r="AE35" s="161">
        <f>$J121</f>
        <v>0.45400000000000001</v>
      </c>
      <c r="AF35" s="161">
        <f>$J123</f>
        <v>0.159</v>
      </c>
      <c r="AG35" s="161">
        <f>$K117</f>
        <v>0.97399999999999998</v>
      </c>
      <c r="AH35" s="161">
        <f>$K119</f>
        <v>0.84299999999999997</v>
      </c>
      <c r="AI35" s="161">
        <f>$K121</f>
        <v>0.436</v>
      </c>
      <c r="AJ35" s="161">
        <f>$K123</f>
        <v>0.154</v>
      </c>
      <c r="AK35" s="161">
        <f>$L117</f>
        <v>0.93400000000000005</v>
      </c>
      <c r="AL35" s="161">
        <f>$L119</f>
        <v>0.83199999999999996</v>
      </c>
      <c r="AM35" s="161">
        <f>$L121</f>
        <v>0.53500000000000003</v>
      </c>
      <c r="AN35" s="161">
        <f>$L123</f>
        <v>0.248</v>
      </c>
    </row>
    <row r="36" spans="1:40" ht="16" thickBot="1" x14ac:dyDescent="0.4">
      <c r="A36" s="16" t="s">
        <v>29</v>
      </c>
      <c r="B36" s="11"/>
      <c r="C36" s="11"/>
      <c r="D36" s="143">
        <v>0.41399999999999998</v>
      </c>
      <c r="E36" s="143">
        <v>0.58799999999999997</v>
      </c>
      <c r="F36" s="143">
        <v>0.58799999999999997</v>
      </c>
      <c r="G36" s="141"/>
      <c r="H36" s="11"/>
      <c r="I36" s="11"/>
      <c r="J36" s="143">
        <f>'Doublex when sd is different'!J36</f>
        <v>0.32</v>
      </c>
      <c r="K36" s="143">
        <f>'Doublex when sd is different'!K36</f>
        <v>0.65700000000000003</v>
      </c>
      <c r="L36" s="143">
        <f>'Doublex when sd is different'!L36</f>
        <v>0.44</v>
      </c>
      <c r="M36" s="1"/>
      <c r="N36" s="135"/>
      <c r="O36" s="135"/>
      <c r="P36" s="1"/>
      <c r="Q36" s="1"/>
      <c r="R36" s="1"/>
      <c r="S36" s="1"/>
      <c r="T36" s="1"/>
      <c r="U36" s="1"/>
      <c r="V36" s="1"/>
      <c r="W36" s="1"/>
      <c r="X36" s="1"/>
      <c r="Y36" s="170">
        <v>50</v>
      </c>
      <c r="Z36" s="170"/>
      <c r="AA36" s="153">
        <v>2</v>
      </c>
      <c r="AB36" s="158" t="s">
        <v>72</v>
      </c>
      <c r="AC36" s="160">
        <f>$J124</f>
        <v>0.98599999999999999</v>
      </c>
      <c r="AD36" s="160">
        <f>$J126</f>
        <v>0.89100000000000001</v>
      </c>
      <c r="AE36" s="160">
        <f>$J128</f>
        <v>0.443</v>
      </c>
      <c r="AF36" s="160">
        <f>$J130</f>
        <v>0.112</v>
      </c>
      <c r="AG36" s="160">
        <f>$K124</f>
        <v>0.98199999999999998</v>
      </c>
      <c r="AH36" s="160">
        <f>$K126</f>
        <v>0.88800000000000001</v>
      </c>
      <c r="AI36" s="160">
        <f>$K128</f>
        <v>0.49299999999999999</v>
      </c>
      <c r="AJ36" s="160">
        <f>$K130</f>
        <v>0.17100000000000001</v>
      </c>
      <c r="AK36" s="160">
        <f>$L124</f>
        <v>0.96499999999999997</v>
      </c>
      <c r="AL36" s="160">
        <f>$L126</f>
        <v>0.89</v>
      </c>
      <c r="AM36" s="160">
        <f>$L128</f>
        <v>0.60799999999999998</v>
      </c>
      <c r="AN36" s="160">
        <f>$L130</f>
        <v>0.27600000000000002</v>
      </c>
    </row>
    <row r="37" spans="1:40" ht="16" thickBot="1" x14ac:dyDescent="0.4">
      <c r="A37" s="8"/>
      <c r="B37" s="8">
        <v>2.1</v>
      </c>
      <c r="C37" s="9" t="s">
        <v>13</v>
      </c>
      <c r="D37" s="125">
        <v>0.48599999999999999</v>
      </c>
      <c r="E37" s="125">
        <v>0.629</v>
      </c>
      <c r="F37" s="125">
        <v>0.629</v>
      </c>
      <c r="G37" s="141"/>
      <c r="H37" s="8">
        <v>2.1</v>
      </c>
      <c r="I37" s="9" t="s">
        <v>13</v>
      </c>
      <c r="J37" s="125">
        <f>'[3]power for mixed normal distribu'!B35</f>
        <v>0.375</v>
      </c>
      <c r="K37" s="125">
        <f>'[3]power for mixed normal distribu'!C35</f>
        <v>0.72</v>
      </c>
      <c r="L37" s="125">
        <f>'[3]power for mixed normal distribu'!D35</f>
        <v>0.48599999999999999</v>
      </c>
      <c r="M37" s="1"/>
      <c r="N37" s="135"/>
      <c r="O37" s="135"/>
      <c r="P37" s="1"/>
      <c r="Q37" s="1"/>
      <c r="R37" s="1"/>
      <c r="S37" s="1"/>
      <c r="T37" s="1"/>
      <c r="U37" s="1"/>
      <c r="V37" s="1"/>
      <c r="W37" s="1"/>
      <c r="X37" s="1"/>
      <c r="Y37" s="170"/>
      <c r="Z37" s="170"/>
      <c r="AA37" s="153"/>
      <c r="AB37" s="159" t="s">
        <v>73</v>
      </c>
      <c r="AC37" s="161">
        <f>$J125</f>
        <v>0.98</v>
      </c>
      <c r="AD37" s="161">
        <f>$J127</f>
        <v>0.88700000000000001</v>
      </c>
      <c r="AE37" s="161">
        <f>$J129</f>
        <v>0.46800000000000003</v>
      </c>
      <c r="AF37" s="161">
        <f>$J131</f>
        <v>0.126</v>
      </c>
      <c r="AG37" s="161">
        <f>$K125</f>
        <v>0.98</v>
      </c>
      <c r="AH37" s="161">
        <f>$K127</f>
        <v>0.89500000000000002</v>
      </c>
      <c r="AI37" s="161">
        <f>$K129</f>
        <v>0.52100000000000002</v>
      </c>
      <c r="AJ37" s="161">
        <f>$K131</f>
        <v>0.186</v>
      </c>
      <c r="AK37" s="161">
        <f>$L125</f>
        <v>0.95299999999999996</v>
      </c>
      <c r="AL37" s="161">
        <f>$L127</f>
        <v>0.88400000000000001</v>
      </c>
      <c r="AM37" s="161">
        <f>$L129</f>
        <v>0.61899999999999999</v>
      </c>
      <c r="AN37" s="161">
        <f>$L131</f>
        <v>0.29299999999999998</v>
      </c>
    </row>
    <row r="38" spans="1:40" ht="16" thickBot="1" x14ac:dyDescent="0.4">
      <c r="A38" s="16" t="s">
        <v>29</v>
      </c>
      <c r="B38" s="40"/>
      <c r="C38" s="40"/>
      <c r="D38" s="144">
        <v>0.33900000000000002</v>
      </c>
      <c r="E38" s="144">
        <v>0.33200000000000002</v>
      </c>
      <c r="F38" s="144">
        <v>0.33200000000000002</v>
      </c>
      <c r="G38" s="141"/>
      <c r="H38" s="40"/>
      <c r="I38" s="40"/>
      <c r="J38" s="144">
        <f>'Doublex when sd is different'!J38</f>
        <v>0.31</v>
      </c>
      <c r="K38" s="144">
        <f>'Doublex when sd is different'!K38</f>
        <v>0.30299999999999999</v>
      </c>
      <c r="L38" s="144">
        <f>'Doublex when sd is different'!L38</f>
        <v>0.30499999999999999</v>
      </c>
      <c r="M38" s="1"/>
      <c r="N38" s="135"/>
      <c r="O38" s="135"/>
      <c r="P38" s="1"/>
      <c r="Q38" s="1"/>
      <c r="R38" s="1"/>
      <c r="S38" s="1"/>
      <c r="T38" s="1"/>
      <c r="U38" s="1"/>
      <c r="V38" s="1"/>
      <c r="W38" s="1"/>
      <c r="X38" s="1"/>
      <c r="Y38" s="170">
        <v>100</v>
      </c>
      <c r="Z38" s="170"/>
      <c r="AA38" s="153" t="s">
        <v>71</v>
      </c>
      <c r="AB38" s="158" t="s">
        <v>72</v>
      </c>
      <c r="AC38" s="160">
        <f>$J132</f>
        <v>0.94799999999999995</v>
      </c>
      <c r="AD38" s="160">
        <f>$J134</f>
        <v>0.81</v>
      </c>
      <c r="AE38" s="160">
        <f>$J136</f>
        <v>0.55000000000000004</v>
      </c>
      <c r="AF38" s="160">
        <f>$J138</f>
        <v>0.34100000000000003</v>
      </c>
      <c r="AG38" s="160">
        <f>$K132</f>
        <v>0.996</v>
      </c>
      <c r="AH38" s="160">
        <f>$K134</f>
        <v>0.80400000000000005</v>
      </c>
      <c r="AI38" s="160">
        <f>$K136</f>
        <v>0.31</v>
      </c>
      <c r="AJ38" s="160">
        <f>$K138</f>
        <v>0.111</v>
      </c>
      <c r="AK38" s="160">
        <f>$L132</f>
        <v>0.97499999999999998</v>
      </c>
      <c r="AL38" s="160">
        <f>$L134</f>
        <v>0.80900000000000005</v>
      </c>
      <c r="AM38" s="160">
        <f>$L136</f>
        <v>0.42099999999999999</v>
      </c>
      <c r="AN38" s="160">
        <f>$L138</f>
        <v>0.182</v>
      </c>
    </row>
    <row r="39" spans="1:40" ht="16" thickBot="1" x14ac:dyDescent="0.4">
      <c r="A39" s="8"/>
      <c r="B39" s="8">
        <v>2.2000000000000002</v>
      </c>
      <c r="C39" s="9" t="s">
        <v>13</v>
      </c>
      <c r="D39" s="125">
        <v>0.39400000000000002</v>
      </c>
      <c r="E39" s="125">
        <v>0.40300000000000002</v>
      </c>
      <c r="F39" s="125">
        <v>0.40300000000000002</v>
      </c>
      <c r="G39" s="141"/>
      <c r="H39" s="8">
        <v>2.2000000000000002</v>
      </c>
      <c r="I39" s="9" t="s">
        <v>13</v>
      </c>
      <c r="J39" s="125">
        <f>'[3]power for mixed normal distribu'!B37</f>
        <v>0.34399999999999997</v>
      </c>
      <c r="K39" s="125">
        <f>'[3]power for mixed normal distribu'!C37</f>
        <v>0.39500000000000002</v>
      </c>
      <c r="L39" s="125">
        <f>'[3]power for mixed normal distribu'!D37</f>
        <v>0.35099999999999998</v>
      </c>
      <c r="M39" s="1"/>
      <c r="N39" s="135">
        <f>D39-E39</f>
        <v>-9.000000000000008E-3</v>
      </c>
      <c r="O39" s="135">
        <f>J39-K39</f>
        <v>-5.1000000000000045E-2</v>
      </c>
      <c r="P39" s="1"/>
      <c r="Q39" s="1">
        <f>D39-F39</f>
        <v>-9.000000000000008E-3</v>
      </c>
      <c r="R39" s="1">
        <f>J39-L39</f>
        <v>-7.0000000000000062E-3</v>
      </c>
      <c r="S39" s="1"/>
      <c r="T39" s="1"/>
      <c r="U39" s="1"/>
      <c r="V39" s="1"/>
      <c r="W39" s="1"/>
      <c r="X39" s="1"/>
      <c r="Y39" s="170"/>
      <c r="Z39" s="170"/>
      <c r="AA39" s="153"/>
      <c r="AB39" s="159" t="s">
        <v>73</v>
      </c>
      <c r="AC39" s="161">
        <f>$J133</f>
        <v>0.93799999999999994</v>
      </c>
      <c r="AD39" s="161">
        <f>$J135</f>
        <v>0.81299999999999994</v>
      </c>
      <c r="AE39" s="161">
        <f>$J137</f>
        <v>0.56899999999999995</v>
      </c>
      <c r="AF39" s="161">
        <f>$J139</f>
        <v>0.36099999999999999</v>
      </c>
      <c r="AG39" s="161">
        <f>$K133</f>
        <v>0.99299999999999999</v>
      </c>
      <c r="AH39" s="161">
        <f>$K135</f>
        <v>0.81100000000000005</v>
      </c>
      <c r="AI39" s="161">
        <f>$K137</f>
        <v>0.35699999999999998</v>
      </c>
      <c r="AJ39" s="161">
        <f>$K139</f>
        <v>0.125</v>
      </c>
      <c r="AK39" s="161">
        <f>$L133</f>
        <v>0.96799999999999997</v>
      </c>
      <c r="AL39" s="161">
        <f>$L135</f>
        <v>0.81100000000000005</v>
      </c>
      <c r="AM39" s="161">
        <f>$L137</f>
        <v>0.45700000000000002</v>
      </c>
      <c r="AN39" s="161">
        <f>$L139</f>
        <v>0.20300000000000001</v>
      </c>
    </row>
    <row r="40" spans="1:40" ht="16" thickBot="1" x14ac:dyDescent="0.4">
      <c r="A40" s="16" t="s">
        <v>29</v>
      </c>
      <c r="B40" s="13"/>
      <c r="C40" s="13"/>
      <c r="D40" s="145">
        <v>0.25</v>
      </c>
      <c r="E40" s="145">
        <v>0.14000000000000001</v>
      </c>
      <c r="F40" s="145">
        <v>0.14000000000000001</v>
      </c>
      <c r="G40" s="141"/>
      <c r="H40" s="13"/>
      <c r="I40" s="13"/>
      <c r="J40" s="145">
        <f>'Doublex when sd is different'!J40</f>
        <v>0.26700000000000002</v>
      </c>
      <c r="K40" s="145">
        <f>'Doublex when sd is different'!K40</f>
        <v>0.11799999999999999</v>
      </c>
      <c r="L40" s="145">
        <f>'Doublex when sd is different'!L40</f>
        <v>0.16200000000000001</v>
      </c>
      <c r="M40" s="1"/>
      <c r="N40" s="135"/>
      <c r="O40" s="135"/>
      <c r="P40" s="1"/>
      <c r="Q40" s="1"/>
      <c r="R40" s="1"/>
      <c r="S40" s="1"/>
      <c r="T40" s="1"/>
      <c r="U40" s="1"/>
      <c r="V40" s="1"/>
      <c r="W40" s="1"/>
      <c r="X40" s="1"/>
      <c r="Y40" s="170">
        <v>100</v>
      </c>
      <c r="Z40" s="170"/>
      <c r="AA40" s="153">
        <v>1</v>
      </c>
      <c r="AB40" s="158" t="s">
        <v>72</v>
      </c>
      <c r="AC40" s="160">
        <f>$J140</f>
        <v>0.998</v>
      </c>
      <c r="AD40" s="160">
        <f>$J142</f>
        <v>0.96199999999999997</v>
      </c>
      <c r="AE40" s="160">
        <f>$J144</f>
        <v>0.9</v>
      </c>
      <c r="AF40" s="160">
        <f>$J146</f>
        <v>0.29099999999999998</v>
      </c>
      <c r="AG40" s="160">
        <f>$K140</f>
        <v>1</v>
      </c>
      <c r="AH40" s="160">
        <f>$K142</f>
        <v>0.96099999999999997</v>
      </c>
      <c r="AI40" s="160">
        <f>$K144</f>
        <v>0.6</v>
      </c>
      <c r="AJ40" s="160">
        <f>$K146</f>
        <v>0.17799999999999999</v>
      </c>
      <c r="AK40" s="160">
        <f>$L140</f>
        <v>0.998</v>
      </c>
      <c r="AL40" s="160">
        <f>$L142</f>
        <v>0.96199999999999997</v>
      </c>
      <c r="AM40" s="160">
        <f>$L144</f>
        <v>0.9</v>
      </c>
      <c r="AN40" s="160">
        <f>$L146</f>
        <v>0.28699999999999998</v>
      </c>
    </row>
    <row r="41" spans="1:40" ht="16" thickBot="1" x14ac:dyDescent="0.4">
      <c r="A41" s="8"/>
      <c r="B41" s="8">
        <v>2.4</v>
      </c>
      <c r="C41" s="9" t="s">
        <v>13</v>
      </c>
      <c r="D41" s="125">
        <v>0.28499999999999998</v>
      </c>
      <c r="E41" s="125">
        <v>0.17599999999999999</v>
      </c>
      <c r="F41" s="125">
        <v>0.17599999999999999</v>
      </c>
      <c r="G41" s="141"/>
      <c r="H41" s="8">
        <v>2.4</v>
      </c>
      <c r="I41" s="9" t="s">
        <v>13</v>
      </c>
      <c r="J41" s="125">
        <f>'[3]power for mixed normal distribu'!B39</f>
        <v>0.29299999999999998</v>
      </c>
      <c r="K41" s="125">
        <f>'[3]power for mixed normal distribu'!C39</f>
        <v>0.14799999999999999</v>
      </c>
      <c r="L41" s="125">
        <f>'[3]power for mixed normal distribu'!D39</f>
        <v>0.19400000000000001</v>
      </c>
      <c r="M41" s="1"/>
      <c r="N41" s="135"/>
      <c r="O41" s="135"/>
      <c r="P41" s="1"/>
      <c r="Q41" s="1"/>
      <c r="R41" s="1"/>
      <c r="S41" s="1"/>
      <c r="T41" s="1"/>
      <c r="U41" s="1"/>
      <c r="V41" s="1"/>
      <c r="W41" s="1"/>
      <c r="X41" s="1"/>
      <c r="Y41" s="170"/>
      <c r="Z41" s="170"/>
      <c r="AA41" s="153"/>
      <c r="AB41" s="159" t="s">
        <v>73</v>
      </c>
      <c r="AC41" s="161">
        <f>$J141</f>
        <v>0.997</v>
      </c>
      <c r="AD41" s="161">
        <f>$J143</f>
        <v>0.95699999999999996</v>
      </c>
      <c r="AE41" s="161">
        <f>$J145</f>
        <v>0.67700000000000005</v>
      </c>
      <c r="AF41" s="161">
        <f>$J147</f>
        <v>0.31</v>
      </c>
      <c r="AG41" s="161">
        <f>$K141</f>
        <v>0.999</v>
      </c>
      <c r="AH41" s="161">
        <f>$K143</f>
        <v>0.95599999999999996</v>
      </c>
      <c r="AI41" s="161">
        <f>$K145</f>
        <v>0.56599999999999995</v>
      </c>
      <c r="AJ41" s="161">
        <f>$K147</f>
        <v>0.193</v>
      </c>
      <c r="AK41" s="161">
        <f>$L141</f>
        <v>0.997</v>
      </c>
      <c r="AL41" s="161">
        <f>$L143</f>
        <v>0.95699999999999996</v>
      </c>
      <c r="AM41" s="161">
        <f>$L145</f>
        <v>0.67600000000000005</v>
      </c>
      <c r="AN41" s="161">
        <f>$L147</f>
        <v>0.30599999999999999</v>
      </c>
    </row>
    <row r="42" spans="1:40" ht="16" thickBot="1" x14ac:dyDescent="0.4">
      <c r="A42" s="16" t="s">
        <v>29</v>
      </c>
      <c r="B42" s="13"/>
      <c r="C42" s="13"/>
      <c r="D42" s="145">
        <v>0.20100000000000001</v>
      </c>
      <c r="E42" s="145">
        <v>7.2999999999999995E-2</v>
      </c>
      <c r="F42" s="145">
        <v>7.2999999999999995E-2</v>
      </c>
      <c r="G42" s="141"/>
      <c r="H42" s="13"/>
      <c r="I42" s="13"/>
      <c r="J42" s="145">
        <f>'Doublex when sd is different'!J42</f>
        <v>0.24199999999999999</v>
      </c>
      <c r="K42" s="145">
        <f>'Doublex when sd is different'!K42</f>
        <v>6.8000000000000005E-2</v>
      </c>
      <c r="L42" s="145">
        <f>'Doublex when sd is different'!L42</f>
        <v>9.9000000000000005E-2</v>
      </c>
      <c r="M42" s="1"/>
      <c r="N42" s="135"/>
      <c r="O42" s="135"/>
      <c r="P42" s="1"/>
      <c r="Q42" s="1"/>
      <c r="R42" s="1"/>
      <c r="S42" s="1"/>
      <c r="T42" s="1"/>
      <c r="U42" s="1"/>
      <c r="V42" s="1"/>
      <c r="W42" s="1"/>
      <c r="X42" s="1"/>
      <c r="Y42" s="170">
        <v>100</v>
      </c>
      <c r="Z42" s="170"/>
      <c r="AA42" s="153" t="s">
        <v>74</v>
      </c>
      <c r="AB42" s="158" t="s">
        <v>72</v>
      </c>
      <c r="AC42" s="160">
        <f>$J148</f>
        <v>1</v>
      </c>
      <c r="AD42" s="160">
        <f>$J150</f>
        <v>0.98899999999999999</v>
      </c>
      <c r="AE42" s="160">
        <f>$J152</f>
        <v>0.73599999999999999</v>
      </c>
      <c r="AF42" s="160">
        <f>$J154</f>
        <v>0.26200000000000001</v>
      </c>
      <c r="AG42" s="160">
        <f>$K148</f>
        <v>1</v>
      </c>
      <c r="AH42" s="160">
        <f>$K150</f>
        <v>0.98899999999999999</v>
      </c>
      <c r="AI42" s="160">
        <f>$K152</f>
        <v>0.70499999999999996</v>
      </c>
      <c r="AJ42" s="160">
        <f>$K154</f>
        <v>0.247</v>
      </c>
      <c r="AK42" s="160">
        <f>$L148</f>
        <v>1</v>
      </c>
      <c r="AL42" s="160">
        <f>$L150</f>
        <v>0.98899999999999999</v>
      </c>
      <c r="AM42" s="160">
        <f>$L152</f>
        <v>0.80500000000000005</v>
      </c>
      <c r="AN42" s="160">
        <f>$L154</f>
        <v>0.38100000000000001</v>
      </c>
    </row>
    <row r="43" spans="1:40" ht="16" thickBot="1" x14ac:dyDescent="0.4">
      <c r="A43" s="8"/>
      <c r="B43" s="8">
        <v>2.8</v>
      </c>
      <c r="C43" s="9" t="s">
        <v>13</v>
      </c>
      <c r="D43" s="125">
        <v>0.214</v>
      </c>
      <c r="E43" s="125">
        <v>7.8E-2</v>
      </c>
      <c r="F43" s="125">
        <v>7.8E-2</v>
      </c>
      <c r="G43" s="141"/>
      <c r="H43" s="8">
        <v>2.8</v>
      </c>
      <c r="I43" s="9" t="s">
        <v>13</v>
      </c>
      <c r="J43" s="125">
        <f>'[3]power for mixed normal distribu'!B41</f>
        <v>0.25600000000000001</v>
      </c>
      <c r="K43" s="125">
        <f>'[3]power for mixed normal distribu'!C41</f>
        <v>6.7000000000000004E-2</v>
      </c>
      <c r="L43" s="125">
        <f>'[3]power for mixed normal distribu'!D41</f>
        <v>0.10299999999999999</v>
      </c>
      <c r="M43" s="1"/>
      <c r="N43" s="135"/>
      <c r="O43" s="135"/>
      <c r="P43" s="1"/>
      <c r="Q43" s="1"/>
      <c r="R43" s="1"/>
      <c r="S43" s="1"/>
      <c r="T43" s="1"/>
      <c r="U43" s="1"/>
      <c r="V43" s="1"/>
      <c r="W43" s="1"/>
      <c r="X43" s="1"/>
      <c r="Y43" s="170"/>
      <c r="Z43" s="170"/>
      <c r="AA43" s="153"/>
      <c r="AB43" s="159" t="s">
        <v>73</v>
      </c>
      <c r="AC43" s="161">
        <f>$J149</f>
        <v>1</v>
      </c>
      <c r="AD43" s="161">
        <f>$J151</f>
        <v>0.98699999999999999</v>
      </c>
      <c r="AE43" s="161">
        <f>$J153</f>
        <v>0.74099999999999999</v>
      </c>
      <c r="AF43" s="161">
        <f>$J155</f>
        <v>0.27700000000000002</v>
      </c>
      <c r="AG43" s="161">
        <f>$K149</f>
        <v>1</v>
      </c>
      <c r="AH43" s="161">
        <f>$K151</f>
        <v>0.98699999999999999</v>
      </c>
      <c r="AI43" s="161">
        <f>$K153</f>
        <v>0.71599999999999997</v>
      </c>
      <c r="AJ43" s="161">
        <f>$K155</f>
        <v>0.26100000000000001</v>
      </c>
      <c r="AK43" s="161">
        <f>$L149</f>
        <v>0.999</v>
      </c>
      <c r="AL43" s="161">
        <f>$L151</f>
        <v>0.98699999999999999</v>
      </c>
      <c r="AM43" s="161">
        <f>$L153</f>
        <v>0.80700000000000005</v>
      </c>
      <c r="AN43" s="161">
        <f>$L155</f>
        <v>0.39500000000000002</v>
      </c>
    </row>
    <row r="44" spans="1:40" ht="16" thickBot="1" x14ac:dyDescent="0.4">
      <c r="A44" s="16" t="s">
        <v>29</v>
      </c>
      <c r="B44" s="16"/>
      <c r="C44" s="16"/>
      <c r="D44" s="146">
        <v>0.67300000000000004</v>
      </c>
      <c r="E44" s="146">
        <v>0.66700000000000004</v>
      </c>
      <c r="F44" s="146">
        <v>0.66700000000000004</v>
      </c>
      <c r="G44" s="141"/>
      <c r="H44" s="16"/>
      <c r="I44" s="16"/>
      <c r="J44" s="146">
        <f>'Doublex when sd is different'!J44</f>
        <v>0.65900000000000003</v>
      </c>
      <c r="K44" s="146">
        <f>'Doublex when sd is different'!K44</f>
        <v>0.79300000000000004</v>
      </c>
      <c r="L44" s="146">
        <f>'Doublex when sd is different'!L44</f>
        <v>0.65400000000000003</v>
      </c>
      <c r="M44" s="1"/>
      <c r="N44" s="135"/>
      <c r="O44" s="135"/>
      <c r="P44" s="1"/>
      <c r="Q44" s="1"/>
      <c r="R44" s="1"/>
      <c r="S44" s="1"/>
      <c r="T44" s="1"/>
      <c r="U44" s="1"/>
      <c r="V44" s="1"/>
      <c r="W44" s="1"/>
      <c r="X44" s="1"/>
      <c r="Y44" s="170">
        <v>100</v>
      </c>
      <c r="Z44" s="170"/>
      <c r="AA44" s="153">
        <v>2</v>
      </c>
      <c r="AB44" s="158" t="s">
        <v>72</v>
      </c>
      <c r="AC44" s="160">
        <f>$J156</f>
        <v>1</v>
      </c>
      <c r="AD44" s="160">
        <f>$J158</f>
        <v>0.996</v>
      </c>
      <c r="AE44" s="160">
        <f>$J160</f>
        <v>0.78300000000000003</v>
      </c>
      <c r="AF44" s="160">
        <f>$J162</f>
        <v>0.23799999999999999</v>
      </c>
      <c r="AG44" s="160">
        <f>$K156</f>
        <v>1</v>
      </c>
      <c r="AH44" s="160">
        <f>$K158</f>
        <v>0.996</v>
      </c>
      <c r="AI44" s="160">
        <f>$K160</f>
        <v>0.81100000000000005</v>
      </c>
      <c r="AJ44" s="160">
        <f>$K162</f>
        <v>0.312</v>
      </c>
      <c r="AK44" s="160">
        <f>$L156</f>
        <v>1</v>
      </c>
      <c r="AL44" s="160">
        <f>$L158</f>
        <v>0.996</v>
      </c>
      <c r="AM44" s="160">
        <f>$L160</f>
        <v>0.88400000000000001</v>
      </c>
      <c r="AN44" s="160">
        <f>$L162</f>
        <v>0.46400000000000002</v>
      </c>
    </row>
    <row r="45" spans="1:40" ht="16" thickBot="1" x14ac:dyDescent="0.4">
      <c r="A45" s="8"/>
      <c r="B45" s="8">
        <v>2.1</v>
      </c>
      <c r="C45" s="9" t="s">
        <v>14</v>
      </c>
      <c r="D45" s="125">
        <v>0.70499999999999996</v>
      </c>
      <c r="E45" s="125">
        <v>0.7</v>
      </c>
      <c r="F45" s="125">
        <v>0.7</v>
      </c>
      <c r="G45" s="141"/>
      <c r="H45" s="8">
        <v>2.1</v>
      </c>
      <c r="I45" s="9" t="s">
        <v>14</v>
      </c>
      <c r="J45" s="125">
        <f>'[3]power for mixed normal distribu'!B43</f>
        <v>0.68300000000000005</v>
      </c>
      <c r="K45" s="125">
        <f>'[3]power for mixed normal distribu'!C43</f>
        <v>0.82799999999999996</v>
      </c>
      <c r="L45" s="125">
        <f>'[3]power for mixed normal distribu'!D43</f>
        <v>0.67600000000000005</v>
      </c>
      <c r="M45" s="1"/>
      <c r="N45" s="135"/>
      <c r="O45" s="135"/>
      <c r="P45" s="1"/>
      <c r="Q45" s="1"/>
      <c r="R45" s="1"/>
      <c r="S45" s="1"/>
      <c r="T45" s="1"/>
      <c r="U45" s="1"/>
      <c r="V45" s="1"/>
      <c r="W45" s="1"/>
      <c r="X45" s="1"/>
      <c r="Y45" s="170"/>
      <c r="Z45" s="170"/>
      <c r="AA45" s="153"/>
      <c r="AB45" s="159" t="s">
        <v>73</v>
      </c>
      <c r="AC45" s="161">
        <f>$J157</f>
        <v>1</v>
      </c>
      <c r="AD45" s="161">
        <f>$J159</f>
        <v>0.995</v>
      </c>
      <c r="AE45" s="161">
        <f>$J161</f>
        <v>0.78400000000000003</v>
      </c>
      <c r="AF45" s="161">
        <f>$J163</f>
        <v>0.252</v>
      </c>
      <c r="AG45" s="161">
        <f>$K157</f>
        <v>1</v>
      </c>
      <c r="AH45" s="161">
        <f>$K159</f>
        <v>0.995</v>
      </c>
      <c r="AI45" s="161">
        <f>$K161</f>
        <v>0.81499999999999995</v>
      </c>
      <c r="AJ45" s="161">
        <f>$K163</f>
        <v>0.32600000000000001</v>
      </c>
      <c r="AK45" s="161">
        <f>$L157</f>
        <v>1</v>
      </c>
      <c r="AL45" s="161">
        <f>$L159</f>
        <v>0.995</v>
      </c>
      <c r="AM45" s="161">
        <f>$L161</f>
        <v>0.88200000000000001</v>
      </c>
      <c r="AN45" s="161">
        <f>$L163</f>
        <v>0.47499999999999998</v>
      </c>
    </row>
    <row r="46" spans="1:40" ht="15.5" x14ac:dyDescent="0.35">
      <c r="A46" s="16" t="s">
        <v>29</v>
      </c>
      <c r="B46" s="29"/>
      <c r="C46" s="29"/>
      <c r="D46" s="147">
        <v>0.47799999999999998</v>
      </c>
      <c r="E46" s="147">
        <v>0.47799999999999998</v>
      </c>
      <c r="F46" s="147">
        <v>0.47799999999999998</v>
      </c>
      <c r="G46" s="141"/>
      <c r="H46" s="29"/>
      <c r="I46" s="29"/>
      <c r="J46" s="147">
        <f>'Doublex when sd is different'!J46</f>
        <v>0.49</v>
      </c>
      <c r="K46" s="147">
        <f>'Doublex when sd is different'!K46</f>
        <v>0.48199999999999998</v>
      </c>
      <c r="L46" s="147">
        <f>'Doublex when sd is different'!L46</f>
        <v>0.48899999999999999</v>
      </c>
      <c r="M46" s="1"/>
      <c r="N46" s="135"/>
      <c r="O46" s="13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40" ht="15" x14ac:dyDescent="0.35">
      <c r="A47" s="8"/>
      <c r="B47" s="8">
        <v>2.2000000000000002</v>
      </c>
      <c r="C47" s="9" t="s">
        <v>14</v>
      </c>
      <c r="D47" s="125">
        <v>0.52</v>
      </c>
      <c r="E47" s="125">
        <v>0.51800000000000002</v>
      </c>
      <c r="F47" s="125">
        <v>0.51800000000000002</v>
      </c>
      <c r="G47" s="141"/>
      <c r="H47" s="8">
        <v>2.2000000000000002</v>
      </c>
      <c r="I47" s="9" t="s">
        <v>14</v>
      </c>
      <c r="J47" s="125">
        <f>'[3]power for mixed normal distribu'!B45</f>
        <v>0.52200000000000002</v>
      </c>
      <c r="K47" s="125">
        <f>'[3]power for mixed normal distribu'!C45</f>
        <v>0.54600000000000004</v>
      </c>
      <c r="L47" s="125">
        <f>'[3]power for mixed normal distribu'!D45</f>
        <v>0.51900000000000002</v>
      </c>
      <c r="M47" s="1"/>
      <c r="N47" s="135">
        <f>D47-E47</f>
        <v>2.0000000000000018E-3</v>
      </c>
      <c r="O47" s="135">
        <f>J47-K47</f>
        <v>-2.4000000000000021E-2</v>
      </c>
      <c r="P47" s="1"/>
      <c r="Q47" s="135">
        <f>D47-F47</f>
        <v>2.0000000000000018E-3</v>
      </c>
      <c r="R47" s="135">
        <f>J47-L47</f>
        <v>3.0000000000000027E-3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40" ht="15.5" x14ac:dyDescent="0.35">
      <c r="A48" s="16" t="s">
        <v>29</v>
      </c>
      <c r="B48" s="16"/>
      <c r="C48" s="16"/>
      <c r="D48" s="146">
        <v>0.22700000000000001</v>
      </c>
      <c r="E48" s="146">
        <v>0.223</v>
      </c>
      <c r="F48" s="146">
        <v>0.223</v>
      </c>
      <c r="G48" s="141"/>
      <c r="H48" s="16"/>
      <c r="I48" s="16"/>
      <c r="J48" s="146">
        <f>'Doublex when sd is different'!J48</f>
        <v>0.26700000000000002</v>
      </c>
      <c r="K48" s="146">
        <f>'Doublex when sd is different'!K48</f>
        <v>0.187</v>
      </c>
      <c r="L48" s="146">
        <f>'Doublex when sd is different'!L48</f>
        <v>0.26100000000000001</v>
      </c>
      <c r="M48" s="1"/>
      <c r="N48" s="135"/>
      <c r="O48" s="13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" x14ac:dyDescent="0.35">
      <c r="A49" s="8"/>
      <c r="B49" s="8">
        <v>2.4</v>
      </c>
      <c r="C49" s="9" t="s">
        <v>14</v>
      </c>
      <c r="D49" s="125">
        <v>0.26900000000000002</v>
      </c>
      <c r="E49" s="125">
        <v>0.26400000000000001</v>
      </c>
      <c r="F49" s="125">
        <v>0.26400000000000001</v>
      </c>
      <c r="G49" s="141"/>
      <c r="H49" s="8">
        <v>2.4</v>
      </c>
      <c r="I49" s="9" t="s">
        <v>14</v>
      </c>
      <c r="J49" s="125">
        <f>'[3]power for mixed normal distribu'!B47</f>
        <v>0.30399999999999999</v>
      </c>
      <c r="K49" s="125">
        <f>'[3]power for mixed normal distribu'!C47</f>
        <v>0.22700000000000001</v>
      </c>
      <c r="L49" s="125">
        <f>'[3]power for mixed normal distribu'!D47</f>
        <v>0.29699999999999999</v>
      </c>
      <c r="M49" s="1"/>
      <c r="N49" s="135"/>
      <c r="O49" s="13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5" x14ac:dyDescent="0.35">
      <c r="A50" s="16" t="s">
        <v>29</v>
      </c>
      <c r="B50" s="16"/>
      <c r="C50" s="16"/>
      <c r="D50" s="146">
        <v>0.105</v>
      </c>
      <c r="E50" s="146">
        <v>9.9000000000000005E-2</v>
      </c>
      <c r="F50" s="146">
        <v>9.9000000000000005E-2</v>
      </c>
      <c r="G50" s="141"/>
      <c r="H50" s="16"/>
      <c r="I50" s="16"/>
      <c r="J50" s="146">
        <f>'Doublex when sd is different'!J50</f>
        <v>0.14299999999999999</v>
      </c>
      <c r="K50" s="146">
        <f>'Doublex when sd is different'!K50</f>
        <v>8.5000000000000006E-2</v>
      </c>
      <c r="L50" s="146">
        <f>'Doublex when sd is different'!L50</f>
        <v>0.13300000000000001</v>
      </c>
      <c r="M50" s="1"/>
      <c r="N50" s="135"/>
      <c r="O50" s="13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" x14ac:dyDescent="0.35">
      <c r="A51" s="8"/>
      <c r="B51" s="8">
        <v>2.8</v>
      </c>
      <c r="C51" s="9" t="s">
        <v>14</v>
      </c>
      <c r="D51" s="125">
        <v>0.11700000000000001</v>
      </c>
      <c r="E51" s="125">
        <v>0.111</v>
      </c>
      <c r="F51" s="125">
        <v>0.111</v>
      </c>
      <c r="G51" s="141"/>
      <c r="H51" s="8">
        <v>2.8</v>
      </c>
      <c r="I51" s="9" t="s">
        <v>14</v>
      </c>
      <c r="J51" s="125">
        <f>'[3]power for mixed normal distribu'!B49</f>
        <v>0.159</v>
      </c>
      <c r="K51" s="125">
        <f>'[3]power for mixed normal distribu'!C49</f>
        <v>8.8999999999999996E-2</v>
      </c>
      <c r="L51" s="125">
        <f>'[3]power for mixed normal distribu'!D49</f>
        <v>0.14799999999999999</v>
      </c>
      <c r="M51" s="1"/>
      <c r="N51" s="135"/>
      <c r="O51" s="13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5" x14ac:dyDescent="0.35">
      <c r="A52" s="16" t="s">
        <v>29</v>
      </c>
      <c r="B52" s="13"/>
      <c r="C52" s="13"/>
      <c r="D52" s="145">
        <v>0.77800000000000002</v>
      </c>
      <c r="E52" s="145">
        <v>0.69499999999999995</v>
      </c>
      <c r="F52" s="145">
        <v>0.69499999999999995</v>
      </c>
      <c r="G52" s="141"/>
      <c r="H52" s="13"/>
      <c r="I52" s="13"/>
      <c r="J52" s="145">
        <f>'Doublex when sd is different'!J52</f>
        <v>0.81699999999999995</v>
      </c>
      <c r="K52" s="145">
        <f>'Doublex when sd is different'!K52</f>
        <v>0.84099999999999997</v>
      </c>
      <c r="L52" s="145">
        <f>'Doublex when sd is different'!L52</f>
        <v>0.748</v>
      </c>
      <c r="M52" s="1"/>
      <c r="N52" s="135"/>
      <c r="O52" s="13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" x14ac:dyDescent="0.35">
      <c r="A53" s="8"/>
      <c r="B53" s="8">
        <v>2.1</v>
      </c>
      <c r="C53" s="9" t="s">
        <v>15</v>
      </c>
      <c r="D53" s="125">
        <v>0.79100000000000004</v>
      </c>
      <c r="E53" s="125">
        <v>0.72599999999999998</v>
      </c>
      <c r="F53" s="125">
        <v>0.72599999999999998</v>
      </c>
      <c r="G53" s="141"/>
      <c r="H53" s="8">
        <v>2.1</v>
      </c>
      <c r="I53" s="9" t="s">
        <v>15</v>
      </c>
      <c r="J53" s="125">
        <f>'[3]power for mixed normal distribu'!B51</f>
        <v>0.82</v>
      </c>
      <c r="K53" s="125">
        <f>'[3]power for mixed normal distribu'!C51</f>
        <v>0.871</v>
      </c>
      <c r="L53" s="125">
        <f>'[3]power for mixed normal distribu'!D51</f>
        <v>0.75700000000000001</v>
      </c>
      <c r="M53" s="1"/>
      <c r="N53" s="135"/>
      <c r="O53" s="13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5" x14ac:dyDescent="0.35">
      <c r="A54" s="16" t="s">
        <v>29</v>
      </c>
      <c r="B54" s="40"/>
      <c r="C54" s="40"/>
      <c r="D54" s="144">
        <v>0.55300000000000005</v>
      </c>
      <c r="E54" s="144">
        <v>0.55100000000000005</v>
      </c>
      <c r="F54" s="144">
        <v>0.55100000000000005</v>
      </c>
      <c r="G54" s="141"/>
      <c r="H54" s="40"/>
      <c r="I54" s="40"/>
      <c r="J54" s="144">
        <f>'Doublex when sd is different'!J54</f>
        <v>0.60199999999999998</v>
      </c>
      <c r="K54" s="144">
        <f>'Doublex when sd is different'!K54</f>
        <v>0.59399999999999997</v>
      </c>
      <c r="L54" s="144">
        <f>'Doublex when sd is different'!L54</f>
        <v>0.6</v>
      </c>
      <c r="M54" s="1"/>
      <c r="N54" s="135"/>
      <c r="O54" s="13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" x14ac:dyDescent="0.35">
      <c r="A55" s="8"/>
      <c r="B55" s="8">
        <v>2.2000000000000002</v>
      </c>
      <c r="C55" s="9" t="s">
        <v>15</v>
      </c>
      <c r="D55" s="125">
        <v>0.58399999999999996</v>
      </c>
      <c r="E55" s="125">
        <v>0.58599999999999997</v>
      </c>
      <c r="F55" s="125">
        <v>0.58599999999999997</v>
      </c>
      <c r="G55" s="141"/>
      <c r="H55" s="8">
        <v>2.2000000000000002</v>
      </c>
      <c r="I55" s="9" t="s">
        <v>15</v>
      </c>
      <c r="J55" s="125">
        <f>'[3]power for mixed normal distribu'!B53</f>
        <v>0.625</v>
      </c>
      <c r="K55" s="125">
        <f>'[3]power for mixed normal distribu'!C53</f>
        <v>0.64300000000000002</v>
      </c>
      <c r="L55" s="125">
        <f>'[3]power for mixed normal distribu'!D53</f>
        <v>0.62</v>
      </c>
      <c r="M55" s="1"/>
      <c r="N55" s="135">
        <f>D55-E55</f>
        <v>-2.0000000000000018E-3</v>
      </c>
      <c r="O55" s="135">
        <f>J55-K55</f>
        <v>-1.8000000000000016E-2</v>
      </c>
      <c r="P55" s="1"/>
      <c r="Q55" s="1">
        <f>D55-F55</f>
        <v>-2.0000000000000018E-3</v>
      </c>
      <c r="R55" s="1">
        <f>J55-L55</f>
        <v>5.0000000000000044E-3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5" x14ac:dyDescent="0.35">
      <c r="A56" s="16" t="s">
        <v>29</v>
      </c>
      <c r="B56" s="11"/>
      <c r="C56" s="11"/>
      <c r="D56" s="143">
        <v>0.214</v>
      </c>
      <c r="E56" s="143">
        <v>0.29099999999999998</v>
      </c>
      <c r="F56" s="143">
        <v>0.29099999999999998</v>
      </c>
      <c r="G56" s="141"/>
      <c r="H56" s="11"/>
      <c r="I56" s="11"/>
      <c r="J56" s="143">
        <f>'Doublex when sd is different'!J56</f>
        <v>0.26300000000000001</v>
      </c>
      <c r="K56" s="143">
        <f>'Doublex when sd is different'!K56</f>
        <v>0.251</v>
      </c>
      <c r="L56" s="143">
        <f>'Doublex when sd is different'!L56</f>
        <v>0.34100000000000003</v>
      </c>
      <c r="M56" s="1"/>
      <c r="N56" s="135"/>
      <c r="O56" s="13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" x14ac:dyDescent="0.35">
      <c r="A57" s="8"/>
      <c r="B57" s="8">
        <v>2.4</v>
      </c>
      <c r="C57" s="9" t="s">
        <v>15</v>
      </c>
      <c r="D57" s="125">
        <v>0.25</v>
      </c>
      <c r="E57" s="125">
        <v>0.32400000000000001</v>
      </c>
      <c r="F57" s="125">
        <v>0.32400000000000001</v>
      </c>
      <c r="G57" s="141"/>
      <c r="H57" s="8">
        <v>2.4</v>
      </c>
      <c r="I57" s="9" t="s">
        <v>15</v>
      </c>
      <c r="J57" s="125">
        <f>'[3]power for mixed normal distribu'!B55</f>
        <v>0.30099999999999999</v>
      </c>
      <c r="K57" s="125">
        <f>'[3]power for mixed normal distribu'!C55</f>
        <v>0.29199999999999998</v>
      </c>
      <c r="L57" s="125">
        <f>'[3]power for mixed normal distribu'!D55</f>
        <v>0.373</v>
      </c>
      <c r="M57" s="1"/>
      <c r="N57" s="135"/>
      <c r="O57" s="13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5" x14ac:dyDescent="0.35">
      <c r="A58" s="16" t="s">
        <v>29</v>
      </c>
      <c r="B58" s="11"/>
      <c r="C58" s="11"/>
      <c r="D58" s="143">
        <v>6.4000000000000001E-2</v>
      </c>
      <c r="E58" s="143">
        <v>0.124</v>
      </c>
      <c r="F58" s="143">
        <v>0.124</v>
      </c>
      <c r="G58" s="141"/>
      <c r="H58" s="11"/>
      <c r="I58" s="11"/>
      <c r="J58" s="143">
        <f>'Doublex when sd is different'!J58</f>
        <v>9.8000000000000004E-2</v>
      </c>
      <c r="K58" s="143">
        <f>'Doublex when sd is different'!K58</f>
        <v>0.10199999999999999</v>
      </c>
      <c r="L58" s="143">
        <f>'Doublex when sd is different'!L58</f>
        <v>0.16500000000000001</v>
      </c>
      <c r="M58" s="1"/>
      <c r="N58" s="135"/>
      <c r="O58" s="13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" x14ac:dyDescent="0.35">
      <c r="A59" s="8"/>
      <c r="B59" s="8">
        <v>2.8</v>
      </c>
      <c r="C59" s="9" t="s">
        <v>15</v>
      </c>
      <c r="D59" s="125">
        <v>7.3999999999999996E-2</v>
      </c>
      <c r="E59" s="125">
        <v>0.13900000000000001</v>
      </c>
      <c r="F59" s="125">
        <v>0.13900000000000001</v>
      </c>
      <c r="G59" s="141"/>
      <c r="H59" s="8">
        <v>2.8</v>
      </c>
      <c r="I59" s="9" t="s">
        <v>15</v>
      </c>
      <c r="J59" s="125">
        <f>'[3]power for mixed normal distribu'!B57</f>
        <v>0.11</v>
      </c>
      <c r="K59" s="125">
        <f>'[3]power for mixed normal distribu'!C57</f>
        <v>0.11</v>
      </c>
      <c r="L59" s="125">
        <f>'[3]power for mixed normal distribu'!D57</f>
        <v>0.183</v>
      </c>
      <c r="M59" s="1"/>
      <c r="N59" s="135"/>
      <c r="O59" s="13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5" x14ac:dyDescent="0.35">
      <c r="A60" s="16" t="s">
        <v>29</v>
      </c>
      <c r="B60" s="13"/>
      <c r="C60" s="13"/>
      <c r="D60" s="145">
        <v>0.83199999999999996</v>
      </c>
      <c r="E60" s="145">
        <v>0.71</v>
      </c>
      <c r="F60" s="145">
        <v>0.71</v>
      </c>
      <c r="G60" s="141"/>
      <c r="H60" s="13"/>
      <c r="I60" s="13"/>
      <c r="J60" s="145">
        <f>'Doublex when sd is different'!J60</f>
        <v>0.88900000000000001</v>
      </c>
      <c r="K60" s="145">
        <f>'Doublex when sd is different'!K60</f>
        <v>0.86399999999999999</v>
      </c>
      <c r="L60" s="145">
        <f>'Doublex when sd is different'!L60</f>
        <v>0.79700000000000004</v>
      </c>
      <c r="M60" s="1"/>
      <c r="N60" s="135"/>
      <c r="O60" s="13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" x14ac:dyDescent="0.35">
      <c r="A61" s="8"/>
      <c r="B61" s="8">
        <v>2.1</v>
      </c>
      <c r="C61" s="9" t="s">
        <v>16</v>
      </c>
      <c r="D61" s="125">
        <v>0.83599999999999997</v>
      </c>
      <c r="E61" s="125">
        <v>0.73899999999999999</v>
      </c>
      <c r="F61" s="125">
        <v>0.73899999999999999</v>
      </c>
      <c r="G61" s="141"/>
      <c r="H61" s="8">
        <v>2.1</v>
      </c>
      <c r="I61" s="9" t="s">
        <v>16</v>
      </c>
      <c r="J61" s="125">
        <f>'[3]power for mixed normal distribu'!B59</f>
        <v>0.88400000000000001</v>
      </c>
      <c r="K61" s="125">
        <f>'[3]power for mixed normal distribu'!C59</f>
        <v>0.88900000000000001</v>
      </c>
      <c r="L61" s="125">
        <f>'[3]power for mixed normal distribu'!D59</f>
        <v>0.79800000000000004</v>
      </c>
      <c r="M61" s="1"/>
      <c r="N61" s="135"/>
      <c r="O61" s="13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5" x14ac:dyDescent="0.35">
      <c r="A62" s="16" t="s">
        <v>29</v>
      </c>
      <c r="B62" s="40"/>
      <c r="C62" s="40"/>
      <c r="D62" s="144">
        <v>0.6</v>
      </c>
      <c r="E62" s="144">
        <v>0.59399999999999997</v>
      </c>
      <c r="F62" s="144">
        <v>0.59399999999999997</v>
      </c>
      <c r="G62" s="141"/>
      <c r="H62" s="40"/>
      <c r="I62" s="40"/>
      <c r="J62" s="144">
        <f>'Doublex when sd is different'!J62</f>
        <v>0.67500000000000004</v>
      </c>
      <c r="K62" s="144">
        <f>'Doublex when sd is different'!K62</f>
        <v>0.66600000000000004</v>
      </c>
      <c r="L62" s="144">
        <f>'Doublex when sd is different'!L62</f>
        <v>0.67100000000000004</v>
      </c>
      <c r="M62" s="1"/>
      <c r="N62" s="135"/>
      <c r="O62" s="13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" x14ac:dyDescent="0.35">
      <c r="A63" s="8"/>
      <c r="B63" s="8">
        <v>2.2000000000000002</v>
      </c>
      <c r="C63" s="9" t="s">
        <v>16</v>
      </c>
      <c r="D63" s="125">
        <v>0.623</v>
      </c>
      <c r="E63" s="125">
        <v>0.628</v>
      </c>
      <c r="F63" s="125">
        <v>0.628</v>
      </c>
      <c r="G63" s="141"/>
      <c r="H63" s="8">
        <v>2.2000000000000002</v>
      </c>
      <c r="I63" s="9" t="s">
        <v>16</v>
      </c>
      <c r="J63" s="125">
        <f>'[3]power for mixed normal distribu'!B61</f>
        <v>0.68899999999999995</v>
      </c>
      <c r="K63" s="125">
        <f>'[3]power for mixed normal distribu'!C61</f>
        <v>0.70899999999999996</v>
      </c>
      <c r="L63" s="125">
        <f>'[3]power for mixed normal distribu'!D61</f>
        <v>0.68500000000000005</v>
      </c>
      <c r="M63" s="1"/>
      <c r="N63" s="135">
        <f>D63-E63</f>
        <v>-5.0000000000000044E-3</v>
      </c>
      <c r="O63" s="135">
        <f>J63-K63</f>
        <v>-2.0000000000000018E-2</v>
      </c>
      <c r="P63" s="1"/>
      <c r="Q63" s="1">
        <f>D63-F63</f>
        <v>-5.0000000000000044E-3</v>
      </c>
      <c r="R63" s="1">
        <f>J63-L63</f>
        <v>3.9999999999998925E-3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5" x14ac:dyDescent="0.35">
      <c r="A64" s="16" t="s">
        <v>29</v>
      </c>
      <c r="B64" s="11"/>
      <c r="C64" s="11"/>
      <c r="D64" s="143">
        <v>0.20300000000000001</v>
      </c>
      <c r="E64" s="143">
        <v>0.34699999999999998</v>
      </c>
      <c r="F64" s="143">
        <v>0.34699999999999998</v>
      </c>
      <c r="G64" s="141"/>
      <c r="H64" s="11"/>
      <c r="I64" s="11"/>
      <c r="J64" s="143">
        <f>'Doublex when sd is different'!J64</f>
        <v>0.26</v>
      </c>
      <c r="K64" s="143">
        <f>'Doublex when sd is different'!K64</f>
        <v>0.309</v>
      </c>
      <c r="L64" s="143">
        <f>'Doublex when sd is different'!L64</f>
        <v>0.41</v>
      </c>
      <c r="M64" s="1"/>
      <c r="N64" s="135"/>
      <c r="O64" s="13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" x14ac:dyDescent="0.35">
      <c r="A65" s="8"/>
      <c r="B65" s="8">
        <v>2.4</v>
      </c>
      <c r="C65" s="9" t="s">
        <v>16</v>
      </c>
      <c r="D65" s="125">
        <v>0.23599999999999999</v>
      </c>
      <c r="E65" s="125">
        <v>0.375</v>
      </c>
      <c r="F65" s="125">
        <v>0.375</v>
      </c>
      <c r="G65" s="141"/>
      <c r="H65" s="8">
        <v>2.4</v>
      </c>
      <c r="I65" s="9" t="s">
        <v>16</v>
      </c>
      <c r="J65" s="125">
        <f>'[3]power for mixed normal distribu'!B63</f>
        <v>0.29499999999999998</v>
      </c>
      <c r="K65" s="125">
        <f>'[3]power for mixed normal distribu'!C63</f>
        <v>0.34799999999999998</v>
      </c>
      <c r="L65" s="125">
        <f>'[3]power for mixed normal distribu'!D63</f>
        <v>0.434</v>
      </c>
      <c r="M65" s="1"/>
      <c r="N65" s="135"/>
      <c r="O65" s="13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5" x14ac:dyDescent="0.35">
      <c r="A66" s="16" t="s">
        <v>29</v>
      </c>
      <c r="B66" s="11"/>
      <c r="C66" s="11"/>
      <c r="D66" s="143">
        <v>4.2999999999999997E-2</v>
      </c>
      <c r="E66" s="143">
        <v>0.14699999999999999</v>
      </c>
      <c r="F66" s="143">
        <v>0.14699999999999999</v>
      </c>
      <c r="G66" s="141"/>
      <c r="H66" s="11"/>
      <c r="I66" s="11"/>
      <c r="J66" s="143">
        <f>'Doublex when sd is different'!J66</f>
        <v>7.0000000000000007E-2</v>
      </c>
      <c r="K66" s="143">
        <f>'Doublex when sd is different'!K66</f>
        <v>0.11899999999999999</v>
      </c>
      <c r="L66" s="143">
        <f>'Doublex when sd is different'!L66</f>
        <v>0.19400000000000001</v>
      </c>
      <c r="M66" s="1"/>
      <c r="N66" s="135"/>
      <c r="O66" s="13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" x14ac:dyDescent="0.35">
      <c r="A67" s="8"/>
      <c r="B67" s="8">
        <v>2.8</v>
      </c>
      <c r="C67" s="9" t="s">
        <v>16</v>
      </c>
      <c r="D67" s="125">
        <v>0.05</v>
      </c>
      <c r="E67" s="125">
        <v>0.16300000000000001</v>
      </c>
      <c r="F67" s="125">
        <v>0.16300000000000001</v>
      </c>
      <c r="G67" s="141"/>
      <c r="H67" s="8">
        <v>2.8</v>
      </c>
      <c r="I67" s="9" t="s">
        <v>16</v>
      </c>
      <c r="J67" s="125">
        <f>'[3]power for mixed normal distribu'!B65</f>
        <v>0.08</v>
      </c>
      <c r="K67" s="125">
        <f>'[3]power for mixed normal distribu'!C65</f>
        <v>0.129</v>
      </c>
      <c r="L67" s="125">
        <f>'[3]power for mixed normal distribu'!D65</f>
        <v>0.21099999999999999</v>
      </c>
      <c r="M67" s="1"/>
      <c r="N67" s="135"/>
      <c r="O67" s="13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5" x14ac:dyDescent="0.35">
      <c r="A68" s="16" t="s">
        <v>29</v>
      </c>
      <c r="B68" s="11"/>
      <c r="C68" s="11"/>
      <c r="D68" s="143">
        <v>0.55300000000000005</v>
      </c>
      <c r="E68" s="143">
        <v>0.71799999999999997</v>
      </c>
      <c r="F68" s="143">
        <v>0.71799999999999997</v>
      </c>
      <c r="G68" s="141"/>
      <c r="H68" s="11"/>
      <c r="I68" s="11"/>
      <c r="J68" s="143">
        <f>'Doublex when sd is different'!J68</f>
        <v>0.46300000000000002</v>
      </c>
      <c r="K68" s="143">
        <f>'Doublex when sd is different'!K68</f>
        <v>0.79600000000000004</v>
      </c>
      <c r="L68" s="143">
        <f>'Doublex when sd is different'!L68</f>
        <v>0.59099999999999997</v>
      </c>
      <c r="M68" s="1"/>
      <c r="N68" s="135"/>
      <c r="O68" s="135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" x14ac:dyDescent="0.35">
      <c r="A69" s="8"/>
      <c r="B69" s="8">
        <v>2.1</v>
      </c>
      <c r="C69" s="9" t="s">
        <v>17</v>
      </c>
      <c r="D69" s="125">
        <v>0.59599999999999997</v>
      </c>
      <c r="E69" s="125">
        <v>0.73299999999999998</v>
      </c>
      <c r="F69" s="125">
        <v>0.73299999999999998</v>
      </c>
      <c r="G69" s="141"/>
      <c r="H69" s="8">
        <v>2.1</v>
      </c>
      <c r="I69" s="9" t="s">
        <v>17</v>
      </c>
      <c r="J69" s="125">
        <f>'[3]power for mixed normal distribu'!B67</f>
        <v>0.502</v>
      </c>
      <c r="K69" s="125">
        <f>'[3]power for mixed normal distribu'!C67</f>
        <v>0.81799999999999995</v>
      </c>
      <c r="L69" s="125">
        <f>'[3]power for mixed normal distribu'!D67</f>
        <v>0.61699999999999999</v>
      </c>
      <c r="M69" s="1"/>
      <c r="N69" s="135"/>
      <c r="O69" s="13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5" x14ac:dyDescent="0.35">
      <c r="A70" s="19" t="s">
        <v>29</v>
      </c>
      <c r="B70" s="40"/>
      <c r="C70" s="40"/>
      <c r="D70" s="144">
        <v>0.435</v>
      </c>
      <c r="E70" s="144">
        <v>0.42899999999999999</v>
      </c>
      <c r="F70" s="144">
        <v>0.42899999999999999</v>
      </c>
      <c r="G70" s="141"/>
      <c r="H70" s="40"/>
      <c r="I70" s="40"/>
      <c r="J70" s="144">
        <f>'Doublex when sd is different'!J70</f>
        <v>0.40400000000000003</v>
      </c>
      <c r="K70" s="144">
        <f>'Doublex when sd is different'!K70</f>
        <v>0.39500000000000002</v>
      </c>
      <c r="L70" s="144">
        <f>'Doublex when sd is different'!L70</f>
        <v>0.4</v>
      </c>
      <c r="M70" s="1"/>
      <c r="N70" s="135"/>
      <c r="O70" s="13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" x14ac:dyDescent="0.35">
      <c r="A71" s="8"/>
      <c r="B71" s="8">
        <v>2.2000000000000002</v>
      </c>
      <c r="C71" s="9" t="s">
        <v>17</v>
      </c>
      <c r="D71" s="125">
        <v>0.47899999999999998</v>
      </c>
      <c r="E71" s="125">
        <v>0.48899999999999999</v>
      </c>
      <c r="F71" s="125">
        <v>0.48899999999999999</v>
      </c>
      <c r="G71" s="141"/>
      <c r="H71" s="8">
        <v>2.2000000000000002</v>
      </c>
      <c r="I71" s="9" t="s">
        <v>17</v>
      </c>
      <c r="J71" s="125">
        <f>'[3]power for mixed normal distribu'!B69</f>
        <v>0.434</v>
      </c>
      <c r="K71" s="125">
        <f>'[3]power for mixed normal distribu'!C69</f>
        <v>0.48299999999999998</v>
      </c>
      <c r="L71" s="125">
        <f>'[3]power for mixed normal distribu'!D69</f>
        <v>0.44400000000000001</v>
      </c>
      <c r="M71" s="1"/>
      <c r="N71" s="135">
        <f>D71-E71</f>
        <v>-1.0000000000000009E-2</v>
      </c>
      <c r="O71" s="135">
        <f>J71-K71</f>
        <v>-4.8999999999999988E-2</v>
      </c>
      <c r="P71" s="1"/>
      <c r="Q71" s="1">
        <f>D71-F71</f>
        <v>-1.0000000000000009E-2</v>
      </c>
      <c r="R71" s="1">
        <f>J71-L71</f>
        <v>-1.0000000000000009E-2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5" x14ac:dyDescent="0.35">
      <c r="A72" s="19" t="s">
        <v>29</v>
      </c>
      <c r="B72" s="20"/>
      <c r="C72" s="20"/>
      <c r="D72" s="148">
        <v>0.29399999999999998</v>
      </c>
      <c r="E72" s="148">
        <v>0.17299999999999999</v>
      </c>
      <c r="F72" s="148">
        <v>0.17299999999999999</v>
      </c>
      <c r="G72" s="141"/>
      <c r="H72" s="20"/>
      <c r="I72" s="20"/>
      <c r="J72" s="148">
        <f>'Doublex when sd is different'!J72</f>
        <v>0.315</v>
      </c>
      <c r="K72" s="148">
        <f>'Doublex when sd is different'!K72</f>
        <v>0.14499999999999999</v>
      </c>
      <c r="L72" s="148">
        <f>'Doublex when sd is different'!L72</f>
        <v>0.20200000000000001</v>
      </c>
      <c r="M72" s="1"/>
      <c r="N72" s="135"/>
      <c r="O72" s="13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" x14ac:dyDescent="0.35">
      <c r="A73" s="8"/>
      <c r="B73" s="8">
        <v>2.4</v>
      </c>
      <c r="C73" s="9" t="s">
        <v>17</v>
      </c>
      <c r="D73" s="125">
        <v>0.33200000000000002</v>
      </c>
      <c r="E73" s="125">
        <v>0.218</v>
      </c>
      <c r="F73" s="125">
        <v>0.218</v>
      </c>
      <c r="G73" s="141"/>
      <c r="H73" s="8">
        <v>2.4</v>
      </c>
      <c r="I73" s="9" t="s">
        <v>17</v>
      </c>
      <c r="J73" s="125">
        <f>'[3]power for mixed normal distribu'!B71</f>
        <v>0.34300000000000003</v>
      </c>
      <c r="K73" s="125">
        <f>'[3]power for mixed normal distribu'!C71</f>
        <v>0.183</v>
      </c>
      <c r="L73" s="125">
        <f>'[3]power for mixed normal distribu'!D71</f>
        <v>0.24099999999999999</v>
      </c>
      <c r="M73" s="1"/>
      <c r="N73" s="135"/>
      <c r="O73" s="13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5" x14ac:dyDescent="0.35">
      <c r="A74" s="19" t="s">
        <v>29</v>
      </c>
      <c r="B74" s="20"/>
      <c r="C74" s="20"/>
      <c r="D74" s="148">
        <v>0.214</v>
      </c>
      <c r="E74" s="148">
        <v>8.2000000000000003E-2</v>
      </c>
      <c r="F74" s="148">
        <v>8.2000000000000003E-2</v>
      </c>
      <c r="G74" s="141"/>
      <c r="H74" s="20"/>
      <c r="I74" s="20"/>
      <c r="J74" s="148">
        <f>'Doublex when sd is different'!J74</f>
        <v>0.25600000000000001</v>
      </c>
      <c r="K74" s="148">
        <f>'Doublex when sd is different'!K74</f>
        <v>7.3999999999999996E-2</v>
      </c>
      <c r="L74" s="148">
        <f>'Doublex when sd is different'!L74</f>
        <v>0.112</v>
      </c>
      <c r="M74" s="1"/>
      <c r="N74" s="135"/>
      <c r="O74" s="135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" x14ac:dyDescent="0.35">
      <c r="A75" s="8"/>
      <c r="B75" s="8">
        <v>2.8</v>
      </c>
      <c r="C75" s="9" t="s">
        <v>17</v>
      </c>
      <c r="D75" s="125">
        <v>0.23200000000000001</v>
      </c>
      <c r="E75" s="125">
        <v>9.0999999999999998E-2</v>
      </c>
      <c r="F75" s="125">
        <v>9.0999999999999998E-2</v>
      </c>
      <c r="G75" s="141"/>
      <c r="H75" s="8">
        <v>2.8</v>
      </c>
      <c r="I75" s="9" t="s">
        <v>17</v>
      </c>
      <c r="J75" s="125">
        <f>'[3]power for mixed normal distribu'!B73</f>
        <v>0.27400000000000002</v>
      </c>
      <c r="K75" s="125">
        <f>'[3]power for mixed normal distribu'!C73</f>
        <v>7.5999999999999998E-2</v>
      </c>
      <c r="L75" s="125">
        <f>'[3]power for mixed normal distribu'!D73</f>
        <v>0.122</v>
      </c>
      <c r="M75" s="1"/>
      <c r="N75" s="135"/>
      <c r="O75" s="13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5" x14ac:dyDescent="0.35">
      <c r="A76" s="19" t="s">
        <v>29</v>
      </c>
      <c r="B76" s="19"/>
      <c r="C76" s="19"/>
      <c r="D76" s="149">
        <v>0.79700000000000004</v>
      </c>
      <c r="E76" s="149">
        <v>0.79400000000000004</v>
      </c>
      <c r="F76" s="149">
        <v>0.79400000000000004</v>
      </c>
      <c r="G76" s="141"/>
      <c r="H76" s="19"/>
      <c r="I76" s="19"/>
      <c r="J76" s="149">
        <f>'Doublex when sd is different'!J76</f>
        <v>0.80800000000000005</v>
      </c>
      <c r="K76" s="149">
        <f>'Doublex when sd is different'!K76</f>
        <v>0.90400000000000003</v>
      </c>
      <c r="L76" s="149">
        <f>'Doublex when sd is different'!L76</f>
        <v>0.80500000000000005</v>
      </c>
      <c r="M76" s="1"/>
      <c r="N76" s="135"/>
      <c r="O76" s="135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" x14ac:dyDescent="0.35">
      <c r="A77" s="8"/>
      <c r="B77" s="8">
        <v>2.1</v>
      </c>
      <c r="C77" s="9" t="s">
        <v>18</v>
      </c>
      <c r="D77" s="125">
        <v>0.80100000000000005</v>
      </c>
      <c r="E77" s="125">
        <v>0.79800000000000004</v>
      </c>
      <c r="F77" s="125">
        <v>0.79800000000000004</v>
      </c>
      <c r="G77" s="141"/>
      <c r="H77" s="8">
        <v>2.1</v>
      </c>
      <c r="I77" s="9" t="s">
        <v>18</v>
      </c>
      <c r="J77" s="125">
        <f>'[3]power for mixed normal distribu'!B75</f>
        <v>0.80800000000000005</v>
      </c>
      <c r="K77" s="125">
        <f>'[3]power for mixed normal distribu'!C75</f>
        <v>0.91200000000000003</v>
      </c>
      <c r="L77" s="125">
        <f>'[3]power for mixed normal distribu'!D75</f>
        <v>0.80400000000000005</v>
      </c>
      <c r="M77" s="1"/>
      <c r="N77" s="135"/>
      <c r="O77" s="13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5" x14ac:dyDescent="0.35">
      <c r="A78" s="19" t="s">
        <v>29</v>
      </c>
      <c r="B78" s="29"/>
      <c r="C78" s="29"/>
      <c r="D78" s="147">
        <v>0.59899999999999998</v>
      </c>
      <c r="E78" s="147">
        <v>0.59799999999999998</v>
      </c>
      <c r="F78" s="147">
        <v>0.59799999999999998</v>
      </c>
      <c r="G78" s="141"/>
      <c r="H78" s="29"/>
      <c r="I78" s="29"/>
      <c r="J78" s="147">
        <f>'Doublex when sd is different'!J78</f>
        <v>0.621</v>
      </c>
      <c r="K78" s="147">
        <f>'Doublex when sd is different'!K78</f>
        <v>0.61499999999999999</v>
      </c>
      <c r="L78" s="147">
        <f>'Doublex when sd is different'!L78</f>
        <v>0.621</v>
      </c>
      <c r="M78" s="1"/>
      <c r="N78" s="135"/>
      <c r="O78" s="13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" x14ac:dyDescent="0.35">
      <c r="A79" s="8"/>
      <c r="B79" s="8">
        <v>2.2000000000000002</v>
      </c>
      <c r="C79" s="9" t="s">
        <v>18</v>
      </c>
      <c r="D79" s="125">
        <v>0.624</v>
      </c>
      <c r="E79" s="125">
        <v>0.623</v>
      </c>
      <c r="F79" s="125">
        <v>0.623</v>
      </c>
      <c r="G79" s="141"/>
      <c r="H79" s="8">
        <v>2.2000000000000002</v>
      </c>
      <c r="I79" s="9" t="s">
        <v>18</v>
      </c>
      <c r="J79" s="125">
        <f>'[3]power for mixed normal distribu'!B77</f>
        <v>0.64</v>
      </c>
      <c r="K79" s="125">
        <f>'[3]power for mixed normal distribu'!C77</f>
        <v>0.65700000000000003</v>
      </c>
      <c r="L79" s="125">
        <f>'[3]power for mixed normal distribu'!D77</f>
        <v>0.63800000000000001</v>
      </c>
      <c r="M79" s="1"/>
      <c r="N79" s="135">
        <f>D79-E79</f>
        <v>1.0000000000000009E-3</v>
      </c>
      <c r="O79" s="135">
        <f>J79-K79</f>
        <v>-1.7000000000000015E-2</v>
      </c>
      <c r="P79" s="1"/>
      <c r="Q79" s="135">
        <f>D79-F79</f>
        <v>1.0000000000000009E-3</v>
      </c>
      <c r="R79" s="135">
        <f>J79-L79</f>
        <v>2.0000000000000018E-3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5" x14ac:dyDescent="0.35">
      <c r="A80" s="19" t="s">
        <v>29</v>
      </c>
      <c r="B80" s="19"/>
      <c r="C80" s="19"/>
      <c r="D80" s="149">
        <v>0.28799999999999998</v>
      </c>
      <c r="E80" s="149">
        <v>0.28499999999999998</v>
      </c>
      <c r="F80" s="149">
        <v>0.28499999999999998</v>
      </c>
      <c r="G80" s="141"/>
      <c r="H80" s="19"/>
      <c r="I80" s="19"/>
      <c r="J80" s="149">
        <f>'Doublex when sd is different'!J80</f>
        <v>0.33400000000000002</v>
      </c>
      <c r="K80" s="149">
        <f>'Doublex when sd is different'!K80</f>
        <v>0.23899999999999999</v>
      </c>
      <c r="L80" s="149">
        <f>'Doublex when sd is different'!L80</f>
        <v>0.33</v>
      </c>
      <c r="M80" s="1"/>
      <c r="N80" s="135"/>
      <c r="O80" s="135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" x14ac:dyDescent="0.35">
      <c r="A81" s="8"/>
      <c r="B81" s="8">
        <v>2.4</v>
      </c>
      <c r="C81" s="9" t="s">
        <v>18</v>
      </c>
      <c r="D81" s="125">
        <v>0.32700000000000001</v>
      </c>
      <c r="E81" s="125">
        <v>0.32400000000000001</v>
      </c>
      <c r="F81" s="125">
        <v>0.32400000000000001</v>
      </c>
      <c r="G81" s="141"/>
      <c r="H81" s="8">
        <v>2.4</v>
      </c>
      <c r="I81" s="9" t="s">
        <v>18</v>
      </c>
      <c r="J81" s="125">
        <f>'[3]power for mixed normal distribu'!B79</f>
        <v>0.37</v>
      </c>
      <c r="K81" s="125">
        <f>'[3]power for mixed normal distribu'!C79</f>
        <v>0.28199999999999997</v>
      </c>
      <c r="L81" s="125">
        <f>'[3]power for mixed normal distribu'!D79</f>
        <v>0.36499999999999999</v>
      </c>
      <c r="M81" s="1"/>
      <c r="N81" s="135"/>
      <c r="O81" s="13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5" x14ac:dyDescent="0.35">
      <c r="A82" s="19" t="s">
        <v>29</v>
      </c>
      <c r="B82" s="19"/>
      <c r="C82" s="19"/>
      <c r="D82" s="149">
        <v>0.121</v>
      </c>
      <c r="E82" s="149">
        <v>0.11600000000000001</v>
      </c>
      <c r="F82" s="149">
        <v>0.11600000000000001</v>
      </c>
      <c r="G82" s="141"/>
      <c r="H82" s="19"/>
      <c r="I82" s="19"/>
      <c r="J82" s="149">
        <f>'Doublex when sd is different'!J82</f>
        <v>0.16400000000000001</v>
      </c>
      <c r="K82" s="149">
        <f>'Doublex when sd is different'!K82</f>
        <v>9.7000000000000003E-2</v>
      </c>
      <c r="L82" s="149">
        <f>'Doublex when sd is different'!L82</f>
        <v>0.156</v>
      </c>
      <c r="M82" s="1"/>
      <c r="N82" s="135"/>
      <c r="O82" s="135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" x14ac:dyDescent="0.35">
      <c r="A83" s="8"/>
      <c r="B83" s="8">
        <v>2.8</v>
      </c>
      <c r="C83" s="9" t="s">
        <v>18</v>
      </c>
      <c r="D83" s="125">
        <v>0.13800000000000001</v>
      </c>
      <c r="E83" s="125">
        <v>0.13300000000000001</v>
      </c>
      <c r="F83" s="125">
        <v>0.13300000000000001</v>
      </c>
      <c r="G83" s="141"/>
      <c r="H83" s="8">
        <v>2.8</v>
      </c>
      <c r="I83" s="9" t="s">
        <v>18</v>
      </c>
      <c r="J83" s="125">
        <f>'[3]power for mixed normal distribu'!B81</f>
        <v>0.183</v>
      </c>
      <c r="K83" s="125">
        <f>'[3]power for mixed normal distribu'!C81</f>
        <v>0.106</v>
      </c>
      <c r="L83" s="125">
        <f>'[3]power for mixed normal distribu'!D81</f>
        <v>0.17499999999999999</v>
      </c>
      <c r="M83" s="1"/>
      <c r="N83" s="135"/>
      <c r="O83" s="13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5" x14ac:dyDescent="0.35">
      <c r="A84" s="19" t="s">
        <v>29</v>
      </c>
      <c r="B84" s="20"/>
      <c r="C84" s="20"/>
      <c r="D84" s="148">
        <v>0.879</v>
      </c>
      <c r="E84" s="148">
        <v>0.82</v>
      </c>
      <c r="F84" s="148">
        <v>0.82</v>
      </c>
      <c r="G84" s="141"/>
      <c r="H84" s="20"/>
      <c r="I84" s="20"/>
      <c r="J84" s="148">
        <f>'Doublex when sd is different'!J84</f>
        <v>0.91900000000000004</v>
      </c>
      <c r="K84" s="148">
        <f>'Doublex when sd is different'!K84</f>
        <v>0.93500000000000005</v>
      </c>
      <c r="L84" s="148">
        <f>'Doublex when sd is different'!L84</f>
        <v>0.878</v>
      </c>
      <c r="M84" s="1"/>
      <c r="N84" s="135"/>
      <c r="O84" s="135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" x14ac:dyDescent="0.35">
      <c r="A85" s="8"/>
      <c r="B85" s="8">
        <v>2.1</v>
      </c>
      <c r="C85" s="9" t="s">
        <v>19</v>
      </c>
      <c r="D85" s="125">
        <v>0.872</v>
      </c>
      <c r="E85" s="125">
        <v>0.82</v>
      </c>
      <c r="F85" s="125">
        <v>0.82</v>
      </c>
      <c r="G85" s="141"/>
      <c r="H85" s="8">
        <v>2.1</v>
      </c>
      <c r="I85" s="9" t="s">
        <v>19</v>
      </c>
      <c r="J85" s="125">
        <f>'[3]power for mixed normal distribu'!B83</f>
        <v>0.90900000000000003</v>
      </c>
      <c r="K85" s="125">
        <f>'[3]power for mixed normal distribu'!C83</f>
        <v>0.94</v>
      </c>
      <c r="L85" s="125">
        <f>'[3]power for mixed normal distribu'!D83</f>
        <v>0.86899999999999999</v>
      </c>
      <c r="M85" s="1"/>
      <c r="N85" s="135"/>
      <c r="O85" s="13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5" x14ac:dyDescent="0.35">
      <c r="A86" s="19" t="s">
        <v>29</v>
      </c>
      <c r="B86" s="40"/>
      <c r="C86" s="40"/>
      <c r="D86" s="144">
        <v>0.67900000000000005</v>
      </c>
      <c r="E86" s="144">
        <v>0.67700000000000005</v>
      </c>
      <c r="F86" s="144">
        <v>0.67700000000000005</v>
      </c>
      <c r="G86" s="141"/>
      <c r="H86" s="40"/>
      <c r="I86" s="40"/>
      <c r="J86" s="144">
        <f>'Doublex when sd is different'!J86</f>
        <v>0.74</v>
      </c>
      <c r="K86" s="144">
        <f>'Doublex when sd is different'!K86</f>
        <v>0.73399999999999999</v>
      </c>
      <c r="L86" s="144">
        <f>'Doublex when sd is different'!L86</f>
        <v>0.73899999999999999</v>
      </c>
      <c r="M86" s="1"/>
      <c r="N86" s="135"/>
      <c r="O86" s="135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" x14ac:dyDescent="0.35">
      <c r="A87" s="8"/>
      <c r="B87" s="8">
        <v>2.2000000000000002</v>
      </c>
      <c r="C87" s="9" t="s">
        <v>19</v>
      </c>
      <c r="D87" s="125">
        <v>0.69299999999999995</v>
      </c>
      <c r="E87" s="125">
        <v>0.69299999999999995</v>
      </c>
      <c r="F87" s="125">
        <v>0.69299999999999995</v>
      </c>
      <c r="G87" s="141"/>
      <c r="H87" s="8">
        <v>2.2000000000000002</v>
      </c>
      <c r="I87" s="9" t="s">
        <v>19</v>
      </c>
      <c r="J87" s="125">
        <f>'[3]power for mixed normal distribu'!B85</f>
        <v>0.746</v>
      </c>
      <c r="K87" s="125">
        <f>'[3]power for mixed normal distribu'!C85</f>
        <v>0.76</v>
      </c>
      <c r="L87" s="125">
        <f>'[3]power for mixed normal distribu'!D85</f>
        <v>0.74299999999999999</v>
      </c>
      <c r="M87" s="1"/>
      <c r="N87" s="135">
        <f>D87-E87</f>
        <v>0</v>
      </c>
      <c r="O87" s="135">
        <f>J87-K87</f>
        <v>-1.4000000000000012E-2</v>
      </c>
      <c r="P87" s="1"/>
      <c r="Q87" s="1">
        <f>D87-F87</f>
        <v>0</v>
      </c>
      <c r="R87" s="1">
        <f>J87-L87</f>
        <v>3.0000000000000027E-3</v>
      </c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5" x14ac:dyDescent="0.35">
      <c r="A88" s="19" t="s">
        <v>29</v>
      </c>
      <c r="B88" s="7"/>
      <c r="C88" s="7"/>
      <c r="D88" s="150">
        <v>0.28399999999999997</v>
      </c>
      <c r="E88" s="150">
        <v>0.373</v>
      </c>
      <c r="F88" s="150">
        <v>0.373</v>
      </c>
      <c r="G88" s="141"/>
      <c r="H88" s="7"/>
      <c r="I88" s="7"/>
      <c r="J88" s="150">
        <f>'Doublex when sd is different'!J88</f>
        <v>0.34599999999999997</v>
      </c>
      <c r="K88" s="150">
        <f>'Doublex when sd is different'!K88</f>
        <v>0.32600000000000001</v>
      </c>
      <c r="L88" s="150">
        <f>'Doublex when sd is different'!L88</f>
        <v>0.432</v>
      </c>
      <c r="M88" s="1"/>
      <c r="N88" s="135"/>
      <c r="O88" s="135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" x14ac:dyDescent="0.35">
      <c r="A89" s="8"/>
      <c r="B89" s="8">
        <v>2.4</v>
      </c>
      <c r="C89" s="9" t="s">
        <v>19</v>
      </c>
      <c r="D89" s="125">
        <v>0.317</v>
      </c>
      <c r="E89" s="125">
        <v>0.40100000000000002</v>
      </c>
      <c r="F89" s="125">
        <v>0.40100000000000002</v>
      </c>
      <c r="G89" s="141"/>
      <c r="H89" s="8">
        <v>2.4</v>
      </c>
      <c r="I89" s="9" t="s">
        <v>19</v>
      </c>
      <c r="J89" s="125">
        <f>'[3]power for mixed normal distribu'!B87</f>
        <v>0.378</v>
      </c>
      <c r="K89" s="125">
        <f>'[3]power for mixed normal distribu'!C87</f>
        <v>0.36399999999999999</v>
      </c>
      <c r="L89" s="125">
        <f>'[3]power for mixed normal distribu'!D87</f>
        <v>0.45600000000000002</v>
      </c>
      <c r="M89" s="1"/>
      <c r="N89" s="135"/>
      <c r="O89" s="13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5" x14ac:dyDescent="0.35">
      <c r="A90" s="19" t="s">
        <v>29</v>
      </c>
      <c r="B90" s="7"/>
      <c r="C90" s="7"/>
      <c r="D90" s="150">
        <v>0.08</v>
      </c>
      <c r="E90" s="150">
        <v>0.14899999999999999</v>
      </c>
      <c r="F90" s="150">
        <v>0.14899999999999999</v>
      </c>
      <c r="G90" s="141"/>
      <c r="H90" s="7"/>
      <c r="I90" s="7"/>
      <c r="J90" s="150">
        <f>'Doublex when sd is different'!J90</f>
        <v>0.11899999999999999</v>
      </c>
      <c r="K90" s="150">
        <f>'Doublex when sd is different'!K90</f>
        <v>0.121</v>
      </c>
      <c r="L90" s="150">
        <f>'Doublex when sd is different'!L90</f>
        <v>0.19800000000000001</v>
      </c>
      <c r="M90" s="1"/>
      <c r="N90" s="135"/>
      <c r="O90" s="135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" x14ac:dyDescent="0.35">
      <c r="A91" s="8"/>
      <c r="B91" s="8">
        <v>2.8</v>
      </c>
      <c r="C91" s="9" t="s">
        <v>19</v>
      </c>
      <c r="D91" s="125">
        <v>9.1999999999999998E-2</v>
      </c>
      <c r="E91" s="125">
        <v>0.16700000000000001</v>
      </c>
      <c r="F91" s="125">
        <v>0.16700000000000001</v>
      </c>
      <c r="G91" s="141"/>
      <c r="H91" s="8">
        <v>2.8</v>
      </c>
      <c r="I91" s="9" t="s">
        <v>19</v>
      </c>
      <c r="J91" s="125">
        <f>'[3]power for mixed normal distribu'!B89</f>
        <v>0.13500000000000001</v>
      </c>
      <c r="K91" s="125">
        <f>'[3]power for mixed normal distribu'!C89</f>
        <v>0.13300000000000001</v>
      </c>
      <c r="L91" s="125">
        <f>'[3]power for mixed normal distribu'!D89</f>
        <v>0.216</v>
      </c>
      <c r="M91" s="1"/>
      <c r="N91" s="135"/>
      <c r="O91" s="13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5" x14ac:dyDescent="0.35">
      <c r="A92" s="19" t="s">
        <v>29</v>
      </c>
      <c r="B92" s="20"/>
      <c r="C92" s="20"/>
      <c r="D92" s="148">
        <v>0.91400000000000003</v>
      </c>
      <c r="E92" s="148">
        <v>0.83299999999999996</v>
      </c>
      <c r="F92" s="148">
        <v>0.83299999999999996</v>
      </c>
      <c r="G92" s="141"/>
      <c r="H92" s="20"/>
      <c r="I92" s="20"/>
      <c r="J92" s="148">
        <f>'Doublex when sd is different'!J92</f>
        <v>0.95799999999999996</v>
      </c>
      <c r="K92" s="148">
        <f>'Doublex when sd is different'!K92</f>
        <v>0.94899999999999995</v>
      </c>
      <c r="L92" s="148">
        <f>'Doublex when sd is different'!L92</f>
        <v>0.91200000000000003</v>
      </c>
      <c r="M92" s="1"/>
      <c r="N92" s="135"/>
      <c r="O92" s="135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" x14ac:dyDescent="0.35">
      <c r="A93" s="8"/>
      <c r="B93" s="8">
        <v>2.1</v>
      </c>
      <c r="C93" s="9" t="s">
        <v>20</v>
      </c>
      <c r="D93" s="125">
        <v>0.90600000000000003</v>
      </c>
      <c r="E93" s="125">
        <v>0.83099999999999996</v>
      </c>
      <c r="F93" s="125">
        <v>0.83099999999999996</v>
      </c>
      <c r="G93" s="141"/>
      <c r="H93" s="8">
        <v>2.1</v>
      </c>
      <c r="I93" s="9" t="s">
        <v>20</v>
      </c>
      <c r="J93" s="125">
        <f>'[3]power for mixed normal distribu'!B91</f>
        <v>0.95</v>
      </c>
      <c r="K93" s="125">
        <f>'[3]power for mixed normal distribu'!C91</f>
        <v>0.95199999999999996</v>
      </c>
      <c r="L93" s="125">
        <f>'[3]power for mixed normal distribu'!D91</f>
        <v>0.89900000000000002</v>
      </c>
      <c r="M93" s="1"/>
      <c r="N93" s="135"/>
      <c r="O93" s="13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5" x14ac:dyDescent="0.35">
      <c r="A94" s="19" t="s">
        <v>29</v>
      </c>
      <c r="B94" s="40"/>
      <c r="C94" s="40"/>
      <c r="D94" s="144">
        <v>0.72599999999999998</v>
      </c>
      <c r="E94" s="144">
        <v>0.72199999999999998</v>
      </c>
      <c r="F94" s="144">
        <v>0.72199999999999998</v>
      </c>
      <c r="G94" s="141"/>
      <c r="H94" s="40"/>
      <c r="I94" s="40"/>
      <c r="J94" s="144">
        <f>'Doublex when sd is different'!J94</f>
        <v>0.80800000000000005</v>
      </c>
      <c r="K94" s="144">
        <f>'Doublex when sd is different'!K94</f>
        <v>0.80200000000000005</v>
      </c>
      <c r="L94" s="144">
        <f>'Doublex when sd is different'!L94</f>
        <v>0.80500000000000005</v>
      </c>
      <c r="M94" s="1"/>
      <c r="N94" s="135"/>
      <c r="O94" s="135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" x14ac:dyDescent="0.35">
      <c r="A95" s="8"/>
      <c r="B95" s="8">
        <v>2.2000000000000002</v>
      </c>
      <c r="C95" s="9" t="s">
        <v>20</v>
      </c>
      <c r="D95" s="125">
        <v>0.73399999999999999</v>
      </c>
      <c r="E95" s="125">
        <v>0.73399999999999999</v>
      </c>
      <c r="F95" s="125">
        <v>0.73399999999999999</v>
      </c>
      <c r="G95" s="141"/>
      <c r="H95" s="8">
        <v>2.2000000000000002</v>
      </c>
      <c r="I95" s="9" t="s">
        <v>20</v>
      </c>
      <c r="J95" s="125">
        <f>'[3]power for mixed normal distribu'!B93</f>
        <v>0.80800000000000005</v>
      </c>
      <c r="K95" s="125">
        <f>'[3]power for mixed normal distribu'!C93</f>
        <v>0.82299999999999995</v>
      </c>
      <c r="L95" s="125">
        <f>'[3]power for mixed normal distribu'!D93</f>
        <v>0.80500000000000005</v>
      </c>
      <c r="M95" s="1"/>
      <c r="N95" s="135">
        <f>D95-E95</f>
        <v>0</v>
      </c>
      <c r="O95" s="135">
        <f>J95-K95</f>
        <v>-1.4999999999999902E-2</v>
      </c>
      <c r="P95" s="1"/>
      <c r="Q95" s="1">
        <f>D95-F95</f>
        <v>0</v>
      </c>
      <c r="R95" s="1">
        <f>J95-L95</f>
        <v>3.0000000000000027E-3</v>
      </c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5" x14ac:dyDescent="0.35">
      <c r="A96" s="19" t="s">
        <v>29</v>
      </c>
      <c r="B96" s="7"/>
      <c r="C96" s="7"/>
      <c r="D96" s="150">
        <v>0.27800000000000002</v>
      </c>
      <c r="E96" s="150">
        <v>0.44</v>
      </c>
      <c r="F96" s="150">
        <v>0.44</v>
      </c>
      <c r="G96" s="141"/>
      <c r="H96" s="7"/>
      <c r="I96" s="7"/>
      <c r="J96" s="150">
        <f>'Doublex when sd is different'!J96</f>
        <v>0.35299999999999998</v>
      </c>
      <c r="K96" s="150">
        <f>'Doublex when sd is different'!K96</f>
        <v>0.40400000000000003</v>
      </c>
      <c r="L96" s="150">
        <f>'Doublex when sd is different'!L96</f>
        <v>0.51600000000000001</v>
      </c>
      <c r="M96" s="1"/>
      <c r="N96" s="135"/>
      <c r="O96" s="135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" x14ac:dyDescent="0.35">
      <c r="A97" s="8"/>
      <c r="B97" s="8">
        <v>2.4</v>
      </c>
      <c r="C97" s="9" t="s">
        <v>20</v>
      </c>
      <c r="D97" s="125">
        <v>0.309</v>
      </c>
      <c r="E97" s="125">
        <v>0.46400000000000002</v>
      </c>
      <c r="F97" s="125">
        <v>0.46400000000000002</v>
      </c>
      <c r="G97" s="141"/>
      <c r="H97" s="8">
        <v>2.4</v>
      </c>
      <c r="I97" s="9" t="s">
        <v>20</v>
      </c>
      <c r="J97" s="125">
        <f>'[3]power for mixed normal distribu'!B95</f>
        <v>0.38400000000000001</v>
      </c>
      <c r="K97" s="125">
        <f>'[3]power for mixed normal distribu'!C95</f>
        <v>0.438</v>
      </c>
      <c r="L97" s="125">
        <f>'[3]power for mixed normal distribu'!D95</f>
        <v>0.53300000000000003</v>
      </c>
      <c r="M97" s="1"/>
      <c r="N97" s="135"/>
      <c r="O97" s="13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5" x14ac:dyDescent="0.35">
      <c r="A98" s="19" t="s">
        <v>29</v>
      </c>
      <c r="B98" s="7"/>
      <c r="C98" s="7"/>
      <c r="D98" s="150">
        <v>5.6000000000000001E-2</v>
      </c>
      <c r="E98" s="150">
        <v>0.18099999999999999</v>
      </c>
      <c r="F98" s="150">
        <v>0.18099999999999999</v>
      </c>
      <c r="G98" s="141"/>
      <c r="H98" s="7"/>
      <c r="I98" s="7"/>
      <c r="J98" s="150">
        <f>'Doublex when sd is different'!J98</f>
        <v>9.0999999999999998E-2</v>
      </c>
      <c r="K98" s="150">
        <f>'Doublex when sd is different'!K98</f>
        <v>0.14499999999999999</v>
      </c>
      <c r="L98" s="150">
        <f>'Doublex when sd is different'!L98</f>
        <v>0.23599999999999999</v>
      </c>
      <c r="M98" s="1"/>
      <c r="N98" s="135"/>
      <c r="O98" s="135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" x14ac:dyDescent="0.35">
      <c r="A99" s="8"/>
      <c r="B99" s="8">
        <v>2.8</v>
      </c>
      <c r="C99" s="9" t="s">
        <v>20</v>
      </c>
      <c r="D99" s="125">
        <v>6.5000000000000002E-2</v>
      </c>
      <c r="E99" s="125">
        <v>0.19700000000000001</v>
      </c>
      <c r="F99" s="125">
        <v>0.19700000000000001</v>
      </c>
      <c r="G99" s="141"/>
      <c r="H99" s="8">
        <v>2.8</v>
      </c>
      <c r="I99" s="9" t="s">
        <v>20</v>
      </c>
      <c r="J99" s="125">
        <f>'[3]power for mixed normal distribu'!B97</f>
        <v>0.10299999999999999</v>
      </c>
      <c r="K99" s="125">
        <f>'[3]power for mixed normal distribu'!C97</f>
        <v>0.158</v>
      </c>
      <c r="L99" s="125">
        <f>'[3]power for mixed normal distribu'!D97</f>
        <v>0.253</v>
      </c>
      <c r="M99" s="1"/>
      <c r="N99" s="135"/>
      <c r="O99" s="13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5" x14ac:dyDescent="0.35">
      <c r="A100" s="19" t="s">
        <v>29</v>
      </c>
      <c r="B100" s="7"/>
      <c r="C100" s="7"/>
      <c r="D100" s="150">
        <v>0.67</v>
      </c>
      <c r="E100" s="150">
        <v>0.81299999999999994</v>
      </c>
      <c r="F100" s="150">
        <v>0.81299999999999994</v>
      </c>
      <c r="G100" s="141"/>
      <c r="H100" s="7"/>
      <c r="I100" s="7"/>
      <c r="J100" s="150">
        <f>'Doublex when sd is different'!J100</f>
        <v>0.59499999999999997</v>
      </c>
      <c r="K100" s="150">
        <f>'Doublex when sd is different'!K100</f>
        <v>0.88400000000000001</v>
      </c>
      <c r="L100" s="150">
        <f>'Doublex when sd is different'!L100</f>
        <v>0.71599999999999997</v>
      </c>
      <c r="M100" s="1"/>
      <c r="N100" s="135"/>
      <c r="O100" s="135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" x14ac:dyDescent="0.35">
      <c r="A101" s="8"/>
      <c r="B101" s="8">
        <v>2.1</v>
      </c>
      <c r="C101" s="9" t="s">
        <v>21</v>
      </c>
      <c r="D101" s="125">
        <v>0.69199999999999995</v>
      </c>
      <c r="E101" s="125">
        <v>0.81299999999999994</v>
      </c>
      <c r="F101" s="125">
        <v>0.81299999999999994</v>
      </c>
      <c r="G101" s="141"/>
      <c r="H101" s="8">
        <v>2.1</v>
      </c>
      <c r="I101" s="9" t="s">
        <v>21</v>
      </c>
      <c r="J101" s="125">
        <f>'[3]power for mixed normal distribu'!B99</f>
        <v>0.61699999999999999</v>
      </c>
      <c r="K101" s="125">
        <f>'[3]power for mixed normal distribu'!C99</f>
        <v>0.88600000000000001</v>
      </c>
      <c r="L101" s="125">
        <f>'[3]power for mixed normal distribu'!D99</f>
        <v>0.72499999999999998</v>
      </c>
      <c r="M101" s="1"/>
      <c r="N101" s="135"/>
      <c r="O101" s="13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5" x14ac:dyDescent="0.35">
      <c r="A102" s="19" t="s">
        <v>29</v>
      </c>
      <c r="B102" s="40"/>
      <c r="C102" s="40"/>
      <c r="D102" s="144">
        <v>0.52200000000000002</v>
      </c>
      <c r="E102" s="144">
        <v>0.51600000000000001</v>
      </c>
      <c r="F102" s="144">
        <v>0.51600000000000001</v>
      </c>
      <c r="G102" s="141"/>
      <c r="H102" s="40"/>
      <c r="I102" s="40"/>
      <c r="J102" s="144">
        <f>'Doublex when sd is different'!J102</f>
        <v>0.49199999999999999</v>
      </c>
      <c r="K102" s="144">
        <f>'Doublex when sd is different'!K102</f>
        <v>0.48399999999999999</v>
      </c>
      <c r="L102" s="144">
        <f>'Doublex when sd is different'!L102</f>
        <v>0.48899999999999999</v>
      </c>
      <c r="M102" s="1"/>
      <c r="N102" s="135"/>
      <c r="O102" s="135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 x14ac:dyDescent="0.35">
      <c r="A103" s="8"/>
      <c r="B103" s="8">
        <v>2.2000000000000002</v>
      </c>
      <c r="C103" s="9" t="s">
        <v>21</v>
      </c>
      <c r="D103" s="125">
        <v>0.55400000000000005</v>
      </c>
      <c r="E103" s="125">
        <v>0.56100000000000005</v>
      </c>
      <c r="F103" s="125">
        <v>0.56100000000000005</v>
      </c>
      <c r="G103" s="141"/>
      <c r="H103" s="8">
        <v>2.2000000000000002</v>
      </c>
      <c r="I103" s="9" t="s">
        <v>21</v>
      </c>
      <c r="J103" s="125">
        <f>'[3]power for mixed normal distribu'!B101</f>
        <v>0.51800000000000002</v>
      </c>
      <c r="K103" s="125">
        <f>'[3]power for mixed normal distribu'!C101</f>
        <v>0.55800000000000005</v>
      </c>
      <c r="L103" s="125">
        <f>'[3]power for mixed normal distribu'!D101</f>
        <v>0.52700000000000002</v>
      </c>
      <c r="M103" s="1"/>
      <c r="N103" s="135">
        <f>D103-E103</f>
        <v>-7.0000000000000062E-3</v>
      </c>
      <c r="O103" s="135">
        <f>J103-K103</f>
        <v>-4.0000000000000036E-2</v>
      </c>
      <c r="P103" s="1"/>
      <c r="Q103" s="1">
        <f>D103-F103</f>
        <v>-7.0000000000000062E-3</v>
      </c>
      <c r="R103" s="1">
        <f>J103-L103</f>
        <v>-9.000000000000008E-3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5" x14ac:dyDescent="0.35">
      <c r="A104" s="19" t="s">
        <v>29</v>
      </c>
      <c r="B104" s="20"/>
      <c r="C104" s="20"/>
      <c r="D104" s="148">
        <v>0.33700000000000002</v>
      </c>
      <c r="E104" s="148">
        <v>0.20799999999999999</v>
      </c>
      <c r="F104" s="148">
        <v>0.20799999999999999</v>
      </c>
      <c r="G104" s="141"/>
      <c r="H104" s="20"/>
      <c r="I104" s="20"/>
      <c r="J104" s="148">
        <f>'Doublex when sd is different'!J104</f>
        <v>0.35799999999999998</v>
      </c>
      <c r="K104" s="148">
        <f>'Doublex when sd is different'!K104</f>
        <v>0.17100000000000001</v>
      </c>
      <c r="L104" s="148">
        <f>'Doublex when sd is different'!L104</f>
        <v>0.24</v>
      </c>
      <c r="M104" s="1"/>
      <c r="N104" s="135"/>
      <c r="O104" s="135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 x14ac:dyDescent="0.35">
      <c r="A105" s="8"/>
      <c r="B105" s="8">
        <v>2.4</v>
      </c>
      <c r="C105" s="9" t="s">
        <v>21</v>
      </c>
      <c r="D105" s="125">
        <v>0.374</v>
      </c>
      <c r="E105" s="125">
        <v>0.25600000000000001</v>
      </c>
      <c r="F105" s="125">
        <v>0.25600000000000001</v>
      </c>
      <c r="G105" s="141"/>
      <c r="H105" s="8">
        <v>2.4</v>
      </c>
      <c r="I105" s="9" t="s">
        <v>21</v>
      </c>
      <c r="J105" s="125">
        <f>'[3]power for mixed normal distribu'!B103</f>
        <v>0.38600000000000001</v>
      </c>
      <c r="K105" s="125">
        <f>'[3]power for mixed normal distribu'!C103</f>
        <v>0.214</v>
      </c>
      <c r="L105" s="125">
        <f>'[3]power for mixed normal distribu'!D103</f>
        <v>0.28199999999999997</v>
      </c>
      <c r="M105" s="1"/>
      <c r="N105" s="135"/>
      <c r="O105" s="13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5" x14ac:dyDescent="0.35">
      <c r="A106" s="19" t="s">
        <v>29</v>
      </c>
      <c r="B106" s="20"/>
      <c r="C106" s="20"/>
      <c r="D106" s="148">
        <v>0.22600000000000001</v>
      </c>
      <c r="E106" s="148">
        <v>9.0999999999999998E-2</v>
      </c>
      <c r="F106" s="148">
        <v>9.0999999999999998E-2</v>
      </c>
      <c r="G106" s="141"/>
      <c r="H106" s="20"/>
      <c r="I106" s="20"/>
      <c r="J106" s="148">
        <f>'Doublex when sd is different'!J106</f>
        <v>0.27</v>
      </c>
      <c r="K106" s="148">
        <f>'Doublex when sd is different'!K106</f>
        <v>0.08</v>
      </c>
      <c r="L106" s="148">
        <f>'Doublex when sd is different'!L106</f>
        <v>0.124</v>
      </c>
      <c r="M106" s="1"/>
      <c r="N106" s="135"/>
      <c r="O106" s="135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 x14ac:dyDescent="0.35">
      <c r="A107" s="8"/>
      <c r="B107" s="8">
        <v>2.8</v>
      </c>
      <c r="C107" s="9" t="s">
        <v>21</v>
      </c>
      <c r="D107" s="125">
        <v>0.247</v>
      </c>
      <c r="E107" s="125">
        <v>0.10199999999999999</v>
      </c>
      <c r="F107" s="125">
        <v>0.10199999999999999</v>
      </c>
      <c r="G107" s="141"/>
      <c r="H107" s="8">
        <v>2.8</v>
      </c>
      <c r="I107" s="9" t="s">
        <v>21</v>
      </c>
      <c r="J107" s="125">
        <f>'[3]power for mixed normal distribu'!B105</f>
        <v>0.28999999999999998</v>
      </c>
      <c r="K107" s="125">
        <f>'[3]power for mixed normal distribu'!C105</f>
        <v>8.5000000000000006E-2</v>
      </c>
      <c r="L107" s="125">
        <f>'[3]power for mixed normal distribu'!D105</f>
        <v>0.13700000000000001</v>
      </c>
      <c r="M107" s="1"/>
      <c r="N107" s="135"/>
      <c r="O107" s="13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5" x14ac:dyDescent="0.35">
      <c r="A108" s="19" t="s">
        <v>29</v>
      </c>
      <c r="B108" s="19"/>
      <c r="C108" s="19"/>
      <c r="D108" s="149">
        <v>0.879</v>
      </c>
      <c r="E108" s="149">
        <v>0.877</v>
      </c>
      <c r="F108" s="149">
        <v>0.877</v>
      </c>
      <c r="G108" s="141"/>
      <c r="H108" s="19"/>
      <c r="I108" s="19"/>
      <c r="J108" s="149">
        <f>'Doublex when sd is different'!J108</f>
        <v>0.9</v>
      </c>
      <c r="K108" s="149">
        <f>'Doublex when sd is different'!K108</f>
        <v>0.95899999999999996</v>
      </c>
      <c r="L108" s="149">
        <f>'Doublex when sd is different'!L108</f>
        <v>0.89900000000000002</v>
      </c>
      <c r="M108" s="1"/>
      <c r="N108" s="135"/>
      <c r="O108" s="135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 x14ac:dyDescent="0.35">
      <c r="A109" s="8"/>
      <c r="B109" s="8">
        <v>2.1</v>
      </c>
      <c r="C109" s="9" t="s">
        <v>22</v>
      </c>
      <c r="D109" s="125">
        <v>0.871</v>
      </c>
      <c r="E109" s="125">
        <v>0.86899999999999999</v>
      </c>
      <c r="F109" s="125">
        <v>0.86899999999999999</v>
      </c>
      <c r="G109" s="141"/>
      <c r="H109" s="8">
        <v>2.1</v>
      </c>
      <c r="I109" s="9" t="s">
        <v>22</v>
      </c>
      <c r="J109" s="125">
        <f>'[3]power for mixed normal distribu'!B107</f>
        <v>0.89100000000000001</v>
      </c>
      <c r="K109" s="125">
        <f>'[3]power for mixed normal distribu'!C107</f>
        <v>0.95799999999999996</v>
      </c>
      <c r="L109" s="125">
        <f>'[3]power for mixed normal distribu'!D107</f>
        <v>0.88800000000000001</v>
      </c>
      <c r="M109" s="1"/>
      <c r="N109" s="135"/>
      <c r="O109" s="13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5" x14ac:dyDescent="0.35">
      <c r="A110" s="19" t="s">
        <v>29</v>
      </c>
      <c r="B110" s="29"/>
      <c r="C110" s="29"/>
      <c r="D110" s="147">
        <v>0.69699999999999995</v>
      </c>
      <c r="E110" s="147">
        <v>0.69699999999999995</v>
      </c>
      <c r="F110" s="147">
        <v>0.69699999999999995</v>
      </c>
      <c r="G110" s="141"/>
      <c r="H110" s="29"/>
      <c r="I110" s="29"/>
      <c r="J110" s="147">
        <f>'Doublex when sd is different'!J110</f>
        <v>0.72699999999999998</v>
      </c>
      <c r="K110" s="147">
        <f>'Doublex when sd is different'!K110</f>
        <v>0.72199999999999998</v>
      </c>
      <c r="L110" s="147">
        <f>'Doublex when sd is different'!L110</f>
        <v>0.72599999999999998</v>
      </c>
      <c r="M110" s="1"/>
      <c r="N110" s="135"/>
      <c r="O110" s="135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" x14ac:dyDescent="0.35">
      <c r="A111" s="8"/>
      <c r="B111" s="8">
        <v>2.2000000000000002</v>
      </c>
      <c r="C111" s="9" t="s">
        <v>22</v>
      </c>
      <c r="D111" s="125">
        <v>0.70899999999999996</v>
      </c>
      <c r="E111" s="125">
        <v>0.70799999999999996</v>
      </c>
      <c r="F111" s="125">
        <v>0.70799999999999996</v>
      </c>
      <c r="G111" s="141"/>
      <c r="H111" s="8">
        <v>2.2000000000000002</v>
      </c>
      <c r="I111" s="9" t="s">
        <v>22</v>
      </c>
      <c r="J111" s="125">
        <f>'[3]power for mixed normal distribu'!B109</f>
        <v>0.73499999999999999</v>
      </c>
      <c r="K111" s="125">
        <f>'[3]power for mixed normal distribu'!C109</f>
        <v>0.745</v>
      </c>
      <c r="L111" s="125">
        <f>'[3]power for mixed normal distribu'!D109</f>
        <v>0.73399999999999999</v>
      </c>
      <c r="M111" s="1"/>
      <c r="N111" s="135">
        <f>D111-E111</f>
        <v>1.0000000000000009E-3</v>
      </c>
      <c r="O111" s="135">
        <f>J111-K111</f>
        <v>-1.0000000000000009E-2</v>
      </c>
      <c r="P111" s="1"/>
      <c r="Q111" s="135">
        <f>D111-F111</f>
        <v>1.0000000000000009E-3</v>
      </c>
      <c r="R111" s="135">
        <f>J111-L111</f>
        <v>1.0000000000000009E-3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5" x14ac:dyDescent="0.35">
      <c r="A112" s="5" t="s">
        <v>29</v>
      </c>
      <c r="B112" s="19"/>
      <c r="C112" s="19"/>
      <c r="D112" s="149">
        <v>0.34799999999999998</v>
      </c>
      <c r="E112" s="149">
        <v>0.34499999999999997</v>
      </c>
      <c r="F112" s="149">
        <v>0.34499999999999997</v>
      </c>
      <c r="G112" s="141"/>
      <c r="H112" s="19"/>
      <c r="I112" s="19"/>
      <c r="J112" s="149">
        <f>'Doublex when sd is different'!J112</f>
        <v>0.4</v>
      </c>
      <c r="K112" s="149">
        <f>'Doublex when sd is different'!K112</f>
        <v>0.29299999999999998</v>
      </c>
      <c r="L112" s="149">
        <f>'Doublex when sd is different'!L112</f>
        <v>0.39600000000000002</v>
      </c>
      <c r="M112" s="1"/>
      <c r="N112" s="135"/>
      <c r="O112" s="135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" x14ac:dyDescent="0.35">
      <c r="A113" s="8"/>
      <c r="B113" s="8">
        <v>2.4</v>
      </c>
      <c r="C113" s="9" t="s">
        <v>22</v>
      </c>
      <c r="D113" s="125">
        <v>0.38300000000000001</v>
      </c>
      <c r="E113" s="125">
        <v>0.379</v>
      </c>
      <c r="F113" s="125">
        <v>0.379</v>
      </c>
      <c r="G113" s="141"/>
      <c r="H113" s="8">
        <v>2.4</v>
      </c>
      <c r="I113" s="9" t="s">
        <v>22</v>
      </c>
      <c r="J113" s="125">
        <f>'[3]power for mixed normal distribu'!B111</f>
        <v>0.432</v>
      </c>
      <c r="K113" s="125">
        <f>'[3]power for mixed normal distribu'!C111</f>
        <v>0.33600000000000002</v>
      </c>
      <c r="L113" s="125">
        <f>'[3]power for mixed normal distribu'!D111</f>
        <v>0.42799999999999999</v>
      </c>
      <c r="M113" s="1"/>
      <c r="N113" s="135"/>
      <c r="O113" s="13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5" x14ac:dyDescent="0.35">
      <c r="A114" s="5" t="s">
        <v>29</v>
      </c>
      <c r="B114" s="19"/>
      <c r="C114" s="19"/>
      <c r="D114" s="149">
        <v>0.13900000000000001</v>
      </c>
      <c r="E114" s="149">
        <v>0.13500000000000001</v>
      </c>
      <c r="F114" s="149">
        <v>0.13500000000000001</v>
      </c>
      <c r="G114" s="141"/>
      <c r="H114" s="19"/>
      <c r="I114" s="19"/>
      <c r="J114" s="149">
        <f>'Doublex when sd is different'!J114</f>
        <v>0.186</v>
      </c>
      <c r="K114" s="149">
        <f>'Doublex when sd is different'!K114</f>
        <v>0.11</v>
      </c>
      <c r="L114" s="149">
        <f>'Doublex when sd is different'!L114</f>
        <v>0.17899999999999999</v>
      </c>
      <c r="M114" s="1"/>
      <c r="N114" s="135"/>
      <c r="O114" s="13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 x14ac:dyDescent="0.35">
      <c r="A115" s="8"/>
      <c r="B115" s="8">
        <v>2.8</v>
      </c>
      <c r="C115" s="9" t="s">
        <v>22</v>
      </c>
      <c r="D115" s="125">
        <v>0.156</v>
      </c>
      <c r="E115" s="125">
        <v>0.152</v>
      </c>
      <c r="F115" s="125">
        <v>0.152</v>
      </c>
      <c r="G115" s="141"/>
      <c r="H115" s="8">
        <v>2.8</v>
      </c>
      <c r="I115" s="9" t="s">
        <v>22</v>
      </c>
      <c r="J115" s="125">
        <f>'[3]power for mixed normal distribu'!B113</f>
        <v>0.20599999999999999</v>
      </c>
      <c r="K115" s="125">
        <f>'[3]power for mixed normal distribu'!C113</f>
        <v>0.121</v>
      </c>
      <c r="L115" s="125">
        <f>'[3]power for mixed normal distribu'!D113</f>
        <v>0.19900000000000001</v>
      </c>
      <c r="M115" s="1"/>
      <c r="N115" s="135"/>
      <c r="O115" s="13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 x14ac:dyDescent="0.35">
      <c r="A116" s="5" t="s">
        <v>29</v>
      </c>
      <c r="B116" s="25"/>
      <c r="C116" s="26"/>
      <c r="D116" s="151">
        <v>0.93500000000000005</v>
      </c>
      <c r="E116" s="151">
        <v>0.89700000000000002</v>
      </c>
      <c r="F116" s="151">
        <v>0.89700000000000002</v>
      </c>
      <c r="G116" s="141"/>
      <c r="H116" s="25"/>
      <c r="I116" s="26"/>
      <c r="J116" s="151">
        <f>'Doublex when sd is different'!J116</f>
        <v>0.96699999999999997</v>
      </c>
      <c r="K116" s="151">
        <f>'Doublex when sd is different'!K116</f>
        <v>0.97599999999999998</v>
      </c>
      <c r="L116" s="151">
        <f>'Doublex when sd is different'!L116</f>
        <v>0.94599999999999995</v>
      </c>
      <c r="M116" s="1"/>
      <c r="N116" s="135"/>
      <c r="O116" s="13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 x14ac:dyDescent="0.35">
      <c r="A117" s="8"/>
      <c r="B117" s="8">
        <v>2.1</v>
      </c>
      <c r="C117" s="9" t="s">
        <v>23</v>
      </c>
      <c r="D117" s="125">
        <v>0.92400000000000004</v>
      </c>
      <c r="E117" s="125">
        <v>0.88600000000000001</v>
      </c>
      <c r="F117" s="125">
        <v>0.88600000000000001</v>
      </c>
      <c r="G117" s="141"/>
      <c r="H117" s="8">
        <v>2.1</v>
      </c>
      <c r="I117" s="9" t="s">
        <v>23</v>
      </c>
      <c r="J117" s="125">
        <f>'[3]power for mixed normal distribu'!B115</f>
        <v>0.95799999999999996</v>
      </c>
      <c r="K117" s="125">
        <f>'[3]power for mixed normal distribu'!C115</f>
        <v>0.97399999999999998</v>
      </c>
      <c r="L117" s="125">
        <f>'[3]power for mixed normal distribu'!D115</f>
        <v>0.93400000000000005</v>
      </c>
      <c r="M117" s="1"/>
      <c r="N117" s="135"/>
      <c r="O117" s="13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5" x14ac:dyDescent="0.35">
      <c r="A118" s="5" t="s">
        <v>29</v>
      </c>
      <c r="B118" s="40"/>
      <c r="C118" s="40"/>
      <c r="D118" s="144">
        <v>0.77600000000000002</v>
      </c>
      <c r="E118" s="144">
        <v>0.77500000000000002</v>
      </c>
      <c r="F118" s="144">
        <v>0.77500000000000002</v>
      </c>
      <c r="G118" s="141"/>
      <c r="H118" s="40"/>
      <c r="I118" s="40"/>
      <c r="J118" s="144">
        <f>'Doublex when sd is different'!J118</f>
        <v>0.83599999999999997</v>
      </c>
      <c r="K118" s="144">
        <f>'Doublex when sd is different'!K118</f>
        <v>0.83199999999999996</v>
      </c>
      <c r="L118" s="144">
        <f>'Doublex when sd is different'!L118</f>
        <v>0.83499999999999996</v>
      </c>
      <c r="M118" s="1"/>
      <c r="N118" s="135"/>
      <c r="O118" s="13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" x14ac:dyDescent="0.35">
      <c r="A119" s="8"/>
      <c r="B119" s="8">
        <v>2.2000000000000002</v>
      </c>
      <c r="C119" s="9" t="s">
        <v>23</v>
      </c>
      <c r="D119" s="125">
        <v>0.78</v>
      </c>
      <c r="E119" s="125">
        <v>0.77900000000000003</v>
      </c>
      <c r="F119" s="125">
        <v>0.77900000000000003</v>
      </c>
      <c r="G119" s="141"/>
      <c r="H119" s="8">
        <v>2.2000000000000002</v>
      </c>
      <c r="I119" s="9" t="s">
        <v>23</v>
      </c>
      <c r="J119" s="125">
        <f>'[3]power for mixed normal distribu'!B117</f>
        <v>0.83399999999999996</v>
      </c>
      <c r="K119" s="125">
        <f>'[3]power for mixed normal distribu'!C117</f>
        <v>0.84299999999999997</v>
      </c>
      <c r="L119" s="125">
        <f>'[3]power for mixed normal distribu'!D117</f>
        <v>0.83199999999999996</v>
      </c>
      <c r="M119" s="1"/>
      <c r="N119" s="135">
        <f>D119-E119</f>
        <v>1.0000000000000009E-3</v>
      </c>
      <c r="O119" s="135">
        <f>J119-K119</f>
        <v>-9.000000000000008E-3</v>
      </c>
      <c r="P119" s="1"/>
      <c r="Q119" s="1">
        <f>D119-F119</f>
        <v>1.0000000000000009E-3</v>
      </c>
      <c r="R119" s="1">
        <f>J119-L119</f>
        <v>2.0000000000000018E-3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 x14ac:dyDescent="0.35">
      <c r="A120" s="5" t="s">
        <v>29</v>
      </c>
      <c r="B120" s="27"/>
      <c r="C120" s="28"/>
      <c r="D120" s="152">
        <v>0.35299999999999998</v>
      </c>
      <c r="E120" s="152">
        <v>0.44900000000000001</v>
      </c>
      <c r="F120" s="152">
        <v>0.44900000000000001</v>
      </c>
      <c r="G120" s="141"/>
      <c r="H120" s="27"/>
      <c r="I120" s="28"/>
      <c r="J120" s="152">
        <f>'Doublex when sd is different'!J120</f>
        <v>0.42599999999999999</v>
      </c>
      <c r="K120" s="152">
        <f>'Doublex when sd is different'!K120</f>
        <v>0.40100000000000002</v>
      </c>
      <c r="L120" s="152">
        <f>'Doublex when sd is different'!L120</f>
        <v>0.51700000000000002</v>
      </c>
      <c r="M120" s="1"/>
      <c r="N120" s="135"/>
      <c r="O120" s="13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 x14ac:dyDescent="0.35">
      <c r="A121" s="8"/>
      <c r="B121" s="8">
        <v>2.4</v>
      </c>
      <c r="C121" s="9" t="s">
        <v>23</v>
      </c>
      <c r="D121" s="125">
        <v>0.38300000000000001</v>
      </c>
      <c r="E121" s="125">
        <v>0.47199999999999998</v>
      </c>
      <c r="F121" s="125">
        <v>0.47199999999999998</v>
      </c>
      <c r="G121" s="141"/>
      <c r="H121" s="8">
        <v>2.4</v>
      </c>
      <c r="I121" s="9" t="s">
        <v>23</v>
      </c>
      <c r="J121" s="125">
        <f>'[3]power for mixed normal distribu'!B119</f>
        <v>0.45400000000000001</v>
      </c>
      <c r="K121" s="125">
        <f>'[3]power for mixed normal distribu'!C119</f>
        <v>0.436</v>
      </c>
      <c r="L121" s="125">
        <f>'[3]power for mixed normal distribu'!D119</f>
        <v>0.53500000000000003</v>
      </c>
      <c r="M121" s="1"/>
      <c r="N121" s="135"/>
      <c r="O121" s="13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 x14ac:dyDescent="0.35">
      <c r="A122" s="5" t="s">
        <v>29</v>
      </c>
      <c r="B122" s="27"/>
      <c r="C122" s="28"/>
      <c r="D122" s="152">
        <v>9.7000000000000003E-2</v>
      </c>
      <c r="E122" s="152">
        <v>0.17599999999999999</v>
      </c>
      <c r="F122" s="152">
        <v>0.17599999999999999</v>
      </c>
      <c r="G122" s="141"/>
      <c r="H122" s="27"/>
      <c r="I122" s="28"/>
      <c r="J122" s="152">
        <f>'Doublex when sd is different'!J122</f>
        <v>0.14199999999999999</v>
      </c>
      <c r="K122" s="152">
        <f>'Doublex when sd is different'!K122</f>
        <v>0.14099999999999999</v>
      </c>
      <c r="L122" s="152">
        <f>'Doublex when sd is different'!L122</f>
        <v>0.22900000000000001</v>
      </c>
      <c r="M122" s="1"/>
      <c r="N122" s="135"/>
      <c r="O122" s="135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 x14ac:dyDescent="0.35">
      <c r="A123" s="8"/>
      <c r="B123" s="8">
        <v>2.8</v>
      </c>
      <c r="C123" s="9" t="s">
        <v>23</v>
      </c>
      <c r="D123" s="125">
        <v>0.11</v>
      </c>
      <c r="E123" s="125">
        <v>0.193</v>
      </c>
      <c r="F123" s="125">
        <v>0.193</v>
      </c>
      <c r="G123" s="141"/>
      <c r="H123" s="8">
        <v>2.8</v>
      </c>
      <c r="I123" s="9" t="s">
        <v>23</v>
      </c>
      <c r="J123" s="125">
        <f>'[3]power for mixed normal distribu'!B121</f>
        <v>0.159</v>
      </c>
      <c r="K123" s="125">
        <f>'[3]power for mixed normal distribu'!C121</f>
        <v>0.154</v>
      </c>
      <c r="L123" s="125">
        <f>'[3]power for mixed normal distribu'!D121</f>
        <v>0.248</v>
      </c>
      <c r="M123" s="1"/>
      <c r="N123" s="135"/>
      <c r="O123" s="13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 x14ac:dyDescent="0.35">
      <c r="A124" s="5" t="s">
        <v>29</v>
      </c>
      <c r="B124" s="25"/>
      <c r="C124" s="26"/>
      <c r="D124" s="151">
        <v>0.95699999999999996</v>
      </c>
      <c r="E124" s="151">
        <v>0.90600000000000003</v>
      </c>
      <c r="F124" s="151">
        <v>0.90600000000000003</v>
      </c>
      <c r="G124" s="141"/>
      <c r="H124" s="25"/>
      <c r="I124" s="26"/>
      <c r="J124" s="151">
        <f>'Doublex when sd is different'!J124</f>
        <v>0.98599999999999999</v>
      </c>
      <c r="K124" s="151">
        <f>'Doublex when sd is different'!K124</f>
        <v>0.98199999999999998</v>
      </c>
      <c r="L124" s="151">
        <f>'Doublex when sd is different'!L124</f>
        <v>0.96499999999999997</v>
      </c>
      <c r="M124" s="1"/>
      <c r="N124" s="135"/>
      <c r="O124" s="135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 x14ac:dyDescent="0.35">
      <c r="A125" s="8"/>
      <c r="B125" s="8">
        <v>2.1</v>
      </c>
      <c r="C125" s="9" t="s">
        <v>24</v>
      </c>
      <c r="D125" s="125">
        <v>0.94699999999999995</v>
      </c>
      <c r="E125" s="125">
        <v>0.89400000000000002</v>
      </c>
      <c r="F125" s="125">
        <v>0.89400000000000002</v>
      </c>
      <c r="G125" s="141"/>
      <c r="H125" s="8">
        <v>2.1</v>
      </c>
      <c r="I125" s="9" t="s">
        <v>24</v>
      </c>
      <c r="J125" s="125">
        <f>'[3]power for mixed normal distribu'!B123</f>
        <v>0.98</v>
      </c>
      <c r="K125" s="125">
        <f>'[3]power for mixed normal distribu'!C123</f>
        <v>0.98</v>
      </c>
      <c r="L125" s="125">
        <f>'[3]power for mixed normal distribu'!D123</f>
        <v>0.95299999999999996</v>
      </c>
      <c r="M125" s="1"/>
      <c r="N125" s="135"/>
      <c r="O125" s="13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5" x14ac:dyDescent="0.35">
      <c r="A126" s="5" t="s">
        <v>29</v>
      </c>
      <c r="B126" s="40"/>
      <c r="C126" s="40"/>
      <c r="D126" s="144">
        <v>0.81799999999999995</v>
      </c>
      <c r="E126" s="144">
        <v>0.81499999999999995</v>
      </c>
      <c r="F126" s="144">
        <v>0.81499999999999995</v>
      </c>
      <c r="G126" s="141"/>
      <c r="H126" s="40"/>
      <c r="I126" s="40"/>
      <c r="J126" s="144">
        <f>'Doublex when sd is different'!J126</f>
        <v>0.89100000000000001</v>
      </c>
      <c r="K126" s="144">
        <f>'Doublex when sd is different'!K126</f>
        <v>0.88800000000000001</v>
      </c>
      <c r="L126" s="144">
        <f>'Doublex when sd is different'!L126</f>
        <v>0.89</v>
      </c>
      <c r="M126" s="1"/>
      <c r="N126" s="135"/>
      <c r="O126" s="13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 x14ac:dyDescent="0.35">
      <c r="A127" s="8"/>
      <c r="B127" s="8">
        <v>2.2000000000000002</v>
      </c>
      <c r="C127" s="9" t="s">
        <v>24</v>
      </c>
      <c r="D127" s="125">
        <v>0.81799999999999995</v>
      </c>
      <c r="E127" s="125">
        <v>0.81599999999999995</v>
      </c>
      <c r="F127" s="125">
        <v>0.81599999999999995</v>
      </c>
      <c r="G127" s="141"/>
      <c r="H127" s="8">
        <v>2.2000000000000002</v>
      </c>
      <c r="I127" s="9" t="s">
        <v>24</v>
      </c>
      <c r="J127" s="125">
        <f>'[3]power for mixed normal distribu'!B125</f>
        <v>0.88700000000000001</v>
      </c>
      <c r="K127" s="125">
        <f>'[3]power for mixed normal distribu'!C125</f>
        <v>0.89500000000000002</v>
      </c>
      <c r="L127" s="125">
        <f>'[3]power for mixed normal distribu'!D125</f>
        <v>0.88400000000000001</v>
      </c>
      <c r="M127" s="1"/>
      <c r="N127" s="135">
        <f>D127-E127</f>
        <v>2.0000000000000018E-3</v>
      </c>
      <c r="O127" s="135">
        <f>J127-K127</f>
        <v>-8.0000000000000071E-3</v>
      </c>
      <c r="P127" s="1"/>
      <c r="Q127" s="1">
        <f>D127-F127</f>
        <v>2.0000000000000018E-3</v>
      </c>
      <c r="R127" s="1">
        <f>J127-L127</f>
        <v>3.0000000000000027E-3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 x14ac:dyDescent="0.35">
      <c r="A128" s="5" t="s">
        <v>29</v>
      </c>
      <c r="B128" s="27"/>
      <c r="C128" s="28"/>
      <c r="D128" s="152">
        <v>0.35599999999999998</v>
      </c>
      <c r="E128" s="152">
        <v>0.52700000000000002</v>
      </c>
      <c r="F128" s="152">
        <v>0.52700000000000002</v>
      </c>
      <c r="G128" s="141"/>
      <c r="H128" s="27"/>
      <c r="I128" s="28"/>
      <c r="J128" s="152">
        <f>'Doublex when sd is different'!J128</f>
        <v>0.443</v>
      </c>
      <c r="K128" s="152">
        <f>'Doublex when sd is different'!K128</f>
        <v>0.49299999999999999</v>
      </c>
      <c r="L128" s="152">
        <f>'Doublex when sd is different'!L128</f>
        <v>0.60799999999999998</v>
      </c>
      <c r="M128" s="1"/>
      <c r="N128" s="135"/>
      <c r="O128" s="135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 x14ac:dyDescent="0.35">
      <c r="A129" s="8"/>
      <c r="B129" s="8">
        <v>2.4</v>
      </c>
      <c r="C129" s="9" t="s">
        <v>24</v>
      </c>
      <c r="D129" s="125">
        <v>0.38200000000000001</v>
      </c>
      <c r="E129" s="125">
        <v>0.54400000000000004</v>
      </c>
      <c r="F129" s="125">
        <v>0.54400000000000004</v>
      </c>
      <c r="G129" s="141"/>
      <c r="H129" s="8">
        <v>2.4</v>
      </c>
      <c r="I129" s="9" t="s">
        <v>24</v>
      </c>
      <c r="J129" s="125">
        <f>'[3]power for mixed normal distribu'!B127</f>
        <v>0.46800000000000003</v>
      </c>
      <c r="K129" s="125">
        <f>'[3]power for mixed normal distribu'!C127</f>
        <v>0.52100000000000002</v>
      </c>
      <c r="L129" s="125">
        <f>'[3]power for mixed normal distribu'!D127</f>
        <v>0.61899999999999999</v>
      </c>
      <c r="M129" s="1"/>
      <c r="N129" s="135"/>
      <c r="O129" s="13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 x14ac:dyDescent="0.35">
      <c r="A130" s="5" t="s">
        <v>29</v>
      </c>
      <c r="B130" s="27"/>
      <c r="C130" s="28"/>
      <c r="D130" s="152">
        <v>7.0999999999999994E-2</v>
      </c>
      <c r="E130" s="152">
        <v>0.215</v>
      </c>
      <c r="F130" s="152">
        <v>0.215</v>
      </c>
      <c r="G130" s="141"/>
      <c r="H130" s="27"/>
      <c r="I130" s="28"/>
      <c r="J130" s="152">
        <f>'Doublex when sd is different'!J130</f>
        <v>0.112</v>
      </c>
      <c r="K130" s="152">
        <f>'Doublex when sd is different'!K130</f>
        <v>0.17100000000000001</v>
      </c>
      <c r="L130" s="152">
        <f>'Doublex when sd is different'!L130</f>
        <v>0.27600000000000002</v>
      </c>
      <c r="M130" s="1"/>
      <c r="N130" s="135"/>
      <c r="O130" s="135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 x14ac:dyDescent="0.35">
      <c r="A131" s="8"/>
      <c r="B131" s="8">
        <v>2.8</v>
      </c>
      <c r="C131" s="9" t="s">
        <v>24</v>
      </c>
      <c r="D131" s="125">
        <v>8.1000000000000003E-2</v>
      </c>
      <c r="E131" s="125">
        <v>0.23100000000000001</v>
      </c>
      <c r="F131" s="125">
        <v>0.23100000000000001</v>
      </c>
      <c r="G131" s="141"/>
      <c r="H131" s="8">
        <v>2.8</v>
      </c>
      <c r="I131" s="9" t="s">
        <v>24</v>
      </c>
      <c r="J131" s="125">
        <f>'[3]power for mixed normal distribu'!B129</f>
        <v>0.126</v>
      </c>
      <c r="K131" s="125">
        <f>'[3]power for mixed normal distribu'!C129</f>
        <v>0.186</v>
      </c>
      <c r="L131" s="125">
        <f>'[3]power for mixed normal distribu'!D129</f>
        <v>0.29299999999999998</v>
      </c>
      <c r="M131" s="1"/>
      <c r="N131" s="135"/>
      <c r="O131" s="13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 x14ac:dyDescent="0.35">
      <c r="A132" s="5" t="s">
        <v>29</v>
      </c>
      <c r="B132" s="25"/>
      <c r="C132" s="26"/>
      <c r="D132" s="151">
        <v>0.95</v>
      </c>
      <c r="E132" s="151">
        <v>0.98199999999999998</v>
      </c>
      <c r="F132" s="151">
        <v>0.98199999999999998</v>
      </c>
      <c r="G132" s="141"/>
      <c r="H132" s="25"/>
      <c r="I132" s="26"/>
      <c r="J132" s="151">
        <f>'Doublex when sd is different'!J132</f>
        <v>0.94799999999999995</v>
      </c>
      <c r="K132" s="151">
        <f>'Doublex when sd is different'!K132</f>
        <v>0.996</v>
      </c>
      <c r="L132" s="151">
        <f>'Doublex when sd is different'!L132</f>
        <v>0.97499999999999998</v>
      </c>
      <c r="M132" s="1"/>
      <c r="N132" s="135"/>
      <c r="O132" s="13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x14ac:dyDescent="0.35">
      <c r="A133" s="8"/>
      <c r="B133" s="8">
        <v>2.1</v>
      </c>
      <c r="C133" s="9" t="s">
        <v>25</v>
      </c>
      <c r="D133" s="125">
        <v>0.93799999999999994</v>
      </c>
      <c r="E133" s="125">
        <v>0.97499999999999998</v>
      </c>
      <c r="F133" s="125">
        <v>0.97499999999999998</v>
      </c>
      <c r="G133" s="141"/>
      <c r="H133" s="8">
        <v>2.1</v>
      </c>
      <c r="I133" s="9" t="s">
        <v>25</v>
      </c>
      <c r="J133" s="125">
        <f>'[3]power for mixed normal distribu'!B131</f>
        <v>0.93799999999999994</v>
      </c>
      <c r="K133" s="125">
        <f>'[3]power for mixed normal distribu'!C131</f>
        <v>0.99299999999999999</v>
      </c>
      <c r="L133" s="125">
        <f>'[3]power for mixed normal distribu'!D131</f>
        <v>0.96799999999999997</v>
      </c>
      <c r="M133" s="1"/>
      <c r="N133" s="135"/>
      <c r="O133" s="13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5" x14ac:dyDescent="0.35">
      <c r="A134" s="5" t="s">
        <v>29</v>
      </c>
      <c r="B134" s="40"/>
      <c r="C134" s="40"/>
      <c r="D134" s="144">
        <v>0.81799999999999995</v>
      </c>
      <c r="E134" s="144">
        <v>0.81499999999999995</v>
      </c>
      <c r="F134" s="144">
        <v>0.81499999999999995</v>
      </c>
      <c r="G134" s="141"/>
      <c r="H134" s="40"/>
      <c r="I134" s="40"/>
      <c r="J134" s="144">
        <f>'Doublex when sd is different'!J134</f>
        <v>0.81</v>
      </c>
      <c r="K134" s="144">
        <f>'Doublex when sd is different'!K134</f>
        <v>0.80400000000000005</v>
      </c>
      <c r="L134" s="144">
        <f>'Doublex when sd is different'!L134</f>
        <v>0.80900000000000005</v>
      </c>
      <c r="M134" s="1"/>
      <c r="N134" s="135"/>
      <c r="O134" s="135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 x14ac:dyDescent="0.35">
      <c r="A135" s="8"/>
      <c r="B135" s="8">
        <v>2.2000000000000002</v>
      </c>
      <c r="C135" s="9" t="s">
        <v>25</v>
      </c>
      <c r="D135" s="125">
        <v>0.81799999999999995</v>
      </c>
      <c r="E135" s="125">
        <v>0.81599999999999995</v>
      </c>
      <c r="F135" s="125">
        <v>0.81599999999999995</v>
      </c>
      <c r="G135" s="141"/>
      <c r="H135" s="8">
        <v>2.2000000000000002</v>
      </c>
      <c r="I135" s="9" t="s">
        <v>25</v>
      </c>
      <c r="J135" s="125">
        <f>'[3]power for mixed normal distribu'!B133</f>
        <v>0.81299999999999994</v>
      </c>
      <c r="K135" s="125">
        <f>'[3]power for mixed normal distribu'!C133</f>
        <v>0.81100000000000005</v>
      </c>
      <c r="L135" s="125">
        <f>'[3]power for mixed normal distribu'!D133</f>
        <v>0.81100000000000005</v>
      </c>
      <c r="M135" s="1"/>
      <c r="N135" s="135">
        <f>D135-E135</f>
        <v>2.0000000000000018E-3</v>
      </c>
      <c r="O135" s="135">
        <f>J135-K135</f>
        <v>1.9999999999998908E-3</v>
      </c>
      <c r="P135" s="1"/>
      <c r="Q135" s="1">
        <f>D135-F135</f>
        <v>2.0000000000000018E-3</v>
      </c>
      <c r="R135" s="1">
        <f>J135-L135</f>
        <v>1.9999999999998908E-3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x14ac:dyDescent="0.35">
      <c r="A136" s="5" t="s">
        <v>29</v>
      </c>
      <c r="B136" s="25"/>
      <c r="C136" s="26"/>
      <c r="D136" s="151">
        <v>0.52500000000000002</v>
      </c>
      <c r="E136" s="151">
        <v>0.375</v>
      </c>
      <c r="F136" s="151">
        <v>0.375</v>
      </c>
      <c r="G136" s="141"/>
      <c r="H136" s="25"/>
      <c r="I136" s="26"/>
      <c r="J136" s="151">
        <f>'Doublex when sd is different'!J136</f>
        <v>0.55000000000000004</v>
      </c>
      <c r="K136" s="151">
        <f>'Doublex when sd is different'!K136</f>
        <v>0.31</v>
      </c>
      <c r="L136" s="151">
        <f>'Doublex when sd is different'!L136</f>
        <v>0.42099999999999999</v>
      </c>
      <c r="M136" s="1"/>
      <c r="N136" s="135"/>
      <c r="O136" s="135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 x14ac:dyDescent="0.35">
      <c r="A137" s="8"/>
      <c r="B137" s="8">
        <v>2.4</v>
      </c>
      <c r="C137" s="9" t="s">
        <v>25</v>
      </c>
      <c r="D137" s="125">
        <v>0.54900000000000004</v>
      </c>
      <c r="E137" s="125">
        <v>0.41799999999999998</v>
      </c>
      <c r="F137" s="125">
        <v>0.41799999999999998</v>
      </c>
      <c r="G137" s="141"/>
      <c r="H137" s="8">
        <v>2.4</v>
      </c>
      <c r="I137" s="9" t="s">
        <v>25</v>
      </c>
      <c r="J137" s="125">
        <f>'[3]power for mixed normal distribu'!B135</f>
        <v>0.56899999999999995</v>
      </c>
      <c r="K137" s="125">
        <f>'[3]power for mixed normal distribu'!C135</f>
        <v>0.35699999999999998</v>
      </c>
      <c r="L137" s="125">
        <f>'[3]power for mixed normal distribu'!D135</f>
        <v>0.45700000000000002</v>
      </c>
      <c r="M137" s="1"/>
      <c r="N137" s="135"/>
      <c r="O137" s="13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 x14ac:dyDescent="0.35">
      <c r="A138" s="5" t="s">
        <v>29</v>
      </c>
      <c r="B138" s="25"/>
      <c r="C138" s="26"/>
      <c r="D138" s="151">
        <v>0.29399999999999998</v>
      </c>
      <c r="E138" s="151">
        <v>0.13700000000000001</v>
      </c>
      <c r="F138" s="151">
        <v>0.13700000000000001</v>
      </c>
      <c r="G138" s="141"/>
      <c r="H138" s="25"/>
      <c r="I138" s="26"/>
      <c r="J138" s="151">
        <f>'Doublex when sd is different'!J138</f>
        <v>0.34100000000000003</v>
      </c>
      <c r="K138" s="151">
        <f>'Doublex when sd is different'!K138</f>
        <v>0.111</v>
      </c>
      <c r="L138" s="151">
        <f>'Doublex when sd is different'!L138</f>
        <v>0.182</v>
      </c>
      <c r="M138" s="1"/>
      <c r="N138" s="135"/>
      <c r="O138" s="135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x14ac:dyDescent="0.35">
      <c r="A139" s="8"/>
      <c r="B139" s="8">
        <v>2.8</v>
      </c>
      <c r="C139" s="9" t="s">
        <v>25</v>
      </c>
      <c r="D139" s="125">
        <v>0.315</v>
      </c>
      <c r="E139" s="125">
        <v>0.156</v>
      </c>
      <c r="F139" s="125">
        <v>0.156</v>
      </c>
      <c r="G139" s="141"/>
      <c r="H139" s="8">
        <v>2.8</v>
      </c>
      <c r="I139" s="9" t="s">
        <v>25</v>
      </c>
      <c r="J139" s="125">
        <f>'[3]power for mixed normal distribu'!B137</f>
        <v>0.36099999999999999</v>
      </c>
      <c r="K139" s="125">
        <f>'[3]power for mixed normal distribu'!C137</f>
        <v>0.125</v>
      </c>
      <c r="L139" s="125">
        <f>'[3]power for mixed normal distribu'!D137</f>
        <v>0.20300000000000001</v>
      </c>
      <c r="M139" s="1"/>
      <c r="N139" s="135"/>
      <c r="O139" s="13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 x14ac:dyDescent="0.35">
      <c r="A140" s="5" t="s">
        <v>29</v>
      </c>
      <c r="B140" s="5"/>
      <c r="C140" s="6"/>
      <c r="D140" s="142">
        <v>0.99399999999999999</v>
      </c>
      <c r="E140" s="142">
        <v>0.99399999999999999</v>
      </c>
      <c r="F140" s="142">
        <v>0.99399999999999999</v>
      </c>
      <c r="G140" s="141"/>
      <c r="H140" s="5"/>
      <c r="I140" s="6"/>
      <c r="J140" s="142">
        <f>'Doublex when sd is different'!J140</f>
        <v>0.998</v>
      </c>
      <c r="K140" s="142">
        <f>'Doublex when sd is different'!K140</f>
        <v>1</v>
      </c>
      <c r="L140" s="142">
        <f>'Doublex when sd is different'!L140</f>
        <v>0.998</v>
      </c>
      <c r="M140" s="1"/>
      <c r="N140" s="135"/>
      <c r="O140" s="135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 x14ac:dyDescent="0.35">
      <c r="A141" s="8"/>
      <c r="B141" s="8">
        <v>2.1</v>
      </c>
      <c r="C141" s="9" t="s">
        <v>26</v>
      </c>
      <c r="D141" s="125">
        <v>0.98899999999999999</v>
      </c>
      <c r="E141" s="125">
        <v>0.98899999999999999</v>
      </c>
      <c r="F141" s="125">
        <v>0.98899999999999999</v>
      </c>
      <c r="G141" s="141"/>
      <c r="H141" s="8">
        <v>2.1</v>
      </c>
      <c r="I141" s="9" t="s">
        <v>26</v>
      </c>
      <c r="J141" s="125">
        <f>'[3]power for mixed normal distribu'!B139</f>
        <v>0.997</v>
      </c>
      <c r="K141" s="125">
        <f>'[3]power for mixed normal distribu'!C139</f>
        <v>0.999</v>
      </c>
      <c r="L141" s="125">
        <f>'[3]power for mixed normal distribu'!D139</f>
        <v>0.997</v>
      </c>
      <c r="M141" s="1"/>
      <c r="N141" s="135"/>
      <c r="O141" s="13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5" x14ac:dyDescent="0.35">
      <c r="A142" s="5" t="s">
        <v>29</v>
      </c>
      <c r="B142" s="29"/>
      <c r="C142" s="29"/>
      <c r="D142" s="147">
        <v>0.94099999999999995</v>
      </c>
      <c r="E142" s="147">
        <v>0.94099999999999995</v>
      </c>
      <c r="F142" s="147">
        <v>0.94099999999999995</v>
      </c>
      <c r="G142" s="141"/>
      <c r="H142" s="29"/>
      <c r="I142" s="29"/>
      <c r="J142" s="147">
        <f>'Doublex when sd is different'!J142</f>
        <v>0.96199999999999997</v>
      </c>
      <c r="K142" s="147">
        <f>'Doublex when sd is different'!K142</f>
        <v>0.96099999999999997</v>
      </c>
      <c r="L142" s="147">
        <f>'Doublex when sd is different'!L142</f>
        <v>0.96199999999999997</v>
      </c>
      <c r="M142" s="1"/>
      <c r="N142" s="135"/>
      <c r="O142" s="135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 x14ac:dyDescent="0.35">
      <c r="A143" s="8"/>
      <c r="B143" s="8">
        <v>2.2000000000000002</v>
      </c>
      <c r="C143" s="9" t="s">
        <v>26</v>
      </c>
      <c r="D143" s="125">
        <v>0.93400000000000005</v>
      </c>
      <c r="E143" s="125">
        <v>0.93400000000000005</v>
      </c>
      <c r="F143" s="125">
        <v>0.93400000000000005</v>
      </c>
      <c r="G143" s="141"/>
      <c r="H143" s="8">
        <v>2.2000000000000002</v>
      </c>
      <c r="I143" s="9" t="s">
        <v>26</v>
      </c>
      <c r="J143" s="125">
        <f>'[3]power for mixed normal distribu'!B141</f>
        <v>0.95699999999999996</v>
      </c>
      <c r="K143" s="125">
        <f>'[3]power for mixed normal distribu'!C141</f>
        <v>0.95599999999999996</v>
      </c>
      <c r="L143" s="125">
        <f>'[3]power for mixed normal distribu'!D141</f>
        <v>0.95699999999999996</v>
      </c>
      <c r="M143" s="1"/>
      <c r="N143" s="135">
        <f>D143-E143</f>
        <v>0</v>
      </c>
      <c r="O143" s="135">
        <f>J143-K143</f>
        <v>1.0000000000000009E-3</v>
      </c>
      <c r="P143" s="1"/>
      <c r="Q143" s="135">
        <f>D143-F143</f>
        <v>0</v>
      </c>
      <c r="R143" s="135">
        <f>J143-L143</f>
        <v>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 x14ac:dyDescent="0.35">
      <c r="A144" s="5" t="s">
        <v>29</v>
      </c>
      <c r="B144" s="5"/>
      <c r="C144" s="6"/>
      <c r="D144" s="142">
        <v>0.60399999999999998</v>
      </c>
      <c r="E144" s="142">
        <v>0.60299999999999998</v>
      </c>
      <c r="F144" s="142">
        <v>0.60299999999999998</v>
      </c>
      <c r="G144" s="141"/>
      <c r="H144" s="5"/>
      <c r="I144" s="6"/>
      <c r="J144" s="142">
        <f>'Doublex when sd is different'!J144</f>
        <v>0.9</v>
      </c>
      <c r="K144" s="142">
        <f>'Doublex when sd is different'!K144</f>
        <v>0.6</v>
      </c>
      <c r="L144" s="142">
        <f>'Doublex when sd is different'!L144</f>
        <v>0.9</v>
      </c>
      <c r="M144" s="1"/>
      <c r="N144" s="135"/>
      <c r="O144" s="135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 x14ac:dyDescent="0.35">
      <c r="A145" s="8"/>
      <c r="B145" s="8">
        <v>2.4</v>
      </c>
      <c r="C145" s="9" t="s">
        <v>26</v>
      </c>
      <c r="D145" s="125">
        <v>0.62</v>
      </c>
      <c r="E145" s="125">
        <v>0.61799999999999999</v>
      </c>
      <c r="F145" s="125">
        <v>0.61799999999999999</v>
      </c>
      <c r="G145" s="141"/>
      <c r="H145" s="8">
        <v>2.4</v>
      </c>
      <c r="I145" s="9" t="s">
        <v>26</v>
      </c>
      <c r="J145" s="125">
        <f>'[3]power for mixed normal distribu'!B143</f>
        <v>0.67700000000000005</v>
      </c>
      <c r="K145" s="125">
        <f>'[3]power for mixed normal distribu'!C143</f>
        <v>0.56599999999999995</v>
      </c>
      <c r="L145" s="125">
        <f>'[3]power for mixed normal distribu'!D143</f>
        <v>0.67600000000000005</v>
      </c>
      <c r="M145" s="1"/>
      <c r="N145" s="135"/>
      <c r="O145" s="13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 x14ac:dyDescent="0.35">
      <c r="A146" s="5" t="s">
        <v>29</v>
      </c>
      <c r="B146" s="5"/>
      <c r="C146" s="6"/>
      <c r="D146" s="142">
        <v>0.22800000000000001</v>
      </c>
      <c r="E146" s="142">
        <v>0.22500000000000001</v>
      </c>
      <c r="F146" s="142">
        <v>0.22500000000000001</v>
      </c>
      <c r="G146" s="141"/>
      <c r="H146" s="5"/>
      <c r="I146" s="6"/>
      <c r="J146" s="142">
        <f>'Doublex when sd is different'!J146</f>
        <v>0.29099999999999998</v>
      </c>
      <c r="K146" s="142">
        <f>'Doublex when sd is different'!K146</f>
        <v>0.17799999999999999</v>
      </c>
      <c r="L146" s="142">
        <f>'Doublex when sd is different'!L146</f>
        <v>0.28699999999999998</v>
      </c>
      <c r="M146" s="1"/>
      <c r="N146" s="135"/>
      <c r="O146" s="13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 x14ac:dyDescent="0.35">
      <c r="A147" s="8"/>
      <c r="B147" s="8">
        <v>2.8</v>
      </c>
      <c r="C147" s="9" t="s">
        <v>26</v>
      </c>
      <c r="D147" s="125">
        <v>0.246</v>
      </c>
      <c r="E147" s="125">
        <v>0.24299999999999999</v>
      </c>
      <c r="F147" s="125">
        <v>0.24299999999999999</v>
      </c>
      <c r="G147" s="141"/>
      <c r="H147" s="8">
        <v>2.8</v>
      </c>
      <c r="I147" s="9" t="s">
        <v>26</v>
      </c>
      <c r="J147" s="125">
        <f>'[3]power for mixed normal distribu'!B145</f>
        <v>0.31</v>
      </c>
      <c r="K147" s="125">
        <f>'[3]power for mixed normal distribu'!C145</f>
        <v>0.193</v>
      </c>
      <c r="L147" s="125">
        <f>'[3]power for mixed normal distribu'!D145</f>
        <v>0.30599999999999999</v>
      </c>
      <c r="M147" s="1"/>
      <c r="N147" s="135"/>
      <c r="O147" s="13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 x14ac:dyDescent="0.35">
      <c r="A148" s="5" t="s">
        <v>29</v>
      </c>
      <c r="B148" s="25"/>
      <c r="C148" s="26"/>
      <c r="D148" s="151">
        <v>0.998</v>
      </c>
      <c r="E148" s="151">
        <v>0.996</v>
      </c>
      <c r="F148" s="151">
        <v>0.996</v>
      </c>
      <c r="G148" s="141"/>
      <c r="H148" s="25"/>
      <c r="I148" s="26"/>
      <c r="J148" s="151">
        <f>'Doublex when sd is different'!J148</f>
        <v>1</v>
      </c>
      <c r="K148" s="151">
        <f>'Doublex when sd is different'!K148</f>
        <v>1</v>
      </c>
      <c r="L148" s="151">
        <f>'Doublex when sd is different'!L148</f>
        <v>1</v>
      </c>
      <c r="M148" s="1"/>
      <c r="N148" s="135"/>
      <c r="O148" s="135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 x14ac:dyDescent="0.35">
      <c r="A149" s="8"/>
      <c r="B149" s="8">
        <v>2.1</v>
      </c>
      <c r="C149" s="9" t="s">
        <v>27</v>
      </c>
      <c r="D149" s="125">
        <v>0.996</v>
      </c>
      <c r="E149" s="125">
        <v>0.99199999999999999</v>
      </c>
      <c r="F149" s="125">
        <v>0.99199999999999999</v>
      </c>
      <c r="G149" s="141"/>
      <c r="H149" s="8">
        <v>2.1</v>
      </c>
      <c r="I149" s="9" t="s">
        <v>27</v>
      </c>
      <c r="J149" s="125">
        <f>'[3]power for mixed normal distribu'!B147</f>
        <v>1</v>
      </c>
      <c r="K149" s="125">
        <f>'[3]power for mixed normal distribu'!C147</f>
        <v>1</v>
      </c>
      <c r="L149" s="125">
        <f>'[3]power for mixed normal distribu'!D147</f>
        <v>0.999</v>
      </c>
      <c r="M149" s="1"/>
      <c r="N149" s="135"/>
      <c r="O149" s="13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5" x14ac:dyDescent="0.35">
      <c r="A150" s="5" t="s">
        <v>29</v>
      </c>
      <c r="B150" s="40"/>
      <c r="C150" s="40"/>
      <c r="D150" s="144">
        <v>0.97099999999999997</v>
      </c>
      <c r="E150" s="144">
        <v>0.97099999999999997</v>
      </c>
      <c r="F150" s="144">
        <v>0.97099999999999997</v>
      </c>
      <c r="G150" s="141"/>
      <c r="H150" s="40"/>
      <c r="I150" s="40"/>
      <c r="J150" s="144">
        <f>'Doublex when sd is different'!J150</f>
        <v>0.98899999999999999</v>
      </c>
      <c r="K150" s="144">
        <f>'Doublex when sd is different'!K150</f>
        <v>0.98899999999999999</v>
      </c>
      <c r="L150" s="144">
        <f>'Doublex when sd is different'!L150</f>
        <v>0.98899999999999999</v>
      </c>
      <c r="M150" s="1"/>
      <c r="N150" s="135"/>
      <c r="O150" s="135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 x14ac:dyDescent="0.35">
      <c r="A151" s="8"/>
      <c r="B151" s="8">
        <v>2.2000000000000002</v>
      </c>
      <c r="C151" s="9" t="s">
        <v>27</v>
      </c>
      <c r="D151" s="125">
        <v>0.96599999999999997</v>
      </c>
      <c r="E151" s="125">
        <v>0.96499999999999997</v>
      </c>
      <c r="F151" s="125">
        <v>0.96499999999999997</v>
      </c>
      <c r="G151" s="141"/>
      <c r="H151" s="8">
        <v>2.2000000000000002</v>
      </c>
      <c r="I151" s="9" t="s">
        <v>27</v>
      </c>
      <c r="J151" s="125">
        <f>'[3]power for mixed normal distribu'!B149</f>
        <v>0.98699999999999999</v>
      </c>
      <c r="K151" s="125">
        <f>'[3]power for mixed normal distribu'!C149</f>
        <v>0.98699999999999999</v>
      </c>
      <c r="L151" s="125">
        <f>'[3]power for mixed normal distribu'!D149</f>
        <v>0.98699999999999999</v>
      </c>
      <c r="M151" s="1"/>
      <c r="N151" s="135">
        <f>D151-E151</f>
        <v>1.0000000000000009E-3</v>
      </c>
      <c r="O151" s="135">
        <f>J151-K151</f>
        <v>0</v>
      </c>
      <c r="P151" s="1"/>
      <c r="Q151" s="135">
        <f>D151-F151</f>
        <v>1.0000000000000009E-3</v>
      </c>
      <c r="R151" s="135">
        <f>J151-L151</f>
        <v>0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 x14ac:dyDescent="0.35">
      <c r="A152" s="5" t="s">
        <v>29</v>
      </c>
      <c r="B152" s="27"/>
      <c r="C152" s="28"/>
      <c r="D152" s="152">
        <v>0.65100000000000002</v>
      </c>
      <c r="E152" s="152">
        <v>0.73899999999999999</v>
      </c>
      <c r="F152" s="152">
        <v>0.73899999999999999</v>
      </c>
      <c r="G152" s="141"/>
      <c r="H152" s="27"/>
      <c r="I152" s="28"/>
      <c r="J152" s="152">
        <f>'Doublex when sd is different'!J152</f>
        <v>0.73599999999999999</v>
      </c>
      <c r="K152" s="152">
        <f>'Doublex when sd is different'!K152</f>
        <v>0.70499999999999996</v>
      </c>
      <c r="L152" s="152">
        <f>'Doublex when sd is different'!L152</f>
        <v>0.80500000000000005</v>
      </c>
      <c r="M152" s="1"/>
      <c r="N152" s="135"/>
      <c r="O152" s="135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 x14ac:dyDescent="0.35">
      <c r="A153" s="8"/>
      <c r="B153" s="8">
        <v>2.4</v>
      </c>
      <c r="C153" s="9" t="s">
        <v>27</v>
      </c>
      <c r="D153" s="125">
        <v>0.65900000000000003</v>
      </c>
      <c r="E153" s="125">
        <v>0.74199999999999999</v>
      </c>
      <c r="F153" s="125">
        <v>0.74199999999999999</v>
      </c>
      <c r="G153" s="141"/>
      <c r="H153" s="8">
        <v>2.4</v>
      </c>
      <c r="I153" s="9" t="s">
        <v>27</v>
      </c>
      <c r="J153" s="125">
        <f>'[3]power for mixed normal distribu'!B151</f>
        <v>0.74099999999999999</v>
      </c>
      <c r="K153" s="125">
        <f>'[3]power for mixed normal distribu'!C151</f>
        <v>0.71599999999999997</v>
      </c>
      <c r="L153" s="125">
        <f>'[3]power for mixed normal distribu'!D151</f>
        <v>0.80700000000000005</v>
      </c>
      <c r="M153" s="1"/>
      <c r="N153" s="135"/>
      <c r="O153" s="13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 x14ac:dyDescent="0.35">
      <c r="A154" s="5" t="s">
        <v>29</v>
      </c>
      <c r="B154" s="27"/>
      <c r="C154" s="28"/>
      <c r="D154" s="152">
        <v>0.188</v>
      </c>
      <c r="E154" s="152">
        <v>0.307</v>
      </c>
      <c r="F154" s="152">
        <v>0.307</v>
      </c>
      <c r="G154" s="141"/>
      <c r="H154" s="27"/>
      <c r="I154" s="28"/>
      <c r="J154" s="152">
        <f>'Doublex when sd is different'!J154</f>
        <v>0.26200000000000001</v>
      </c>
      <c r="K154" s="152">
        <f>'Doublex when sd is different'!K154</f>
        <v>0.247</v>
      </c>
      <c r="L154" s="152">
        <f>'Doublex when sd is different'!L154</f>
        <v>0.38100000000000001</v>
      </c>
      <c r="M154" s="1"/>
      <c r="N154" s="135"/>
      <c r="O154" s="135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 x14ac:dyDescent="0.35">
      <c r="A155" s="8"/>
      <c r="B155" s="8">
        <v>2.8</v>
      </c>
      <c r="C155" s="9" t="s">
        <v>27</v>
      </c>
      <c r="D155" s="125">
        <v>0.20399999999999999</v>
      </c>
      <c r="E155" s="125">
        <v>0.32100000000000001</v>
      </c>
      <c r="F155" s="125">
        <v>0.32100000000000001</v>
      </c>
      <c r="G155" s="141"/>
      <c r="H155" s="8">
        <v>2.8</v>
      </c>
      <c r="I155" s="9" t="s">
        <v>27</v>
      </c>
      <c r="J155" s="125">
        <f>'[3]power for mixed normal distribu'!B153</f>
        <v>0.27700000000000002</v>
      </c>
      <c r="K155" s="125">
        <f>'[3]power for mixed normal distribu'!C153</f>
        <v>0.26100000000000001</v>
      </c>
      <c r="L155" s="125">
        <f>'[3]power for mixed normal distribu'!D153</f>
        <v>0.39500000000000002</v>
      </c>
      <c r="M155" s="1"/>
      <c r="N155" s="135"/>
      <c r="O155" s="135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 x14ac:dyDescent="0.35">
      <c r="A156" s="5" t="s">
        <v>29</v>
      </c>
      <c r="B156" s="25"/>
      <c r="C156" s="26"/>
      <c r="D156" s="151">
        <v>0.999</v>
      </c>
      <c r="E156" s="151">
        <v>0.997</v>
      </c>
      <c r="F156" s="151">
        <v>0.997</v>
      </c>
      <c r="G156" s="141"/>
      <c r="H156" s="25"/>
      <c r="I156" s="26"/>
      <c r="J156" s="151">
        <f>'Doublex when sd is different'!J156</f>
        <v>1</v>
      </c>
      <c r="K156" s="151">
        <f>'Doublex when sd is different'!K156</f>
        <v>1</v>
      </c>
      <c r="L156" s="151">
        <f>'Doublex when sd is different'!L156</f>
        <v>1</v>
      </c>
      <c r="M156" s="1"/>
      <c r="N156" s="135"/>
      <c r="O156" s="135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 x14ac:dyDescent="0.35">
      <c r="A157" s="8"/>
      <c r="B157" s="8">
        <v>2.1</v>
      </c>
      <c r="C157" s="9" t="s">
        <v>28</v>
      </c>
      <c r="D157" s="125">
        <v>0.998</v>
      </c>
      <c r="E157" s="125">
        <v>0.99299999999999999</v>
      </c>
      <c r="F157" s="125">
        <v>0.99299999999999999</v>
      </c>
      <c r="G157" s="141"/>
      <c r="H157" s="8">
        <v>2.1</v>
      </c>
      <c r="I157" s="9" t="s">
        <v>28</v>
      </c>
      <c r="J157" s="125">
        <f>'[3]power for mixed normal distribu'!B155</f>
        <v>1</v>
      </c>
      <c r="K157" s="125">
        <f>'[3]power for mixed normal distribu'!C155</f>
        <v>1</v>
      </c>
      <c r="L157" s="125">
        <f>'[3]power for mixed normal distribu'!D155</f>
        <v>1</v>
      </c>
      <c r="M157" s="1"/>
      <c r="N157" s="135"/>
      <c r="O157" s="13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5" x14ac:dyDescent="0.35">
      <c r="A158" s="5" t="s">
        <v>29</v>
      </c>
      <c r="B158" s="40"/>
      <c r="C158" s="40"/>
      <c r="D158" s="144">
        <v>0.98199999999999998</v>
      </c>
      <c r="E158" s="144">
        <v>0.98199999999999998</v>
      </c>
      <c r="F158" s="144">
        <v>0.98199999999999998</v>
      </c>
      <c r="G158" s="141"/>
      <c r="H158" s="40"/>
      <c r="I158" s="40"/>
      <c r="J158" s="144">
        <f>'Doublex when sd is different'!J158</f>
        <v>0.996</v>
      </c>
      <c r="K158" s="144">
        <f>'Doublex when sd is different'!K158</f>
        <v>0.996</v>
      </c>
      <c r="L158" s="144">
        <f>'Doublex when sd is different'!L158</f>
        <v>0.996</v>
      </c>
      <c r="M158" s="1"/>
      <c r="N158" s="135"/>
      <c r="O158" s="135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" x14ac:dyDescent="0.35">
      <c r="A159" s="8"/>
      <c r="B159" s="8">
        <v>2.2000000000000002</v>
      </c>
      <c r="C159" s="9" t="s">
        <v>28</v>
      </c>
      <c r="D159" s="125">
        <v>0.97899999999999998</v>
      </c>
      <c r="E159" s="125">
        <v>0.97699999999999998</v>
      </c>
      <c r="F159" s="125">
        <v>0.97699999999999998</v>
      </c>
      <c r="G159" s="141"/>
      <c r="H159" s="8">
        <v>2.2000000000000002</v>
      </c>
      <c r="I159" s="9" t="s">
        <v>28</v>
      </c>
      <c r="J159" s="125">
        <f>'[3]power for mixed normal distribu'!B157</f>
        <v>0.995</v>
      </c>
      <c r="K159" s="125">
        <f>'[3]power for mixed normal distribu'!C157</f>
        <v>0.995</v>
      </c>
      <c r="L159" s="125">
        <f>'[3]power for mixed normal distribu'!D157</f>
        <v>0.995</v>
      </c>
      <c r="M159" s="1"/>
      <c r="N159" s="135">
        <f>D159-E159</f>
        <v>2.0000000000000018E-3</v>
      </c>
      <c r="O159" s="135">
        <f>J159-K159</f>
        <v>0</v>
      </c>
      <c r="P159" s="1"/>
      <c r="Q159" s="135">
        <f>D159-F159</f>
        <v>2.0000000000000018E-3</v>
      </c>
      <c r="R159" s="135">
        <f>J159-L159</f>
        <v>0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 x14ac:dyDescent="0.35">
      <c r="A160" s="5" t="s">
        <v>29</v>
      </c>
      <c r="B160" s="27"/>
      <c r="C160" s="28"/>
      <c r="D160" s="152">
        <v>0.68300000000000005</v>
      </c>
      <c r="E160" s="152">
        <v>0.82</v>
      </c>
      <c r="F160" s="152">
        <v>0.82</v>
      </c>
      <c r="G160" s="141"/>
      <c r="H160" s="27"/>
      <c r="I160" s="28"/>
      <c r="J160" s="152">
        <f>'Doublex when sd is different'!J160</f>
        <v>0.78300000000000003</v>
      </c>
      <c r="K160" s="152">
        <f>'Doublex when sd is different'!K160</f>
        <v>0.81100000000000005</v>
      </c>
      <c r="L160" s="152">
        <f>'Doublex when sd is different'!L160</f>
        <v>0.88400000000000001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9" ht="15" x14ac:dyDescent="0.35">
      <c r="A161" s="8"/>
      <c r="B161" s="8">
        <v>2.4</v>
      </c>
      <c r="C161" s="9" t="s">
        <v>28</v>
      </c>
      <c r="D161" s="125">
        <v>0.68799999999999994</v>
      </c>
      <c r="E161" s="125">
        <v>0.82</v>
      </c>
      <c r="F161" s="125">
        <v>0.82</v>
      </c>
      <c r="G161" s="141"/>
      <c r="H161" s="8">
        <v>2.4</v>
      </c>
      <c r="I161" s="9" t="s">
        <v>28</v>
      </c>
      <c r="J161" s="125">
        <f>'[3]power for mixed normal distribu'!B159</f>
        <v>0.78400000000000003</v>
      </c>
      <c r="K161" s="125">
        <f>'[3]power for mixed normal distribu'!C159</f>
        <v>0.81499999999999995</v>
      </c>
      <c r="L161" s="125">
        <f>'[3]power for mixed normal distribu'!D159</f>
        <v>0.88200000000000001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9" ht="15" x14ac:dyDescent="0.35">
      <c r="A162" s="5" t="s">
        <v>29</v>
      </c>
      <c r="B162" s="27"/>
      <c r="C162" s="28"/>
      <c r="D162" s="152">
        <v>0.16200000000000001</v>
      </c>
      <c r="E162" s="152">
        <v>0.38200000000000001</v>
      </c>
      <c r="F162" s="152">
        <v>0.38200000000000001</v>
      </c>
      <c r="G162" s="141"/>
      <c r="H162" s="27"/>
      <c r="I162" s="28"/>
      <c r="J162" s="152">
        <f>'Doublex when sd is different'!J162</f>
        <v>0.23799999999999999</v>
      </c>
      <c r="K162" s="152">
        <f>'Doublex when sd is different'!K162</f>
        <v>0.312</v>
      </c>
      <c r="L162" s="152">
        <f>'Doublex when sd is different'!L162</f>
        <v>0.46400000000000002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9" ht="15" x14ac:dyDescent="0.35">
      <c r="A163" s="5"/>
      <c r="B163" s="27">
        <v>2.8</v>
      </c>
      <c r="C163" s="28" t="s">
        <v>28</v>
      </c>
      <c r="D163" s="110">
        <v>0.17399999999999999</v>
      </c>
      <c r="E163" s="110">
        <v>0.39300000000000002</v>
      </c>
      <c r="F163" s="110">
        <v>0.39300000000000002</v>
      </c>
      <c r="G163" s="1"/>
      <c r="H163" s="27">
        <v>2.8</v>
      </c>
      <c r="I163" s="28" t="s">
        <v>28</v>
      </c>
      <c r="J163" s="110">
        <f>'[3]power for mixed normal distribu'!B161</f>
        <v>0.252</v>
      </c>
      <c r="K163" s="110">
        <f>'[3]power for mixed normal distribu'!C161</f>
        <v>0.32600000000000001</v>
      </c>
      <c r="L163" s="110">
        <f>'[3]power for mixed normal distribu'!D161</f>
        <v>0.47499999999999998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9" x14ac:dyDescent="0.35">
      <c r="A164" s="1"/>
      <c r="B164" s="1"/>
      <c r="C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9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9" ht="15" x14ac:dyDescent="0.35">
      <c r="A166" s="1"/>
      <c r="B166" s="5" t="s">
        <v>54</v>
      </c>
      <c r="C166" s="6"/>
      <c r="D166" s="115" t="s">
        <v>4</v>
      </c>
      <c r="E166" s="115"/>
      <c r="F166" s="115"/>
      <c r="G166" s="137"/>
      <c r="H166" s="5" t="s">
        <v>0</v>
      </c>
      <c r="I166" s="6"/>
      <c r="J166" s="115" t="s">
        <v>4</v>
      </c>
      <c r="K166" s="115"/>
      <c r="L166" s="11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" x14ac:dyDescent="0.35">
      <c r="A167" s="1"/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37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" x14ac:dyDescent="0.35">
      <c r="A168" s="1"/>
      <c r="B168" s="8"/>
      <c r="C168" s="9"/>
      <c r="D168" s="126"/>
      <c r="E168" s="127"/>
      <c r="F168" s="9"/>
      <c r="G168" s="137"/>
      <c r="H168" s="8"/>
      <c r="I168" s="9"/>
      <c r="J168" s="126"/>
      <c r="K168" s="127"/>
      <c r="L168" s="12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5" x14ac:dyDescent="0.35">
      <c r="A169" s="1"/>
      <c r="B169" s="11">
        <v>2.1</v>
      </c>
      <c r="C169" s="11" t="s">
        <v>9</v>
      </c>
      <c r="D169" s="130">
        <f>(D5-D4)*100</f>
        <v>9.1999999999999975</v>
      </c>
      <c r="E169" s="130">
        <f>(E5-E4)*100</f>
        <v>7.7000000000000011</v>
      </c>
      <c r="F169" s="130">
        <f>(F5-F4)*100</f>
        <v>7.7000000000000011</v>
      </c>
      <c r="G169" s="137"/>
      <c r="H169" s="11">
        <v>2.1</v>
      </c>
      <c r="I169" s="11" t="s">
        <v>9</v>
      </c>
      <c r="J169" s="130">
        <f>(J5-J4)*100</f>
        <v>5.6</v>
      </c>
      <c r="K169" s="130">
        <f>(K5-K4)*100</f>
        <v>10.899999999999993</v>
      </c>
      <c r="L169" s="130">
        <f>(L5-L4)*100</f>
        <v>5.5000000000000053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" x14ac:dyDescent="0.35">
      <c r="A170" s="1"/>
      <c r="B170" s="8"/>
      <c r="C170" s="9"/>
      <c r="D170" s="129"/>
      <c r="E170" s="128"/>
      <c r="F170" s="129"/>
      <c r="G170" s="137"/>
      <c r="H170" s="8"/>
      <c r="I170" s="9"/>
      <c r="J170" s="129"/>
      <c r="K170" s="128"/>
      <c r="L170" s="12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5" x14ac:dyDescent="0.35">
      <c r="A171" s="1"/>
      <c r="B171" s="40">
        <v>2.2000000000000002</v>
      </c>
      <c r="C171" s="40" t="s">
        <v>9</v>
      </c>
      <c r="D171" s="131">
        <f>(D7-D6)*100</f>
        <v>5.8999999999999995</v>
      </c>
      <c r="E171" s="131">
        <f>(E7-E6)*100</f>
        <v>6.6999999999999975</v>
      </c>
      <c r="F171" s="131">
        <f>(F7-F6)*100</f>
        <v>6.6999999999999975</v>
      </c>
      <c r="G171" s="137"/>
      <c r="H171" s="40">
        <v>2.2000000000000002</v>
      </c>
      <c r="I171" s="40" t="s">
        <v>9</v>
      </c>
      <c r="J171" s="131">
        <f>(J7-J6)*100</f>
        <v>3.3000000000000003</v>
      </c>
      <c r="K171" s="131">
        <f>(K7-K6)*100</f>
        <v>7.8999999999999986</v>
      </c>
      <c r="L171" s="131">
        <f>(L7-L6)*100</f>
        <v>3.7000000000000006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" x14ac:dyDescent="0.35">
      <c r="A172" s="1"/>
      <c r="B172" s="8"/>
      <c r="C172" s="9"/>
      <c r="D172" s="129"/>
      <c r="E172" s="128"/>
      <c r="F172" s="129"/>
      <c r="G172" s="137"/>
      <c r="H172" s="8"/>
      <c r="I172" s="9"/>
      <c r="J172" s="129"/>
      <c r="K172" s="128"/>
      <c r="L172" s="12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5" x14ac:dyDescent="0.35">
      <c r="A173" s="1"/>
      <c r="B173" s="13">
        <v>2.4</v>
      </c>
      <c r="C173" s="14" t="s">
        <v>9</v>
      </c>
      <c r="D173" s="132">
        <f>(D9-D8)*100</f>
        <v>2.5000000000000022</v>
      </c>
      <c r="E173" s="132">
        <f>(E9-E8)*100</f>
        <v>2.3000000000000007</v>
      </c>
      <c r="F173" s="132">
        <f>(F9-F8)*100</f>
        <v>2.3000000000000007</v>
      </c>
      <c r="G173" s="137"/>
      <c r="H173" s="13">
        <v>2.4</v>
      </c>
      <c r="I173" s="14" t="s">
        <v>9</v>
      </c>
      <c r="J173" s="132">
        <f>(J9-J8)*100</f>
        <v>1.6999999999999988</v>
      </c>
      <c r="K173" s="132">
        <f>(K9-K8)*100</f>
        <v>1.8000000000000003</v>
      </c>
      <c r="L173" s="132">
        <f>(L9-L8)*100</f>
        <v>1.6999999999999988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" x14ac:dyDescent="0.35">
      <c r="A174" s="1"/>
      <c r="B174" s="8"/>
      <c r="C174" s="9"/>
      <c r="D174" s="129"/>
      <c r="E174" s="128"/>
      <c r="F174" s="129"/>
      <c r="G174" s="137"/>
      <c r="H174" s="8"/>
      <c r="I174" s="9"/>
      <c r="J174" s="129"/>
      <c r="K174" s="128"/>
      <c r="L174" s="12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5" x14ac:dyDescent="0.35">
      <c r="A175" s="1"/>
      <c r="B175" s="13">
        <v>2.8</v>
      </c>
      <c r="C175" s="14" t="s">
        <v>9</v>
      </c>
      <c r="D175" s="132">
        <f>(D11-D10)*100</f>
        <v>0.30000000000000027</v>
      </c>
      <c r="E175" s="132">
        <f>(E11-E10)*100</f>
        <v>-0.10000000000000009</v>
      </c>
      <c r="F175" s="132">
        <f>(F11-F10)*100</f>
        <v>-0.10000000000000009</v>
      </c>
      <c r="G175" s="137"/>
      <c r="H175" s="13">
        <v>2.8</v>
      </c>
      <c r="I175" s="14" t="s">
        <v>9</v>
      </c>
      <c r="J175" s="132">
        <f>(J11-J10)*100</f>
        <v>0.29999999999999749</v>
      </c>
      <c r="K175" s="132">
        <f>(K11-K10)*100</f>
        <v>-0.49999999999999978</v>
      </c>
      <c r="L175" s="132">
        <f>(L11-L10)*100</f>
        <v>-0.29999999999999888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" x14ac:dyDescent="0.35">
      <c r="A176" s="1"/>
      <c r="B176" s="8"/>
      <c r="C176" s="9"/>
      <c r="D176" s="129"/>
      <c r="E176" s="128"/>
      <c r="F176" s="129"/>
      <c r="G176" s="137"/>
      <c r="H176" s="8"/>
      <c r="I176" s="9"/>
      <c r="J176" s="129"/>
      <c r="K176" s="128"/>
      <c r="L176" s="12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5" x14ac:dyDescent="0.35">
      <c r="A177" s="1"/>
      <c r="B177" s="16">
        <v>2.1</v>
      </c>
      <c r="C177" s="17" t="s">
        <v>10</v>
      </c>
      <c r="D177" s="133">
        <f>(D13-D12)*100</f>
        <v>7.399999999999995</v>
      </c>
      <c r="E177" s="133">
        <f>(E13-E12)*100</f>
        <v>7.399999999999995</v>
      </c>
      <c r="F177" s="133">
        <f>(F13-F12)*100</f>
        <v>7.399999999999995</v>
      </c>
      <c r="G177" s="137"/>
      <c r="H177" s="16">
        <v>2.1</v>
      </c>
      <c r="I177" s="17" t="s">
        <v>10</v>
      </c>
      <c r="J177" s="133">
        <f>(J13-J12)*100</f>
        <v>5.8</v>
      </c>
      <c r="K177" s="133">
        <f>(K13-K12)*100</f>
        <v>8.6000000000000085</v>
      </c>
      <c r="L177" s="133">
        <f>(L13-L12)*100</f>
        <v>5.4999999999999991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" x14ac:dyDescent="0.35">
      <c r="A178" s="1"/>
      <c r="B178" s="8"/>
      <c r="C178" s="9"/>
      <c r="D178" s="129"/>
      <c r="E178" s="128"/>
      <c r="F178" s="129"/>
      <c r="G178" s="137"/>
      <c r="H178" s="8"/>
      <c r="I178" s="9"/>
      <c r="J178" s="129"/>
      <c r="K178" s="128"/>
      <c r="L178" s="12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5" x14ac:dyDescent="0.35">
      <c r="A179" s="1"/>
      <c r="B179" s="29">
        <v>2.2000000000000002</v>
      </c>
      <c r="C179" s="29" t="s">
        <v>10</v>
      </c>
      <c r="D179" s="134">
        <f>(D15-D14)*100</f>
        <v>6.1</v>
      </c>
      <c r="E179" s="134">
        <f>(E15-E14)*100</f>
        <v>5.8</v>
      </c>
      <c r="F179" s="134">
        <f>(F15-F14)*100</f>
        <v>5.8</v>
      </c>
      <c r="G179" s="137"/>
      <c r="H179" s="29">
        <v>2.2000000000000002</v>
      </c>
      <c r="I179" s="29" t="s">
        <v>10</v>
      </c>
      <c r="J179" s="134">
        <f>(J15-J14)*100</f>
        <v>4.6999999999999984</v>
      </c>
      <c r="K179" s="134">
        <f>(K15-K14)*100</f>
        <v>7.9999999999999964</v>
      </c>
      <c r="L179" s="134">
        <f>(L15-L14)*100</f>
        <v>4.1999999999999984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" x14ac:dyDescent="0.35">
      <c r="A180" s="1"/>
      <c r="B180" s="8"/>
      <c r="C180" s="9"/>
      <c r="D180" s="129"/>
      <c r="E180" s="128"/>
      <c r="F180" s="129"/>
      <c r="G180" s="137"/>
      <c r="H180" s="8"/>
      <c r="I180" s="9"/>
      <c r="J180" s="129"/>
      <c r="K180" s="128"/>
      <c r="L180" s="12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5" x14ac:dyDescent="0.35">
      <c r="A181" s="1"/>
      <c r="B181" s="16">
        <v>2.4</v>
      </c>
      <c r="C181" s="16" t="s">
        <v>10</v>
      </c>
      <c r="D181" s="133">
        <f>(D17-D16)*100</f>
        <v>3.5999999999999979</v>
      </c>
      <c r="E181" s="133">
        <f>(E17-E16)*100</f>
        <v>3.5000000000000004</v>
      </c>
      <c r="F181" s="133">
        <f>(F17-F16)*100</f>
        <v>3.5000000000000004</v>
      </c>
      <c r="G181" s="137"/>
      <c r="H181" s="16">
        <v>2.4</v>
      </c>
      <c r="I181" s="16" t="s">
        <v>10</v>
      </c>
      <c r="J181" s="133">
        <f>(J17-J16)*100</f>
        <v>3.5000000000000004</v>
      </c>
      <c r="K181" s="133">
        <f>(K17-K16)*100</f>
        <v>3.1</v>
      </c>
      <c r="L181" s="133">
        <f>(L17-L16)*100</f>
        <v>3.4000000000000004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" x14ac:dyDescent="0.35">
      <c r="A182" s="1"/>
      <c r="B182" s="8"/>
      <c r="C182" s="9"/>
      <c r="D182" s="129"/>
      <c r="E182" s="128"/>
      <c r="F182" s="129"/>
      <c r="G182" s="137"/>
      <c r="H182" s="8"/>
      <c r="I182" s="9"/>
      <c r="J182" s="129"/>
      <c r="K182" s="128"/>
      <c r="L182" s="12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5" x14ac:dyDescent="0.35">
      <c r="A183" s="1"/>
      <c r="B183" s="16">
        <v>2.8</v>
      </c>
      <c r="C183" s="16" t="s">
        <v>10</v>
      </c>
      <c r="D183" s="133">
        <f>(D19-D18)*100</f>
        <v>0.80000000000000071</v>
      </c>
      <c r="E183" s="133">
        <f>(E19-E18)*100</f>
        <v>0.69999999999999929</v>
      </c>
      <c r="F183" s="133">
        <f>(F19-F18)*100</f>
        <v>0.69999999999999929</v>
      </c>
      <c r="G183" s="137"/>
      <c r="H183" s="16">
        <v>2.8</v>
      </c>
      <c r="I183" s="16" t="s">
        <v>10</v>
      </c>
      <c r="J183" s="133">
        <f>(J19-J18)*100</f>
        <v>0.9000000000000008</v>
      </c>
      <c r="K183" s="133">
        <f>(K19-K18)*100</f>
        <v>-0.10000000000000009</v>
      </c>
      <c r="L183" s="133">
        <f>(L19-L18)*100</f>
        <v>0.79999999999999938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" x14ac:dyDescent="0.35">
      <c r="A184" s="1"/>
      <c r="B184" s="8"/>
      <c r="C184" s="9"/>
      <c r="D184" s="129"/>
      <c r="E184" s="128"/>
      <c r="F184" s="129"/>
      <c r="G184" s="137"/>
      <c r="H184" s="8"/>
      <c r="I184" s="9"/>
      <c r="J184" s="129"/>
      <c r="K184" s="128"/>
      <c r="L184" s="12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5" x14ac:dyDescent="0.35">
      <c r="A185" s="1"/>
      <c r="B185" s="13">
        <v>2.1</v>
      </c>
      <c r="C185" s="13" t="s">
        <v>11</v>
      </c>
      <c r="D185" s="132">
        <f>(D21-D20)*100</f>
        <v>5.0000000000000044</v>
      </c>
      <c r="E185" s="132">
        <f>(E21-E20)*100</f>
        <v>7.7999999999999954</v>
      </c>
      <c r="F185" s="132">
        <f>(F21-F20)*100</f>
        <v>7.7999999999999954</v>
      </c>
      <c r="G185" s="137"/>
      <c r="H185" s="13">
        <v>2.1</v>
      </c>
      <c r="I185" s="13" t="s">
        <v>11</v>
      </c>
      <c r="J185" s="132">
        <f>(J21-J20)*100</f>
        <v>3.8000000000000034</v>
      </c>
      <c r="K185" s="132">
        <f>(K21-K20)*100</f>
        <v>8.4999999999999964</v>
      </c>
      <c r="L185" s="132">
        <f>(L21-L20)*100</f>
        <v>4.8999999999999932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" x14ac:dyDescent="0.35">
      <c r="A186" s="1"/>
      <c r="B186" s="8"/>
      <c r="C186" s="9"/>
      <c r="D186" s="129"/>
      <c r="E186" s="128"/>
      <c r="F186" s="129"/>
      <c r="G186" s="137"/>
      <c r="H186" s="8"/>
      <c r="I186" s="9"/>
      <c r="J186" s="129"/>
      <c r="K186" s="128"/>
      <c r="L186" s="12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5" x14ac:dyDescent="0.35">
      <c r="A187" s="1"/>
      <c r="B187" s="40">
        <v>2.2000000000000002</v>
      </c>
      <c r="C187" s="40" t="s">
        <v>11</v>
      </c>
      <c r="D187" s="131">
        <f>(D23-D22)*100</f>
        <v>5.1999999999999993</v>
      </c>
      <c r="E187" s="131">
        <f>(E23-E22)*100</f>
        <v>5.6</v>
      </c>
      <c r="F187" s="131">
        <f>(F23-F22)*100</f>
        <v>5.6</v>
      </c>
      <c r="G187" s="137"/>
      <c r="H187" s="40">
        <v>2.2000000000000002</v>
      </c>
      <c r="I187" s="40" t="s">
        <v>11</v>
      </c>
      <c r="J187" s="131">
        <f>(J23-J22)*100</f>
        <v>4.3000000000000043</v>
      </c>
      <c r="K187" s="131">
        <f>(K23-K22)*100</f>
        <v>7.3000000000000007</v>
      </c>
      <c r="L187" s="131">
        <f>(L23-L22)*100</f>
        <v>3.8000000000000034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" x14ac:dyDescent="0.35">
      <c r="A188" s="1"/>
      <c r="B188" s="8"/>
      <c r="C188" s="9"/>
      <c r="D188" s="129"/>
      <c r="E188" s="128"/>
      <c r="F188" s="129"/>
      <c r="G188" s="137"/>
      <c r="H188" s="8"/>
      <c r="I188" s="9"/>
      <c r="J188" s="129"/>
      <c r="K188" s="128"/>
      <c r="L188" s="12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5" x14ac:dyDescent="0.35">
      <c r="A189" s="1"/>
      <c r="B189" s="11">
        <v>2.4</v>
      </c>
      <c r="C189" s="11" t="s">
        <v>11</v>
      </c>
      <c r="D189" s="130">
        <f>(D25-D24)*100</f>
        <v>3.6000000000000005</v>
      </c>
      <c r="E189" s="130">
        <f>(E25-E24)*100</f>
        <v>3.7000000000000006</v>
      </c>
      <c r="F189" s="130">
        <f>(F25-F24)*100</f>
        <v>3.7000000000000006</v>
      </c>
      <c r="G189" s="137"/>
      <c r="H189" s="11">
        <v>2.4</v>
      </c>
      <c r="I189" s="11" t="s">
        <v>11</v>
      </c>
      <c r="J189" s="130">
        <f>(J25-J24)*100</f>
        <v>3.6000000000000005</v>
      </c>
      <c r="K189" s="130">
        <f>(K25-K24)*100</f>
        <v>3.5000000000000004</v>
      </c>
      <c r="L189" s="130">
        <f>(L25-L24)*100</f>
        <v>3.1000000000000028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" x14ac:dyDescent="0.35">
      <c r="A190" s="1"/>
      <c r="B190" s="8"/>
      <c r="C190" s="9"/>
      <c r="D190" s="129"/>
      <c r="E190" s="128"/>
      <c r="F190" s="129"/>
      <c r="G190" s="137"/>
      <c r="H190" s="8"/>
      <c r="I190" s="9"/>
      <c r="J190" s="129"/>
      <c r="K190" s="128"/>
      <c r="L190" s="12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5" x14ac:dyDescent="0.35">
      <c r="A191" s="1"/>
      <c r="B191" s="11">
        <v>2.8</v>
      </c>
      <c r="C191" s="11" t="s">
        <v>11</v>
      </c>
      <c r="D191" s="130">
        <f>(D27-D26)*100</f>
        <v>0.59999999999999987</v>
      </c>
      <c r="E191" s="130">
        <f>(E27-E26)*100</f>
        <v>1.1999999999999997</v>
      </c>
      <c r="F191" s="130">
        <f>(F27-F26)*100</f>
        <v>1.1999999999999997</v>
      </c>
      <c r="G191" s="137"/>
      <c r="H191" s="11">
        <v>2.8</v>
      </c>
      <c r="I191" s="11" t="s">
        <v>11</v>
      </c>
      <c r="J191" s="130">
        <f>(J27-J26)*100</f>
        <v>0.9000000000000008</v>
      </c>
      <c r="K191" s="130">
        <f>(K27-K26)*100</f>
        <v>0.29999999999999888</v>
      </c>
      <c r="L191" s="130">
        <f>(L27-L26)*100</f>
        <v>1.3999999999999986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" x14ac:dyDescent="0.35">
      <c r="A192" s="1"/>
      <c r="B192" s="8"/>
      <c r="C192" s="9"/>
      <c r="D192" s="129"/>
      <c r="E192" s="128"/>
      <c r="F192" s="129"/>
      <c r="G192" s="137"/>
      <c r="H192" s="8"/>
      <c r="I192" s="9"/>
      <c r="J192" s="129"/>
      <c r="K192" s="128"/>
      <c r="L192" s="12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5" x14ac:dyDescent="0.35">
      <c r="A193" s="1"/>
      <c r="B193" s="13">
        <v>2.1</v>
      </c>
      <c r="C193" s="13" t="s">
        <v>12</v>
      </c>
      <c r="D193" s="132">
        <f>(D29-D28)*100</f>
        <v>3.5999999999999921</v>
      </c>
      <c r="E193" s="132">
        <f>(E29-E28)*100</f>
        <v>8.2999999999999972</v>
      </c>
      <c r="F193" s="132">
        <f>(F29-F28)*100</f>
        <v>8.2999999999999972</v>
      </c>
      <c r="G193" s="137"/>
      <c r="H193" s="13">
        <v>2.1</v>
      </c>
      <c r="I193" s="13" t="s">
        <v>12</v>
      </c>
      <c r="J193" s="132">
        <f>(J29-J28)*100</f>
        <v>2.1000000000000019</v>
      </c>
      <c r="K193" s="132">
        <f>(K29-K28)*100</f>
        <v>8.3999999999999968</v>
      </c>
      <c r="L193" s="132">
        <f>(L29-L28)*100</f>
        <v>4.2000000000000037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" x14ac:dyDescent="0.35">
      <c r="A194" s="1"/>
      <c r="B194" s="8"/>
      <c r="C194" s="9"/>
      <c r="D194" s="129"/>
      <c r="E194" s="128"/>
      <c r="F194" s="129"/>
      <c r="G194" s="137"/>
      <c r="H194" s="8"/>
      <c r="I194" s="9"/>
      <c r="J194" s="129"/>
      <c r="K194" s="128"/>
      <c r="L194" s="12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5" x14ac:dyDescent="0.35">
      <c r="A195" s="1"/>
      <c r="B195" s="40">
        <v>2.2000000000000002</v>
      </c>
      <c r="C195" s="40" t="s">
        <v>12</v>
      </c>
      <c r="D195" s="131">
        <f>(D31-D30)*100</f>
        <v>4.299999999999998</v>
      </c>
      <c r="E195" s="131">
        <f>(E31-E30)*100</f>
        <v>6</v>
      </c>
      <c r="F195" s="131">
        <f>(F31-F30)*100</f>
        <v>6</v>
      </c>
      <c r="G195" s="137"/>
      <c r="H195" s="40">
        <v>2.2000000000000002</v>
      </c>
      <c r="I195" s="40" t="s">
        <v>12</v>
      </c>
      <c r="J195" s="131">
        <f>(J31-J30)*100</f>
        <v>3.6000000000000032</v>
      </c>
      <c r="K195" s="131">
        <f>(K31-K30)*100</f>
        <v>7.300000000000006</v>
      </c>
      <c r="L195" s="131">
        <f>(L31-L30)*100</f>
        <v>3.6000000000000032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" x14ac:dyDescent="0.35">
      <c r="A196" s="1"/>
      <c r="B196" s="8"/>
      <c r="C196" s="9"/>
      <c r="D196" s="129"/>
      <c r="E196" s="128"/>
      <c r="F196" s="129"/>
      <c r="G196" s="137"/>
      <c r="H196" s="8"/>
      <c r="I196" s="9"/>
      <c r="J196" s="129"/>
      <c r="K196" s="128"/>
      <c r="L196" s="12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5" x14ac:dyDescent="0.35">
      <c r="A197" s="1"/>
      <c r="B197" s="11">
        <v>2.4</v>
      </c>
      <c r="C197" s="11" t="s">
        <v>12</v>
      </c>
      <c r="D197" s="130">
        <f>(D33-D32)*100</f>
        <v>3.3000000000000003</v>
      </c>
      <c r="E197" s="130">
        <f>(E33-E32)*100</f>
        <v>3.5000000000000031</v>
      </c>
      <c r="F197" s="130">
        <f>(F33-F32)*100</f>
        <v>3.5000000000000031</v>
      </c>
      <c r="G197" s="137"/>
      <c r="H197" s="11">
        <v>2.4</v>
      </c>
      <c r="I197" s="11" t="s">
        <v>12</v>
      </c>
      <c r="J197" s="130">
        <f>(J33-J32)*100</f>
        <v>3.5999999999999979</v>
      </c>
      <c r="K197" s="130">
        <f>(K33-K32)*100</f>
        <v>3.7000000000000006</v>
      </c>
      <c r="L197" s="130">
        <f>(L33-L32)*100</f>
        <v>2.9000000000000026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" x14ac:dyDescent="0.35">
      <c r="A198" s="1"/>
      <c r="B198" s="8"/>
      <c r="C198" s="9"/>
      <c r="D198" s="129"/>
      <c r="E198" s="128"/>
      <c r="F198" s="129"/>
      <c r="G198" s="137"/>
      <c r="H198" s="8"/>
      <c r="I198" s="9"/>
      <c r="J198" s="129"/>
      <c r="K198" s="128"/>
      <c r="L198" s="12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5" x14ac:dyDescent="0.35">
      <c r="A199" s="1"/>
      <c r="B199" s="11">
        <v>2.8</v>
      </c>
      <c r="C199" s="11" t="s">
        <v>12</v>
      </c>
      <c r="D199" s="130">
        <f>(D35-D34)*100</f>
        <v>0.49999999999999978</v>
      </c>
      <c r="E199" s="130">
        <f>(E35-E34)*100</f>
        <v>1.2999999999999998</v>
      </c>
      <c r="F199" s="130">
        <f>(F35-F34)*100</f>
        <v>1.2999999999999998</v>
      </c>
      <c r="G199" s="137"/>
      <c r="H199" s="11">
        <v>2.8</v>
      </c>
      <c r="I199" s="11" t="s">
        <v>12</v>
      </c>
      <c r="J199" s="130">
        <f>(J35-J34)*100</f>
        <v>0.8</v>
      </c>
      <c r="K199" s="130">
        <f>(K35-K34)*100</f>
        <v>0.60000000000000053</v>
      </c>
      <c r="L199" s="130">
        <f>(L35-L34)*100</f>
        <v>1.6000000000000014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" x14ac:dyDescent="0.35">
      <c r="A200" s="1"/>
      <c r="B200" s="8"/>
      <c r="C200" s="9"/>
      <c r="D200" s="129"/>
      <c r="E200" s="128"/>
      <c r="F200" s="129"/>
      <c r="G200" s="137"/>
      <c r="H200" s="8"/>
      <c r="I200" s="9"/>
      <c r="J200" s="129"/>
      <c r="K200" s="128"/>
      <c r="L200" s="12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5" x14ac:dyDescent="0.35">
      <c r="A201" s="1"/>
      <c r="B201" s="11">
        <v>2.1</v>
      </c>
      <c r="C201" s="11" t="s">
        <v>13</v>
      </c>
      <c r="D201" s="130">
        <f>(D37-D36)*100</f>
        <v>7.2000000000000011</v>
      </c>
      <c r="E201" s="130">
        <f>(E37-E36)*100</f>
        <v>4.1000000000000032</v>
      </c>
      <c r="F201" s="130">
        <f>(F37-F36)*100</f>
        <v>4.1000000000000032</v>
      </c>
      <c r="G201" s="137"/>
      <c r="H201" s="11">
        <v>2.1</v>
      </c>
      <c r="I201" s="11" t="s">
        <v>13</v>
      </c>
      <c r="J201" s="130">
        <f>(J37-J36)*100</f>
        <v>5.4999999999999991</v>
      </c>
      <c r="K201" s="130">
        <f>(K37-K36)*100</f>
        <v>6.2999999999999945</v>
      </c>
      <c r="L201" s="130">
        <f>(L37-L36)*100</f>
        <v>4.5999999999999988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" x14ac:dyDescent="0.35">
      <c r="A202" s="1"/>
      <c r="B202" s="8"/>
      <c r="C202" s="9"/>
      <c r="D202" s="129"/>
      <c r="E202" s="128"/>
      <c r="F202" s="129"/>
      <c r="G202" s="137"/>
      <c r="H202" s="8"/>
      <c r="I202" s="9"/>
      <c r="J202" s="129"/>
      <c r="K202" s="128"/>
      <c r="L202" s="12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5" x14ac:dyDescent="0.35">
      <c r="A203" s="1"/>
      <c r="B203" s="40">
        <v>2.2000000000000002</v>
      </c>
      <c r="C203" s="40" t="s">
        <v>13</v>
      </c>
      <c r="D203" s="131">
        <f>(D39-D38)*100</f>
        <v>5.4999999999999991</v>
      </c>
      <c r="E203" s="131">
        <f>(E39-E38)*100</f>
        <v>7.1000000000000005</v>
      </c>
      <c r="F203" s="131">
        <f>(F39-F38)*100</f>
        <v>7.1000000000000005</v>
      </c>
      <c r="G203" s="137"/>
      <c r="H203" s="40">
        <v>2.2000000000000002</v>
      </c>
      <c r="I203" s="40" t="s">
        <v>13</v>
      </c>
      <c r="J203" s="131">
        <f>(J39-J38)*100</f>
        <v>3.3999999999999977</v>
      </c>
      <c r="K203" s="131">
        <f>(K39-K38)*100</f>
        <v>9.2000000000000028</v>
      </c>
      <c r="L203" s="131">
        <f>(L39-L38)*100</f>
        <v>4.5999999999999988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" x14ac:dyDescent="0.35">
      <c r="A204" s="1"/>
      <c r="B204" s="8"/>
      <c r="C204" s="9"/>
      <c r="D204" s="129"/>
      <c r="E204" s="128"/>
      <c r="F204" s="129"/>
      <c r="G204" s="137"/>
      <c r="H204" s="8"/>
      <c r="I204" s="9"/>
      <c r="J204" s="129"/>
      <c r="K204" s="128"/>
      <c r="L204" s="12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5" x14ac:dyDescent="0.35">
      <c r="A205" s="1"/>
      <c r="B205" s="13">
        <v>2.4</v>
      </c>
      <c r="C205" s="13" t="s">
        <v>13</v>
      </c>
      <c r="D205" s="132">
        <f>(D41-D40)*100</f>
        <v>3.4999999999999973</v>
      </c>
      <c r="E205" s="132">
        <f>(E41-E40)*100</f>
        <v>3.5999999999999979</v>
      </c>
      <c r="F205" s="132">
        <f>(F41-F40)*100</f>
        <v>3.5999999999999979</v>
      </c>
      <c r="G205" s="137"/>
      <c r="H205" s="13">
        <v>2.4</v>
      </c>
      <c r="I205" s="13" t="s">
        <v>13</v>
      </c>
      <c r="J205" s="132">
        <f>(J41-J40)*100</f>
        <v>2.599999999999997</v>
      </c>
      <c r="K205" s="132">
        <f>(K41-K40)*100</f>
        <v>3</v>
      </c>
      <c r="L205" s="132">
        <f>(L41-L40)*100</f>
        <v>3.2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" x14ac:dyDescent="0.35">
      <c r="A206" s="1"/>
      <c r="B206" s="8"/>
      <c r="C206" s="9"/>
      <c r="D206" s="129"/>
      <c r="E206" s="128"/>
      <c r="F206" s="129"/>
      <c r="G206" s="137"/>
      <c r="H206" s="8"/>
      <c r="I206" s="9"/>
      <c r="J206" s="129"/>
      <c r="K206" s="128"/>
      <c r="L206" s="12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5" x14ac:dyDescent="0.35">
      <c r="A207" s="1"/>
      <c r="B207" s="13">
        <v>2.8</v>
      </c>
      <c r="C207" s="13" t="s">
        <v>13</v>
      </c>
      <c r="D207" s="132">
        <f>(D43-D42)*100</f>
        <v>1.2999999999999985</v>
      </c>
      <c r="E207" s="132">
        <f>(E43-E42)*100</f>
        <v>0.50000000000000044</v>
      </c>
      <c r="F207" s="132">
        <f>(F43-F42)*100</f>
        <v>0.50000000000000044</v>
      </c>
      <c r="G207" s="137"/>
      <c r="H207" s="13">
        <v>2.8</v>
      </c>
      <c r="I207" s="13" t="s">
        <v>13</v>
      </c>
      <c r="J207" s="132">
        <f>(J43-J42)*100</f>
        <v>1.4000000000000012</v>
      </c>
      <c r="K207" s="132">
        <f>(K43-K42)*100</f>
        <v>-0.10000000000000009</v>
      </c>
      <c r="L207" s="132">
        <f>(L43-L42)*100</f>
        <v>0.39999999999999897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" x14ac:dyDescent="0.35">
      <c r="A208" s="1"/>
      <c r="B208" s="8"/>
      <c r="C208" s="9"/>
      <c r="D208" s="129"/>
      <c r="E208" s="128"/>
      <c r="F208" s="129"/>
      <c r="G208" s="137"/>
      <c r="H208" s="8"/>
      <c r="I208" s="9"/>
      <c r="J208" s="129"/>
      <c r="K208" s="128"/>
      <c r="L208" s="12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5" x14ac:dyDescent="0.35">
      <c r="A209" s="1"/>
      <c r="B209" s="16">
        <v>2.1</v>
      </c>
      <c r="C209" s="16" t="s">
        <v>14</v>
      </c>
      <c r="D209" s="133">
        <f>(D45-D44)*100</f>
        <v>3.1999999999999917</v>
      </c>
      <c r="E209" s="133">
        <f>(E45-E44)*100</f>
        <v>3.2999999999999918</v>
      </c>
      <c r="F209" s="133">
        <f>(F45-F44)*100</f>
        <v>3.2999999999999918</v>
      </c>
      <c r="G209" s="137"/>
      <c r="H209" s="16">
        <v>2.1</v>
      </c>
      <c r="I209" s="16" t="s">
        <v>14</v>
      </c>
      <c r="J209" s="133">
        <f>(J45-J44)*100</f>
        <v>2.4000000000000021</v>
      </c>
      <c r="K209" s="133">
        <f>(K45-K44)*100</f>
        <v>3.499999999999992</v>
      </c>
      <c r="L209" s="133">
        <f>(L45-L44)*100</f>
        <v>2.200000000000002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" x14ac:dyDescent="0.35">
      <c r="A210" s="1"/>
      <c r="B210" s="8"/>
      <c r="C210" s="9"/>
      <c r="D210" s="129"/>
      <c r="E210" s="128"/>
      <c r="F210" s="129"/>
      <c r="G210" s="137"/>
      <c r="H210" s="8"/>
      <c r="I210" s="9"/>
      <c r="J210" s="129"/>
      <c r="K210" s="128"/>
      <c r="L210" s="12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5" x14ac:dyDescent="0.35">
      <c r="A211" s="1"/>
      <c r="B211" s="29">
        <v>2.2000000000000002</v>
      </c>
      <c r="C211" s="29" t="s">
        <v>14</v>
      </c>
      <c r="D211" s="134">
        <f>(D47-D46)*100</f>
        <v>4.2000000000000037</v>
      </c>
      <c r="E211" s="134">
        <f>(E47-E46)*100</f>
        <v>4.0000000000000036</v>
      </c>
      <c r="F211" s="134">
        <f>(F47-F46)*100</f>
        <v>4.0000000000000036</v>
      </c>
      <c r="G211" s="137"/>
      <c r="H211" s="29">
        <v>2.2000000000000002</v>
      </c>
      <c r="I211" s="29" t="s">
        <v>14</v>
      </c>
      <c r="J211" s="134">
        <f>(J47-J46)*100</f>
        <v>3.2000000000000028</v>
      </c>
      <c r="K211" s="134">
        <f>(K47-K46)*100</f>
        <v>6.4000000000000057</v>
      </c>
      <c r="L211" s="134">
        <f>(L47-L46)*100</f>
        <v>3.0000000000000027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" x14ac:dyDescent="0.35">
      <c r="A212" s="1"/>
      <c r="B212" s="8"/>
      <c r="C212" s="9"/>
      <c r="D212" s="129"/>
      <c r="E212" s="128"/>
      <c r="F212" s="129"/>
      <c r="G212" s="137"/>
      <c r="H212" s="8"/>
      <c r="I212" s="9"/>
      <c r="J212" s="129"/>
      <c r="K212" s="128"/>
      <c r="L212" s="12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5" x14ac:dyDescent="0.35">
      <c r="A213" s="1"/>
      <c r="B213" s="16">
        <v>2.4</v>
      </c>
      <c r="C213" s="16" t="s">
        <v>14</v>
      </c>
      <c r="D213" s="133">
        <f>(D49-D48)*100</f>
        <v>4.2000000000000011</v>
      </c>
      <c r="E213" s="133">
        <f>(E49-E48)*100</f>
        <v>4.1000000000000005</v>
      </c>
      <c r="F213" s="133">
        <f>(F49-F48)*100</f>
        <v>4.1000000000000005</v>
      </c>
      <c r="G213" s="137"/>
      <c r="H213" s="16">
        <v>2.4</v>
      </c>
      <c r="I213" s="16" t="s">
        <v>14</v>
      </c>
      <c r="J213" s="133">
        <f>(J49-J48)*100</f>
        <v>3.6999999999999975</v>
      </c>
      <c r="K213" s="133">
        <f>(K49-K48)*100</f>
        <v>4.0000000000000009</v>
      </c>
      <c r="L213" s="133">
        <f>(L49-L48)*100</f>
        <v>3.5999999999999979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" x14ac:dyDescent="0.35">
      <c r="A214" s="1"/>
      <c r="B214" s="8"/>
      <c r="C214" s="9"/>
      <c r="D214" s="129"/>
      <c r="E214" s="128"/>
      <c r="F214" s="129"/>
      <c r="G214" s="137"/>
      <c r="H214" s="8"/>
      <c r="I214" s="9"/>
      <c r="J214" s="129"/>
      <c r="K214" s="128"/>
      <c r="L214" s="12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5" x14ac:dyDescent="0.35">
      <c r="A215" s="1"/>
      <c r="B215" s="16">
        <v>2.8</v>
      </c>
      <c r="C215" s="16" t="s">
        <v>14</v>
      </c>
      <c r="D215" s="133">
        <f>(D51-D50)*100</f>
        <v>1.2000000000000011</v>
      </c>
      <c r="E215" s="133">
        <f>(E51-E50)*100</f>
        <v>1.1999999999999997</v>
      </c>
      <c r="F215" s="133">
        <f>(F51-F50)*100</f>
        <v>1.1999999999999997</v>
      </c>
      <c r="G215" s="137"/>
      <c r="H215" s="16">
        <v>2.8</v>
      </c>
      <c r="I215" s="16" t="s">
        <v>14</v>
      </c>
      <c r="J215" s="133">
        <f>(J51-J50)*100</f>
        <v>1.6000000000000014</v>
      </c>
      <c r="K215" s="133">
        <f>(K51-K50)*100</f>
        <v>0.39999999999999897</v>
      </c>
      <c r="L215" s="133">
        <f>(L51-L50)*100</f>
        <v>1.4999999999999987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" x14ac:dyDescent="0.35">
      <c r="A216" s="1"/>
      <c r="B216" s="8"/>
      <c r="C216" s="9"/>
      <c r="D216" s="129"/>
      <c r="E216" s="128"/>
      <c r="F216" s="129"/>
      <c r="G216" s="137"/>
      <c r="H216" s="8"/>
      <c r="I216" s="9"/>
      <c r="J216" s="129"/>
      <c r="K216" s="128"/>
      <c r="L216" s="12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5" x14ac:dyDescent="0.35">
      <c r="A217" s="1"/>
      <c r="B217" s="13">
        <v>2.1</v>
      </c>
      <c r="C217" s="13" t="s">
        <v>15</v>
      </c>
      <c r="D217" s="132">
        <f>(D53-D52)*100</f>
        <v>1.3000000000000012</v>
      </c>
      <c r="E217" s="132">
        <f>(E53-E52)*100</f>
        <v>3.1000000000000028</v>
      </c>
      <c r="F217" s="132">
        <f>(F53-F52)*100</f>
        <v>3.1000000000000028</v>
      </c>
      <c r="G217" s="137"/>
      <c r="H217" s="13">
        <v>2.1</v>
      </c>
      <c r="I217" s="13" t="s">
        <v>15</v>
      </c>
      <c r="J217" s="132">
        <f>(J53-J52)*100</f>
        <v>0.30000000000000027</v>
      </c>
      <c r="K217" s="132">
        <f>(K53-K52)*100</f>
        <v>3.0000000000000027</v>
      </c>
      <c r="L217" s="132">
        <f>(L53-L52)*100</f>
        <v>0.9000000000000008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" x14ac:dyDescent="0.35">
      <c r="A218" s="1"/>
      <c r="B218" s="8"/>
      <c r="C218" s="9"/>
      <c r="D218" s="129"/>
      <c r="E218" s="128"/>
      <c r="F218" s="129"/>
      <c r="G218" s="137"/>
      <c r="H218" s="8"/>
      <c r="I218" s="9"/>
      <c r="J218" s="129"/>
      <c r="K218" s="128"/>
      <c r="L218" s="12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5" x14ac:dyDescent="0.35">
      <c r="A219" s="1"/>
      <c r="B219" s="40">
        <v>2.2000000000000002</v>
      </c>
      <c r="C219" s="40" t="s">
        <v>15</v>
      </c>
      <c r="D219" s="131">
        <f>(D55-D54)*100</f>
        <v>3.0999999999999917</v>
      </c>
      <c r="E219" s="131">
        <f>(E55-E54)*100</f>
        <v>3.499999999999992</v>
      </c>
      <c r="F219" s="131">
        <f>(F55-F54)*100</f>
        <v>3.499999999999992</v>
      </c>
      <c r="G219" s="137"/>
      <c r="H219" s="40">
        <v>2.2000000000000002</v>
      </c>
      <c r="I219" s="40" t="s">
        <v>15</v>
      </c>
      <c r="J219" s="131">
        <f>(J55-J54)*100</f>
        <v>2.300000000000002</v>
      </c>
      <c r="K219" s="131">
        <f>(K55-K54)*100</f>
        <v>4.9000000000000039</v>
      </c>
      <c r="L219" s="131">
        <f>(L55-L54)*100</f>
        <v>2.0000000000000018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" x14ac:dyDescent="0.35">
      <c r="A220" s="1"/>
      <c r="B220" s="8"/>
      <c r="C220" s="9"/>
      <c r="D220" s="129"/>
      <c r="E220" s="128"/>
      <c r="F220" s="129"/>
      <c r="G220" s="137"/>
      <c r="H220" s="8"/>
      <c r="I220" s="9"/>
      <c r="J220" s="129"/>
      <c r="K220" s="128"/>
      <c r="L220" s="12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5" x14ac:dyDescent="0.35">
      <c r="A221" s="1"/>
      <c r="B221" s="11">
        <v>2.4</v>
      </c>
      <c r="C221" s="11" t="s">
        <v>15</v>
      </c>
      <c r="D221" s="130">
        <f>(D57-D56)*100</f>
        <v>3.6000000000000005</v>
      </c>
      <c r="E221" s="130">
        <f>(E57-E56)*100</f>
        <v>3.3000000000000029</v>
      </c>
      <c r="F221" s="130">
        <f>(F57-F56)*100</f>
        <v>3.3000000000000029</v>
      </c>
      <c r="G221" s="137"/>
      <c r="H221" s="11">
        <v>2.4</v>
      </c>
      <c r="I221" s="11" t="s">
        <v>15</v>
      </c>
      <c r="J221" s="130">
        <f>(J57-J56)*100</f>
        <v>3.799999999999998</v>
      </c>
      <c r="K221" s="130">
        <f>(K57-K56)*100</f>
        <v>4.0999999999999979</v>
      </c>
      <c r="L221" s="130">
        <f>(L57-L56)*100</f>
        <v>3.1999999999999975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" x14ac:dyDescent="0.35">
      <c r="A222" s="1"/>
      <c r="B222" s="8"/>
      <c r="C222" s="9"/>
      <c r="D222" s="129"/>
      <c r="E222" s="128"/>
      <c r="F222" s="129"/>
      <c r="G222" s="137"/>
      <c r="H222" s="8"/>
      <c r="I222" s="9"/>
      <c r="J222" s="129"/>
      <c r="K222" s="128"/>
      <c r="L222" s="12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5" x14ac:dyDescent="0.35">
      <c r="A223" s="1"/>
      <c r="B223" s="11">
        <v>2.8</v>
      </c>
      <c r="C223" s="11" t="s">
        <v>15</v>
      </c>
      <c r="D223" s="130">
        <f>(D59-D58)*100</f>
        <v>0.99999999999999956</v>
      </c>
      <c r="E223" s="130">
        <f>(E59-E58)*100</f>
        <v>1.5000000000000013</v>
      </c>
      <c r="F223" s="130">
        <f>(F59-F58)*100</f>
        <v>1.5000000000000013</v>
      </c>
      <c r="G223" s="137"/>
      <c r="H223" s="11">
        <v>2.8</v>
      </c>
      <c r="I223" s="11" t="s">
        <v>15</v>
      </c>
      <c r="J223" s="130">
        <f>(J59-J58)*100</f>
        <v>1.1999999999999997</v>
      </c>
      <c r="K223" s="130">
        <f>(K59-K58)*100</f>
        <v>0.80000000000000071</v>
      </c>
      <c r="L223" s="130">
        <f>(L59-L58)*100</f>
        <v>1.7999999999999989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" x14ac:dyDescent="0.35">
      <c r="A224" s="1"/>
      <c r="B224" s="8"/>
      <c r="C224" s="9"/>
      <c r="D224" s="129"/>
      <c r="E224" s="128"/>
      <c r="F224" s="129"/>
      <c r="G224" s="137"/>
      <c r="H224" s="8"/>
      <c r="I224" s="9"/>
      <c r="J224" s="129"/>
      <c r="K224" s="128"/>
      <c r="L224" s="12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5" x14ac:dyDescent="0.35">
      <c r="A225" s="1"/>
      <c r="B225" s="13">
        <v>2.1</v>
      </c>
      <c r="C225" s="13" t="s">
        <v>16</v>
      </c>
      <c r="D225" s="132">
        <f>(D61-D60)*100</f>
        <v>0.40000000000000036</v>
      </c>
      <c r="E225" s="132">
        <f>(E61-E60)*100</f>
        <v>2.9000000000000026</v>
      </c>
      <c r="F225" s="132">
        <f>(F61-F60)*100</f>
        <v>2.9000000000000026</v>
      </c>
      <c r="G225" s="137"/>
      <c r="H225" s="13">
        <v>2.1</v>
      </c>
      <c r="I225" s="13" t="s">
        <v>16</v>
      </c>
      <c r="J225" s="132">
        <f>(J61-J60)*100</f>
        <v>-0.50000000000000044</v>
      </c>
      <c r="K225" s="132">
        <f>(K61-K60)*100</f>
        <v>2.5000000000000022</v>
      </c>
      <c r="L225" s="132">
        <f>(L61-L60)*100</f>
        <v>0.10000000000000009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" x14ac:dyDescent="0.35">
      <c r="A226" s="1"/>
      <c r="B226" s="8"/>
      <c r="C226" s="9"/>
      <c r="D226" s="129"/>
      <c r="E226" s="128"/>
      <c r="F226" s="129"/>
      <c r="G226" s="137"/>
      <c r="H226" s="8"/>
      <c r="I226" s="9"/>
      <c r="J226" s="129"/>
      <c r="K226" s="128"/>
      <c r="L226" s="12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5" x14ac:dyDescent="0.35">
      <c r="A227" s="1"/>
      <c r="B227" s="40">
        <v>2.2000000000000002</v>
      </c>
      <c r="C227" s="40" t="s">
        <v>16</v>
      </c>
      <c r="D227" s="131">
        <f>(D63-D62)*100</f>
        <v>2.300000000000002</v>
      </c>
      <c r="E227" s="131">
        <f>(E63-E62)*100</f>
        <v>3.400000000000003</v>
      </c>
      <c r="F227" s="131">
        <f>(F63-F62)*100</f>
        <v>3.400000000000003</v>
      </c>
      <c r="G227" s="137"/>
      <c r="H227" s="40">
        <v>2.2000000000000002</v>
      </c>
      <c r="I227" s="40" t="s">
        <v>16</v>
      </c>
      <c r="J227" s="131">
        <f>(J63-J62)*100</f>
        <v>1.3999999999999901</v>
      </c>
      <c r="K227" s="131">
        <f>(K63-K62)*100</f>
        <v>4.2999999999999927</v>
      </c>
      <c r="L227" s="131">
        <f>(L63-L62)*100</f>
        <v>1.4000000000000012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" x14ac:dyDescent="0.35">
      <c r="A228" s="1"/>
      <c r="B228" s="8"/>
      <c r="C228" s="9"/>
      <c r="D228" s="129"/>
      <c r="E228" s="128"/>
      <c r="F228" s="129"/>
      <c r="G228" s="137"/>
      <c r="H228" s="8"/>
      <c r="I228" s="9"/>
      <c r="J228" s="129"/>
      <c r="K228" s="128"/>
      <c r="L228" s="12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5" x14ac:dyDescent="0.35">
      <c r="A229" s="1"/>
      <c r="B229" s="11">
        <v>2.4</v>
      </c>
      <c r="C229" s="11" t="s">
        <v>16</v>
      </c>
      <c r="D229" s="130">
        <f>(D65-D64)*100</f>
        <v>3.2999999999999972</v>
      </c>
      <c r="E229" s="130">
        <f>(E65-E64)*100</f>
        <v>2.8000000000000025</v>
      </c>
      <c r="F229" s="130">
        <f>(F65-F64)*100</f>
        <v>2.8000000000000025</v>
      </c>
      <c r="G229" s="137"/>
      <c r="H229" s="11">
        <v>2.4</v>
      </c>
      <c r="I229" s="11" t="s">
        <v>16</v>
      </c>
      <c r="J229" s="130">
        <f>(J65-J64)*100</f>
        <v>3.4999999999999973</v>
      </c>
      <c r="K229" s="130">
        <f>(K65-K64)*100</f>
        <v>3.8999999999999977</v>
      </c>
      <c r="L229" s="130">
        <f>(L65-L64)*100</f>
        <v>2.4000000000000021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" x14ac:dyDescent="0.35">
      <c r="A230" s="1"/>
      <c r="B230" s="8"/>
      <c r="C230" s="9"/>
      <c r="D230" s="129"/>
      <c r="E230" s="128"/>
      <c r="F230" s="129"/>
      <c r="G230" s="137"/>
      <c r="H230" s="8"/>
      <c r="I230" s="9"/>
      <c r="J230" s="129"/>
      <c r="K230" s="128"/>
      <c r="L230" s="12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5" x14ac:dyDescent="0.35">
      <c r="A231" s="1"/>
      <c r="B231" s="11">
        <v>2.8</v>
      </c>
      <c r="C231" s="11" t="s">
        <v>16</v>
      </c>
      <c r="D231" s="130">
        <f>(D67-D66)*100</f>
        <v>0.70000000000000062</v>
      </c>
      <c r="E231" s="130">
        <f>(E67-E66)*100</f>
        <v>1.6000000000000014</v>
      </c>
      <c r="F231" s="130">
        <f>(F67-F66)*100</f>
        <v>1.6000000000000014</v>
      </c>
      <c r="G231" s="137"/>
      <c r="H231" s="11">
        <v>2.8</v>
      </c>
      <c r="I231" s="11" t="s">
        <v>16</v>
      </c>
      <c r="J231" s="130">
        <f>(J67-J66)*100</f>
        <v>0.99999999999999956</v>
      </c>
      <c r="K231" s="130">
        <f>(K67-K66)*100</f>
        <v>1.0000000000000009</v>
      </c>
      <c r="L231" s="130">
        <f>(L67-L66)*100</f>
        <v>1.6999999999999988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" x14ac:dyDescent="0.35">
      <c r="A232" s="1"/>
      <c r="B232" s="8"/>
      <c r="C232" s="9"/>
      <c r="D232" s="129"/>
      <c r="E232" s="128"/>
      <c r="F232" s="129"/>
      <c r="G232" s="137"/>
      <c r="H232" s="8"/>
      <c r="I232" s="9"/>
      <c r="J232" s="129"/>
      <c r="K232" s="128"/>
      <c r="L232" s="12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5" x14ac:dyDescent="0.35">
      <c r="A233" s="1"/>
      <c r="B233" s="11">
        <v>2.1</v>
      </c>
      <c r="C233" s="11" t="s">
        <v>17</v>
      </c>
      <c r="D233" s="130">
        <f>(D69-D68)*100</f>
        <v>4.2999999999999927</v>
      </c>
      <c r="E233" s="130">
        <f>(E69-E68)*100</f>
        <v>1.5000000000000013</v>
      </c>
      <c r="F233" s="130">
        <f>(F69-F68)*100</f>
        <v>1.5000000000000013</v>
      </c>
      <c r="G233" s="137"/>
      <c r="H233" s="11">
        <v>2.1</v>
      </c>
      <c r="I233" s="11" t="s">
        <v>17</v>
      </c>
      <c r="J233" s="130">
        <f>(J69-J68)*100</f>
        <v>3.8999999999999977</v>
      </c>
      <c r="K233" s="130">
        <f>(K69-K68)*100</f>
        <v>2.1999999999999909</v>
      </c>
      <c r="L233" s="130">
        <f>(L69-L68)*100</f>
        <v>2.6000000000000023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" x14ac:dyDescent="0.35">
      <c r="A234" s="1"/>
      <c r="B234" s="8"/>
      <c r="C234" s="9"/>
      <c r="D234" s="129"/>
      <c r="E234" s="128"/>
      <c r="F234" s="129"/>
      <c r="G234" s="137"/>
      <c r="H234" s="8"/>
      <c r="I234" s="9"/>
      <c r="J234" s="129"/>
      <c r="K234" s="128"/>
      <c r="L234" s="12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5" x14ac:dyDescent="0.35">
      <c r="A235" s="1"/>
      <c r="B235" s="40">
        <v>2.2000000000000002</v>
      </c>
      <c r="C235" s="40" t="s">
        <v>17</v>
      </c>
      <c r="D235" s="131">
        <f>(D71-D70)*100</f>
        <v>4.3999999999999986</v>
      </c>
      <c r="E235" s="131">
        <f>(E71-E70)*100</f>
        <v>6</v>
      </c>
      <c r="F235" s="131">
        <f>(F71-F70)*100</f>
        <v>6</v>
      </c>
      <c r="G235" s="137"/>
      <c r="H235" s="40">
        <v>2.2000000000000002</v>
      </c>
      <c r="I235" s="40" t="s">
        <v>17</v>
      </c>
      <c r="J235" s="131">
        <f>(J71-J70)*100</f>
        <v>2.9999999999999973</v>
      </c>
      <c r="K235" s="131">
        <f>(K71-K70)*100</f>
        <v>8.7999999999999972</v>
      </c>
      <c r="L235" s="131">
        <f>(L71-L70)*100</f>
        <v>4.3999999999999986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" x14ac:dyDescent="0.35">
      <c r="A236" s="1"/>
      <c r="B236" s="8"/>
      <c r="C236" s="9"/>
      <c r="D236" s="129"/>
      <c r="E236" s="128"/>
      <c r="F236" s="129"/>
      <c r="G236" s="137"/>
      <c r="H236" s="8"/>
      <c r="I236" s="9"/>
      <c r="J236" s="129"/>
      <c r="K236" s="128"/>
      <c r="L236" s="12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5" x14ac:dyDescent="0.35">
      <c r="A237" s="1"/>
      <c r="B237" s="20">
        <v>2.4</v>
      </c>
      <c r="C237" s="20" t="s">
        <v>17</v>
      </c>
      <c r="D237" s="132">
        <f>(D73-D72)*100</f>
        <v>3.8000000000000034</v>
      </c>
      <c r="E237" s="132">
        <f>(E73-E72)*100</f>
        <v>4.5000000000000009</v>
      </c>
      <c r="F237" s="132">
        <f>(F73-F72)*100</f>
        <v>4.5000000000000009</v>
      </c>
      <c r="G237" s="137"/>
      <c r="H237" s="20">
        <v>2.4</v>
      </c>
      <c r="I237" s="20" t="s">
        <v>17</v>
      </c>
      <c r="J237" s="132">
        <f>(J73-J72)*100</f>
        <v>2.8000000000000025</v>
      </c>
      <c r="K237" s="132">
        <f>(K73-K72)*100</f>
        <v>3.8000000000000007</v>
      </c>
      <c r="L237" s="132">
        <f>(L73-L72)*100</f>
        <v>3.8999999999999977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" x14ac:dyDescent="0.35">
      <c r="A238" s="1"/>
      <c r="B238" s="8"/>
      <c r="C238" s="9"/>
      <c r="D238" s="129"/>
      <c r="E238" s="128"/>
      <c r="F238" s="129"/>
      <c r="G238" s="137"/>
      <c r="H238" s="8"/>
      <c r="I238" s="9"/>
      <c r="J238" s="129"/>
      <c r="K238" s="128"/>
      <c r="L238" s="12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5" x14ac:dyDescent="0.35">
      <c r="A239" s="1"/>
      <c r="B239" s="20">
        <v>2.8</v>
      </c>
      <c r="C239" s="20" t="s">
        <v>17</v>
      </c>
      <c r="D239" s="132">
        <f>(D75-D74)*100</f>
        <v>1.8000000000000016</v>
      </c>
      <c r="E239" s="132">
        <f>(E75-E74)*100</f>
        <v>0.89999999999999947</v>
      </c>
      <c r="F239" s="132">
        <f>(F75-F74)*100</f>
        <v>0.89999999999999947</v>
      </c>
      <c r="G239" s="137"/>
      <c r="H239" s="20">
        <v>2.8</v>
      </c>
      <c r="I239" s="20" t="s">
        <v>17</v>
      </c>
      <c r="J239" s="132">
        <f>(J75-J74)*100</f>
        <v>1.8000000000000016</v>
      </c>
      <c r="K239" s="132">
        <f>(K75-K74)*100</f>
        <v>0.20000000000000018</v>
      </c>
      <c r="L239" s="132">
        <f>(L75-L74)*100</f>
        <v>0.99999999999999956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" x14ac:dyDescent="0.35">
      <c r="A240" s="1"/>
      <c r="B240" s="8"/>
      <c r="C240" s="9"/>
      <c r="D240" s="129"/>
      <c r="E240" s="128"/>
      <c r="F240" s="129"/>
      <c r="G240" s="137"/>
      <c r="H240" s="8"/>
      <c r="I240" s="9"/>
      <c r="J240" s="129"/>
      <c r="K240" s="128"/>
      <c r="L240" s="12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5" x14ac:dyDescent="0.35">
      <c r="A241" s="1"/>
      <c r="B241" s="19">
        <v>2.1</v>
      </c>
      <c r="C241" s="19" t="s">
        <v>18</v>
      </c>
      <c r="D241" s="133">
        <f>(D77-D76)*100</f>
        <v>0.40000000000000036</v>
      </c>
      <c r="E241" s="133">
        <f>(E77-E76)*100</f>
        <v>0.40000000000000036</v>
      </c>
      <c r="F241" s="133">
        <f>(F77-F76)*100</f>
        <v>0.40000000000000036</v>
      </c>
      <c r="G241" s="137"/>
      <c r="H241" s="19">
        <v>2.1</v>
      </c>
      <c r="I241" s="19" t="s">
        <v>18</v>
      </c>
      <c r="J241" s="133">
        <f>(J77-J76)*100</f>
        <v>0</v>
      </c>
      <c r="K241" s="133">
        <f>(K77-K76)*100</f>
        <v>0.80000000000000071</v>
      </c>
      <c r="L241" s="133">
        <f>(L77-L76)*100</f>
        <v>-0.10000000000000009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" x14ac:dyDescent="0.35">
      <c r="A242" s="1"/>
      <c r="B242" s="8"/>
      <c r="C242" s="9"/>
      <c r="D242" s="129"/>
      <c r="E242" s="128"/>
      <c r="F242" s="129"/>
      <c r="G242" s="137"/>
      <c r="H242" s="8"/>
      <c r="I242" s="9"/>
      <c r="J242" s="129"/>
      <c r="K242" s="128"/>
      <c r="L242" s="12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5" x14ac:dyDescent="0.35">
      <c r="A243" s="1"/>
      <c r="B243" s="29">
        <v>2.2000000000000002</v>
      </c>
      <c r="C243" s="29" t="s">
        <v>18</v>
      </c>
      <c r="D243" s="134">
        <f>(D79-D78)*100</f>
        <v>2.5000000000000022</v>
      </c>
      <c r="E243" s="134">
        <f>(E79-E78)*100</f>
        <v>2.5000000000000022</v>
      </c>
      <c r="F243" s="134">
        <f>(F79-F78)*100</f>
        <v>2.5000000000000022</v>
      </c>
      <c r="G243" s="137"/>
      <c r="H243" s="29">
        <v>2.2000000000000002</v>
      </c>
      <c r="I243" s="29" t="s">
        <v>18</v>
      </c>
      <c r="J243" s="134">
        <f>(J79-J78)*100</f>
        <v>1.9000000000000017</v>
      </c>
      <c r="K243" s="134">
        <f>(K79-K78)*100</f>
        <v>4.2000000000000037</v>
      </c>
      <c r="L243" s="134">
        <f>(L79-L78)*100</f>
        <v>1.7000000000000015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" x14ac:dyDescent="0.35">
      <c r="A244" s="1"/>
      <c r="B244" s="8"/>
      <c r="C244" s="9"/>
      <c r="D244" s="129"/>
      <c r="E244" s="128"/>
      <c r="F244" s="129"/>
      <c r="G244" s="137"/>
      <c r="H244" s="8"/>
      <c r="I244" s="9"/>
      <c r="J244" s="129"/>
      <c r="K244" s="128"/>
      <c r="L244" s="12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5" x14ac:dyDescent="0.35">
      <c r="A245" s="1"/>
      <c r="B245" s="19">
        <v>2.4</v>
      </c>
      <c r="C245" s="19" t="s">
        <v>18</v>
      </c>
      <c r="D245" s="133">
        <f>(D81-D80)*100</f>
        <v>3.9000000000000035</v>
      </c>
      <c r="E245" s="133">
        <f>(E81-E80)*100</f>
        <v>3.9000000000000035</v>
      </c>
      <c r="F245" s="133">
        <f>(F81-F80)*100</f>
        <v>3.9000000000000035</v>
      </c>
      <c r="G245" s="137"/>
      <c r="H245" s="19">
        <v>2.4</v>
      </c>
      <c r="I245" s="19" t="s">
        <v>18</v>
      </c>
      <c r="J245" s="133">
        <f>(J81-J80)*100</f>
        <v>3.5999999999999979</v>
      </c>
      <c r="K245" s="133">
        <f>(K81-K80)*100</f>
        <v>4.299999999999998</v>
      </c>
      <c r="L245" s="133">
        <f>(L81-L80)*100</f>
        <v>3.4999999999999973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" x14ac:dyDescent="0.35">
      <c r="A246" s="1"/>
      <c r="B246" s="8"/>
      <c r="C246" s="9"/>
      <c r="D246" s="129"/>
      <c r="E246" s="128"/>
      <c r="F246" s="129"/>
      <c r="G246" s="137"/>
      <c r="H246" s="8"/>
      <c r="I246" s="9"/>
      <c r="J246" s="129"/>
      <c r="K246" s="128"/>
      <c r="L246" s="12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5" x14ac:dyDescent="0.35">
      <c r="A247" s="1"/>
      <c r="B247" s="19">
        <v>2.8</v>
      </c>
      <c r="C247" s="19" t="s">
        <v>18</v>
      </c>
      <c r="D247" s="133">
        <f>(D83-D82)*100</f>
        <v>1.7000000000000015</v>
      </c>
      <c r="E247" s="133">
        <f>(E83-E82)*100</f>
        <v>1.7000000000000002</v>
      </c>
      <c r="F247" s="133">
        <f>(F83-F82)*100</f>
        <v>1.7000000000000002</v>
      </c>
      <c r="G247" s="137"/>
      <c r="H247" s="19">
        <v>2.8</v>
      </c>
      <c r="I247" s="19" t="s">
        <v>18</v>
      </c>
      <c r="J247" s="133">
        <f>(J83-J82)*100</f>
        <v>1.899999999999999</v>
      </c>
      <c r="K247" s="133">
        <f>(K83-K82)*100</f>
        <v>0.89999999999999947</v>
      </c>
      <c r="L247" s="133">
        <f>(L83-L82)*100</f>
        <v>1.899999999999999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" x14ac:dyDescent="0.35">
      <c r="A248" s="1"/>
      <c r="B248" s="8"/>
      <c r="C248" s="9"/>
      <c r="D248" s="129"/>
      <c r="E248" s="128"/>
      <c r="F248" s="129"/>
      <c r="G248" s="137"/>
      <c r="H248" s="8"/>
      <c r="I248" s="9"/>
      <c r="J248" s="129"/>
      <c r="K248" s="128"/>
      <c r="L248" s="128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5" x14ac:dyDescent="0.35">
      <c r="A249" s="1"/>
      <c r="B249" s="20">
        <v>2.1</v>
      </c>
      <c r="C249" s="20" t="s">
        <v>19</v>
      </c>
      <c r="D249" s="132">
        <f>(D85-D84)*100</f>
        <v>-0.70000000000000062</v>
      </c>
      <c r="E249" s="132">
        <f>(E85-E84)*100</f>
        <v>0</v>
      </c>
      <c r="F249" s="132">
        <f>(F85-F84)*100</f>
        <v>0</v>
      </c>
      <c r="G249" s="137"/>
      <c r="H249" s="20">
        <v>2.1</v>
      </c>
      <c r="I249" s="20" t="s">
        <v>19</v>
      </c>
      <c r="J249" s="132">
        <f>(J85-J84)*100</f>
        <v>-1.0000000000000009</v>
      </c>
      <c r="K249" s="132">
        <f>(K85-K84)*100</f>
        <v>0.49999999999998934</v>
      </c>
      <c r="L249" s="132">
        <f>(L85-L84)*100</f>
        <v>-0.9000000000000008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" x14ac:dyDescent="0.35">
      <c r="A250" s="1"/>
      <c r="B250" s="8"/>
      <c r="C250" s="9"/>
      <c r="D250" s="129"/>
      <c r="E250" s="128"/>
      <c r="F250" s="129"/>
      <c r="G250" s="137"/>
      <c r="H250" s="8"/>
      <c r="I250" s="9"/>
      <c r="J250" s="129"/>
      <c r="K250" s="128"/>
      <c r="L250" s="128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5" x14ac:dyDescent="0.35">
      <c r="A251" s="1"/>
      <c r="B251" s="40">
        <v>2.2000000000000002</v>
      </c>
      <c r="C251" s="40" t="s">
        <v>19</v>
      </c>
      <c r="D251" s="131">
        <f>(D87-D86)*100</f>
        <v>1.3999999999999901</v>
      </c>
      <c r="E251" s="131">
        <f>(E87-E86)*100</f>
        <v>1.5999999999999903</v>
      </c>
      <c r="F251" s="131">
        <f>(F87-F86)*100</f>
        <v>1.5999999999999903</v>
      </c>
      <c r="G251" s="137"/>
      <c r="H251" s="40">
        <v>2.2000000000000002</v>
      </c>
      <c r="I251" s="40" t="s">
        <v>19</v>
      </c>
      <c r="J251" s="131">
        <f>(J87-J86)*100</f>
        <v>0.60000000000000053</v>
      </c>
      <c r="K251" s="131">
        <f>(K87-K86)*100</f>
        <v>2.6000000000000023</v>
      </c>
      <c r="L251" s="131">
        <f>(L87-L86)*100</f>
        <v>0.40000000000000036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" x14ac:dyDescent="0.35">
      <c r="A252" s="1"/>
      <c r="B252" s="8"/>
      <c r="C252" s="9"/>
      <c r="D252" s="129"/>
      <c r="E252" s="128"/>
      <c r="F252" s="129"/>
      <c r="G252" s="137"/>
      <c r="H252" s="8"/>
      <c r="I252" s="9"/>
      <c r="J252" s="129"/>
      <c r="K252" s="128"/>
      <c r="L252" s="128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5" x14ac:dyDescent="0.35">
      <c r="A253" s="1"/>
      <c r="B253" s="7">
        <v>2.4</v>
      </c>
      <c r="C253" s="7" t="s">
        <v>19</v>
      </c>
      <c r="D253" s="130">
        <f>(D89-D88)*100</f>
        <v>3.3000000000000029</v>
      </c>
      <c r="E253" s="130">
        <f>(E89-E88)*100</f>
        <v>2.8000000000000025</v>
      </c>
      <c r="F253" s="130">
        <f>(F89-F88)*100</f>
        <v>2.8000000000000025</v>
      </c>
      <c r="G253" s="137"/>
      <c r="H253" s="7">
        <v>2.4</v>
      </c>
      <c r="I253" s="7" t="s">
        <v>19</v>
      </c>
      <c r="J253" s="130">
        <f>(J89-J88)*100</f>
        <v>3.2000000000000028</v>
      </c>
      <c r="K253" s="130">
        <f>(K89-K88)*100</f>
        <v>3.799999999999998</v>
      </c>
      <c r="L253" s="130">
        <f>(L89-L88)*100</f>
        <v>2.4000000000000021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" x14ac:dyDescent="0.35">
      <c r="A254" s="1"/>
      <c r="B254" s="8"/>
      <c r="C254" s="9"/>
      <c r="D254" s="129"/>
      <c r="E254" s="128"/>
      <c r="F254" s="129"/>
      <c r="G254" s="137"/>
      <c r="H254" s="8"/>
      <c r="I254" s="9"/>
      <c r="J254" s="129"/>
      <c r="K254" s="128"/>
      <c r="L254" s="128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5" x14ac:dyDescent="0.35">
      <c r="A255" s="1"/>
      <c r="B255" s="7">
        <v>2.8</v>
      </c>
      <c r="C255" s="7" t="s">
        <v>19</v>
      </c>
      <c r="D255" s="130">
        <f>(D91-D90)*100</f>
        <v>1.1999999999999997</v>
      </c>
      <c r="E255" s="130">
        <f>(E91-E90)*100</f>
        <v>1.8000000000000016</v>
      </c>
      <c r="F255" s="130">
        <f>(F91-F90)*100</f>
        <v>1.8000000000000016</v>
      </c>
      <c r="G255" s="137"/>
      <c r="H255" s="7">
        <v>2.8</v>
      </c>
      <c r="I255" s="7" t="s">
        <v>19</v>
      </c>
      <c r="J255" s="130">
        <f>(J91-J90)*100</f>
        <v>1.6000000000000014</v>
      </c>
      <c r="K255" s="130">
        <f>(K91-K90)*100</f>
        <v>1.2000000000000011</v>
      </c>
      <c r="L255" s="130">
        <f>(L91-L90)*100</f>
        <v>1.7999999999999989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" x14ac:dyDescent="0.35">
      <c r="A256" s="1"/>
      <c r="B256" s="8"/>
      <c r="C256" s="9"/>
      <c r="D256" s="129"/>
      <c r="E256" s="128"/>
      <c r="F256" s="129"/>
      <c r="G256" s="137"/>
      <c r="H256" s="8"/>
      <c r="I256" s="9"/>
      <c r="J256" s="129"/>
      <c r="K256" s="128"/>
      <c r="L256" s="128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5" x14ac:dyDescent="0.35">
      <c r="A257" s="1"/>
      <c r="B257" s="20">
        <v>2.1</v>
      </c>
      <c r="C257" s="20" t="s">
        <v>20</v>
      </c>
      <c r="D257" s="132">
        <f>(D93-D92)*100</f>
        <v>-0.80000000000000071</v>
      </c>
      <c r="E257" s="132">
        <f>(E93-E92)*100</f>
        <v>-0.20000000000000018</v>
      </c>
      <c r="F257" s="132">
        <f>(F93-F92)*100</f>
        <v>-0.20000000000000018</v>
      </c>
      <c r="G257" s="137"/>
      <c r="H257" s="20">
        <v>2.1</v>
      </c>
      <c r="I257" s="20" t="s">
        <v>20</v>
      </c>
      <c r="J257" s="132">
        <f>(J93-J92)*100</f>
        <v>-0.80000000000000071</v>
      </c>
      <c r="K257" s="132">
        <f>(K93-K92)*100</f>
        <v>0.30000000000000027</v>
      </c>
      <c r="L257" s="132">
        <f>(L93-L92)*100</f>
        <v>-1.3000000000000012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" x14ac:dyDescent="0.35">
      <c r="A258" s="1"/>
      <c r="B258" s="8"/>
      <c r="C258" s="9"/>
      <c r="D258" s="129"/>
      <c r="E258" s="128"/>
      <c r="F258" s="129"/>
      <c r="G258" s="137"/>
      <c r="H258" s="8"/>
      <c r="I258" s="9"/>
      <c r="J258" s="129"/>
      <c r="K258" s="128"/>
      <c r="L258" s="128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5" x14ac:dyDescent="0.35">
      <c r="A259" s="1"/>
      <c r="B259" s="40">
        <v>2.2000000000000002</v>
      </c>
      <c r="C259" s="40" t="s">
        <v>20</v>
      </c>
      <c r="D259" s="131">
        <f>(D95-D94)*100</f>
        <v>0.80000000000000071</v>
      </c>
      <c r="E259" s="131">
        <f>(E95-E94)*100</f>
        <v>1.2000000000000011</v>
      </c>
      <c r="F259" s="131">
        <f>(F95-F94)*100</f>
        <v>1.2000000000000011</v>
      </c>
      <c r="G259" s="137"/>
      <c r="H259" s="40">
        <v>2.2000000000000002</v>
      </c>
      <c r="I259" s="40" t="s">
        <v>20</v>
      </c>
      <c r="J259" s="131">
        <f>(J95-J94)*100</f>
        <v>0</v>
      </c>
      <c r="K259" s="131">
        <f>(K95-K94)*100</f>
        <v>2.0999999999999908</v>
      </c>
      <c r="L259" s="131">
        <f>(L95-L94)*100</f>
        <v>0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" x14ac:dyDescent="0.35">
      <c r="A260" s="1"/>
      <c r="B260" s="8"/>
      <c r="C260" s="9"/>
      <c r="D260" s="129"/>
      <c r="E260" s="128"/>
      <c r="F260" s="129"/>
      <c r="G260" s="137"/>
      <c r="H260" s="8"/>
      <c r="I260" s="9"/>
      <c r="J260" s="129"/>
      <c r="K260" s="128"/>
      <c r="L260" s="128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5" x14ac:dyDescent="0.35">
      <c r="A261" s="1"/>
      <c r="B261" s="7">
        <v>2.4</v>
      </c>
      <c r="C261" s="7" t="s">
        <v>20</v>
      </c>
      <c r="D261" s="130">
        <f>(D97-D96)*100</f>
        <v>3.099999999999997</v>
      </c>
      <c r="E261" s="130">
        <f>(E97-E96)*100</f>
        <v>2.4000000000000021</v>
      </c>
      <c r="F261" s="130">
        <f>(F97-F96)*100</f>
        <v>2.4000000000000021</v>
      </c>
      <c r="G261" s="137"/>
      <c r="H261" s="7">
        <v>2.4</v>
      </c>
      <c r="I261" s="7" t="s">
        <v>20</v>
      </c>
      <c r="J261" s="130">
        <f>(J97-J96)*100</f>
        <v>3.1000000000000028</v>
      </c>
      <c r="K261" s="130">
        <f>(K97-K96)*100</f>
        <v>3.3999999999999977</v>
      </c>
      <c r="L261" s="130">
        <f>(L97-L96)*100</f>
        <v>1.7000000000000015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" x14ac:dyDescent="0.35">
      <c r="A262" s="1"/>
      <c r="B262" s="8"/>
      <c r="C262" s="9"/>
      <c r="D262" s="129"/>
      <c r="E262" s="128"/>
      <c r="F262" s="129"/>
      <c r="G262" s="137"/>
      <c r="H262" s="8"/>
      <c r="I262" s="9"/>
      <c r="J262" s="129"/>
      <c r="K262" s="128"/>
      <c r="L262" s="128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5" x14ac:dyDescent="0.35">
      <c r="A263" s="1"/>
      <c r="B263" s="7">
        <v>2.8</v>
      </c>
      <c r="C263" s="7" t="s">
        <v>20</v>
      </c>
      <c r="D263" s="130">
        <f>(D99-D98)*100</f>
        <v>0.90000000000000013</v>
      </c>
      <c r="E263" s="130">
        <f>(E99-E98)*100</f>
        <v>1.6000000000000014</v>
      </c>
      <c r="F263" s="130">
        <f>(F99-F98)*100</f>
        <v>1.6000000000000014</v>
      </c>
      <c r="G263" s="137"/>
      <c r="H263" s="7">
        <v>2.8</v>
      </c>
      <c r="I263" s="7" t="s">
        <v>20</v>
      </c>
      <c r="J263" s="130">
        <f>(J99-J98)*100</f>
        <v>1.1999999999999997</v>
      </c>
      <c r="K263" s="130">
        <f>(K99-K98)*100</f>
        <v>1.3000000000000012</v>
      </c>
      <c r="L263" s="130">
        <f>(L99-L98)*100</f>
        <v>1.7000000000000015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" x14ac:dyDescent="0.35">
      <c r="A264" s="1"/>
      <c r="B264" s="8"/>
      <c r="C264" s="9"/>
      <c r="D264" s="129"/>
      <c r="E264" s="128"/>
      <c r="F264" s="129"/>
      <c r="G264" s="137"/>
      <c r="H264" s="8"/>
      <c r="I264" s="9"/>
      <c r="J264" s="129"/>
      <c r="K264" s="128"/>
      <c r="L264" s="128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5" x14ac:dyDescent="0.35">
      <c r="A265" s="1"/>
      <c r="B265" s="7">
        <v>2.1</v>
      </c>
      <c r="C265" s="7" t="s">
        <v>21</v>
      </c>
      <c r="D265" s="130">
        <f>(D101-D100)*100</f>
        <v>2.1999999999999909</v>
      </c>
      <c r="E265" s="130">
        <f>(E101-E100)*100</f>
        <v>0</v>
      </c>
      <c r="F265" s="130">
        <f>(F101-F100)*100</f>
        <v>0</v>
      </c>
      <c r="G265" s="137"/>
      <c r="H265" s="7">
        <v>2.1</v>
      </c>
      <c r="I265" s="7" t="s">
        <v>21</v>
      </c>
      <c r="J265" s="130">
        <f>(J101-J100)*100</f>
        <v>2.200000000000002</v>
      </c>
      <c r="K265" s="130">
        <f>(K101-K100)*100</f>
        <v>0.20000000000000018</v>
      </c>
      <c r="L265" s="130">
        <f>(L101-L100)*100</f>
        <v>0.9000000000000008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" x14ac:dyDescent="0.35">
      <c r="A266" s="1"/>
      <c r="B266" s="8"/>
      <c r="C266" s="9"/>
      <c r="D266" s="129"/>
      <c r="E266" s="128"/>
      <c r="F266" s="129"/>
      <c r="G266" s="137"/>
      <c r="H266" s="8"/>
      <c r="I266" s="9"/>
      <c r="J266" s="129"/>
      <c r="K266" s="128"/>
      <c r="L266" s="128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5" x14ac:dyDescent="0.35">
      <c r="A267" s="1"/>
      <c r="B267" s="40">
        <v>2.2000000000000002</v>
      </c>
      <c r="C267" s="40" t="s">
        <v>21</v>
      </c>
      <c r="D267" s="131">
        <f>(D103-D102)*100</f>
        <v>3.2000000000000028</v>
      </c>
      <c r="E267" s="131">
        <f>(E103-E102)*100</f>
        <v>4.5000000000000036</v>
      </c>
      <c r="F267" s="131">
        <f>(F103-F102)*100</f>
        <v>4.5000000000000036</v>
      </c>
      <c r="G267" s="137"/>
      <c r="H267" s="40">
        <v>2.2000000000000002</v>
      </c>
      <c r="I267" s="40" t="s">
        <v>21</v>
      </c>
      <c r="J267" s="131">
        <f>(J103-J102)*100</f>
        <v>2.6000000000000023</v>
      </c>
      <c r="K267" s="131">
        <f>(K103-K102)*100</f>
        <v>7.4000000000000066</v>
      </c>
      <c r="L267" s="131">
        <f>(L103-L102)*100</f>
        <v>3.8000000000000034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" x14ac:dyDescent="0.35">
      <c r="A268" s="1"/>
      <c r="B268" s="8"/>
      <c r="C268" s="9"/>
      <c r="D268" s="129"/>
      <c r="E268" s="128"/>
      <c r="F268" s="129"/>
      <c r="G268" s="137"/>
      <c r="H268" s="8"/>
      <c r="I268" s="9"/>
      <c r="J268" s="129"/>
      <c r="K268" s="128"/>
      <c r="L268" s="128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5" x14ac:dyDescent="0.35">
      <c r="A269" s="1"/>
      <c r="B269" s="20">
        <v>2.4</v>
      </c>
      <c r="C269" s="20" t="s">
        <v>21</v>
      </c>
      <c r="D269" s="132">
        <f>(D105-D104)*100</f>
        <v>3.6999999999999975</v>
      </c>
      <c r="E269" s="132">
        <f>(E105-E104)*100</f>
        <v>4.8000000000000016</v>
      </c>
      <c r="F269" s="132">
        <f>(F105-F104)*100</f>
        <v>4.8000000000000016</v>
      </c>
      <c r="G269" s="137"/>
      <c r="H269" s="20">
        <v>2.4</v>
      </c>
      <c r="I269" s="20" t="s">
        <v>21</v>
      </c>
      <c r="J269" s="132">
        <f>(J105-J104)*100</f>
        <v>2.8000000000000025</v>
      </c>
      <c r="K269" s="132">
        <f>(K105-K104)*100</f>
        <v>4.299999999999998</v>
      </c>
      <c r="L269" s="132">
        <f>(L105-L104)*100</f>
        <v>4.1999999999999984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" x14ac:dyDescent="0.35">
      <c r="A270" s="1"/>
      <c r="B270" s="8"/>
      <c r="C270" s="9"/>
      <c r="D270" s="129"/>
      <c r="E270" s="128"/>
      <c r="F270" s="129"/>
      <c r="G270" s="137"/>
      <c r="H270" s="8"/>
      <c r="I270" s="9"/>
      <c r="J270" s="129"/>
      <c r="K270" s="128"/>
      <c r="L270" s="128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5" x14ac:dyDescent="0.35">
      <c r="A271" s="1"/>
      <c r="B271" s="20">
        <v>2.8</v>
      </c>
      <c r="C271" s="20" t="s">
        <v>21</v>
      </c>
      <c r="D271" s="132">
        <f>(D107-D106)*100</f>
        <v>2.0999999999999992</v>
      </c>
      <c r="E271" s="132">
        <f>(E107-E106)*100</f>
        <v>1.0999999999999996</v>
      </c>
      <c r="F271" s="132">
        <f>(F107-F106)*100</f>
        <v>1.0999999999999996</v>
      </c>
      <c r="G271" s="137"/>
      <c r="H271" s="20">
        <v>2.8</v>
      </c>
      <c r="I271" s="20" t="s">
        <v>21</v>
      </c>
      <c r="J271" s="132">
        <f>(J107-J106)*100</f>
        <v>1.9999999999999962</v>
      </c>
      <c r="K271" s="132">
        <f>(K107-K106)*100</f>
        <v>0.50000000000000044</v>
      </c>
      <c r="L271" s="132">
        <f>(L107-L106)*100</f>
        <v>1.3000000000000012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" x14ac:dyDescent="0.35">
      <c r="A272" s="1"/>
      <c r="B272" s="8"/>
      <c r="C272" s="9"/>
      <c r="D272" s="129"/>
      <c r="E272" s="128"/>
      <c r="F272" s="129"/>
      <c r="G272" s="137"/>
      <c r="H272" s="8"/>
      <c r="I272" s="9"/>
      <c r="J272" s="129"/>
      <c r="K272" s="128"/>
      <c r="L272" s="128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5" x14ac:dyDescent="0.35">
      <c r="A273" s="1"/>
      <c r="B273" s="19">
        <v>2.1</v>
      </c>
      <c r="C273" s="19" t="s">
        <v>22</v>
      </c>
      <c r="D273" s="133">
        <f>(D109-D108)*100</f>
        <v>-0.80000000000000071</v>
      </c>
      <c r="E273" s="133">
        <f>(E109-E108)*100</f>
        <v>-0.80000000000000071</v>
      </c>
      <c r="F273" s="133">
        <f>(F109-F108)*100</f>
        <v>-0.80000000000000071</v>
      </c>
      <c r="G273" s="137"/>
      <c r="H273" s="19">
        <v>2.1</v>
      </c>
      <c r="I273" s="19" t="s">
        <v>22</v>
      </c>
      <c r="J273" s="133">
        <f>(J109-J108)*100</f>
        <v>-0.9000000000000008</v>
      </c>
      <c r="K273" s="133">
        <f>(K109-K108)*100</f>
        <v>-0.10000000000000009</v>
      </c>
      <c r="L273" s="133">
        <f>(L109-L108)*100</f>
        <v>-1.100000000000001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" x14ac:dyDescent="0.35">
      <c r="A274" s="1"/>
      <c r="B274" s="8"/>
      <c r="C274" s="9"/>
      <c r="D274" s="129"/>
      <c r="E274" s="128"/>
      <c r="F274" s="129"/>
      <c r="G274" s="137"/>
      <c r="H274" s="8"/>
      <c r="I274" s="9"/>
      <c r="J274" s="129"/>
      <c r="K274" s="128"/>
      <c r="L274" s="128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5" x14ac:dyDescent="0.35">
      <c r="A275" s="1"/>
      <c r="B275" s="29">
        <v>2.2000000000000002</v>
      </c>
      <c r="C275" s="29" t="s">
        <v>22</v>
      </c>
      <c r="D275" s="134">
        <f>(D111-D110)*100</f>
        <v>1.2000000000000011</v>
      </c>
      <c r="E275" s="134">
        <f>(E111-E110)*100</f>
        <v>1.100000000000001</v>
      </c>
      <c r="F275" s="134">
        <f>(F111-F110)*100</f>
        <v>1.100000000000001</v>
      </c>
      <c r="G275" s="137"/>
      <c r="H275" s="29">
        <v>2.2000000000000002</v>
      </c>
      <c r="I275" s="29" t="s">
        <v>22</v>
      </c>
      <c r="J275" s="134">
        <f>(J111-J110)*100</f>
        <v>0.80000000000000071</v>
      </c>
      <c r="K275" s="134">
        <f>(K111-K110)*100</f>
        <v>2.300000000000002</v>
      </c>
      <c r="L275" s="134">
        <f>(L111-L110)*100</f>
        <v>0.80000000000000071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" x14ac:dyDescent="0.35">
      <c r="A276" s="1"/>
      <c r="B276" s="8"/>
      <c r="C276" s="9"/>
      <c r="D276" s="129"/>
      <c r="E276" s="128"/>
      <c r="F276" s="129"/>
      <c r="G276" s="137"/>
      <c r="H276" s="8"/>
      <c r="I276" s="9"/>
      <c r="J276" s="129"/>
      <c r="K276" s="128"/>
      <c r="L276" s="128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5" x14ac:dyDescent="0.35">
      <c r="A277" s="1"/>
      <c r="B277" s="19">
        <v>2.4</v>
      </c>
      <c r="C277" s="19" t="s">
        <v>22</v>
      </c>
      <c r="D277" s="133">
        <f>(D113-D112)*100</f>
        <v>3.5000000000000031</v>
      </c>
      <c r="E277" s="133">
        <f>(E113-E112)*100</f>
        <v>3.400000000000003</v>
      </c>
      <c r="F277" s="133">
        <f>(F113-F112)*100</f>
        <v>3.400000000000003</v>
      </c>
      <c r="G277" s="137"/>
      <c r="H277" s="19">
        <v>2.4</v>
      </c>
      <c r="I277" s="19" t="s">
        <v>22</v>
      </c>
      <c r="J277" s="133">
        <f>(J113-J112)*100</f>
        <v>3.1999999999999975</v>
      </c>
      <c r="K277" s="133">
        <f>(K113-K112)*100</f>
        <v>4.3000000000000043</v>
      </c>
      <c r="L277" s="133">
        <f>(L113-L112)*100</f>
        <v>3.1999999999999975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" x14ac:dyDescent="0.35">
      <c r="A278" s="1"/>
      <c r="B278" s="8"/>
      <c r="C278" s="9"/>
      <c r="D278" s="129"/>
      <c r="E278" s="128"/>
      <c r="F278" s="129"/>
      <c r="G278" s="137"/>
      <c r="H278" s="8"/>
      <c r="I278" s="9"/>
      <c r="J278" s="129"/>
      <c r="K278" s="128"/>
      <c r="L278" s="128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5" x14ac:dyDescent="0.35">
      <c r="A279" s="1"/>
      <c r="B279" s="19">
        <v>2.8</v>
      </c>
      <c r="C279" s="19" t="s">
        <v>22</v>
      </c>
      <c r="D279" s="133">
        <f>(D115-D114)*100</f>
        <v>1.6999999999999988</v>
      </c>
      <c r="E279" s="133">
        <f>(E115-E114)*100</f>
        <v>1.6999999999999988</v>
      </c>
      <c r="F279" s="133">
        <f>(F115-F114)*100</f>
        <v>1.6999999999999988</v>
      </c>
      <c r="G279" s="137"/>
      <c r="H279" s="19">
        <v>2.8</v>
      </c>
      <c r="I279" s="19" t="s">
        <v>22</v>
      </c>
      <c r="J279" s="133">
        <f>(J115-J114)*100</f>
        <v>1.9999999999999991</v>
      </c>
      <c r="K279" s="133">
        <f>(K115-K114)*100</f>
        <v>1.0999999999999996</v>
      </c>
      <c r="L279" s="133">
        <f>(L115-L114)*100</f>
        <v>2.0000000000000018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" x14ac:dyDescent="0.35">
      <c r="A280" s="1"/>
      <c r="B280" s="8"/>
      <c r="C280" s="9"/>
      <c r="D280" s="129"/>
      <c r="E280" s="128"/>
      <c r="F280" s="129"/>
      <c r="G280" s="137"/>
      <c r="H280" s="8"/>
      <c r="I280" s="9"/>
      <c r="J280" s="129"/>
      <c r="K280" s="128"/>
      <c r="L280" s="128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5" x14ac:dyDescent="0.35">
      <c r="A281" s="1"/>
      <c r="B281" s="25">
        <v>2.1</v>
      </c>
      <c r="C281" s="26" t="s">
        <v>23</v>
      </c>
      <c r="D281" s="132">
        <f>(D117-D116)*100</f>
        <v>-1.100000000000001</v>
      </c>
      <c r="E281" s="132">
        <f>(E117-E116)*100</f>
        <v>-1.100000000000001</v>
      </c>
      <c r="F281" s="132">
        <f>(F117-F116)*100</f>
        <v>-1.100000000000001</v>
      </c>
      <c r="G281" s="137"/>
      <c r="H281" s="25">
        <v>2.1</v>
      </c>
      <c r="I281" s="26" t="s">
        <v>23</v>
      </c>
      <c r="J281" s="132">
        <f>(J117-J116)*100</f>
        <v>-0.9000000000000008</v>
      </c>
      <c r="K281" s="132">
        <f>(K117-K116)*100</f>
        <v>-0.20000000000000018</v>
      </c>
      <c r="L281" s="132">
        <f>(L117-L116)*100</f>
        <v>-1.19999999999999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" x14ac:dyDescent="0.35">
      <c r="A282" s="1"/>
      <c r="B282" s="8"/>
      <c r="C282" s="9"/>
      <c r="D282" s="129"/>
      <c r="E282" s="128"/>
      <c r="F282" s="129"/>
      <c r="G282" s="137"/>
      <c r="H282" s="8"/>
      <c r="I282" s="9"/>
      <c r="J282" s="129"/>
      <c r="K282" s="128"/>
      <c r="L282" s="128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5" x14ac:dyDescent="0.35">
      <c r="A283" s="1"/>
      <c r="B283" s="40">
        <v>2.2000000000000002</v>
      </c>
      <c r="C283" s="40" t="s">
        <v>23</v>
      </c>
      <c r="D283" s="131">
        <f>(D119-D118)*100</f>
        <v>0.40000000000000036</v>
      </c>
      <c r="E283" s="131">
        <f>(E119-E118)*100</f>
        <v>0.40000000000000036</v>
      </c>
      <c r="F283" s="131">
        <f>(F119-F118)*100</f>
        <v>0.40000000000000036</v>
      </c>
      <c r="G283" s="137"/>
      <c r="H283" s="40">
        <v>2.2000000000000002</v>
      </c>
      <c r="I283" s="40" t="s">
        <v>23</v>
      </c>
      <c r="J283" s="131">
        <f>(J119-J118)*100</f>
        <v>-0.20000000000000018</v>
      </c>
      <c r="K283" s="131">
        <f>(K119-K118)*100</f>
        <v>1.100000000000001</v>
      </c>
      <c r="L283" s="131">
        <f>(L119-L118)*100</f>
        <v>-0.30000000000000027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" x14ac:dyDescent="0.35">
      <c r="A284" s="1"/>
      <c r="B284" s="8"/>
      <c r="C284" s="9"/>
      <c r="D284" s="129"/>
      <c r="E284" s="128"/>
      <c r="F284" s="129"/>
      <c r="G284" s="137"/>
      <c r="H284" s="8"/>
      <c r="I284" s="9"/>
      <c r="J284" s="129"/>
      <c r="K284" s="128"/>
      <c r="L284" s="128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5" x14ac:dyDescent="0.35">
      <c r="A285" s="1"/>
      <c r="B285" s="27">
        <v>2.4</v>
      </c>
      <c r="C285" s="28" t="s">
        <v>23</v>
      </c>
      <c r="D285" s="130">
        <f>(D121-D120)*100</f>
        <v>3.0000000000000027</v>
      </c>
      <c r="E285" s="130">
        <f>(E121-E120)*100</f>
        <v>2.2999999999999963</v>
      </c>
      <c r="F285" s="130">
        <f>(F121-F120)*100</f>
        <v>2.2999999999999963</v>
      </c>
      <c r="G285" s="137"/>
      <c r="H285" s="27">
        <v>2.4</v>
      </c>
      <c r="I285" s="28" t="s">
        <v>23</v>
      </c>
      <c r="J285" s="130">
        <f>(J121-J120)*100</f>
        <v>2.8000000000000025</v>
      </c>
      <c r="K285" s="130">
        <f>(K121-K120)*100</f>
        <v>3.4999999999999973</v>
      </c>
      <c r="L285" s="130">
        <f>(L121-L120)*100</f>
        <v>1.8000000000000016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" x14ac:dyDescent="0.35">
      <c r="A286" s="1"/>
      <c r="B286" s="8"/>
      <c r="C286" s="9"/>
      <c r="D286" s="129"/>
      <c r="E286" s="128"/>
      <c r="F286" s="129"/>
      <c r="G286" s="137"/>
      <c r="H286" s="8"/>
      <c r="I286" s="9"/>
      <c r="J286" s="129"/>
      <c r="K286" s="128"/>
      <c r="L286" s="128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5" x14ac:dyDescent="0.35">
      <c r="A287" s="1"/>
      <c r="B287" s="27">
        <v>2.8</v>
      </c>
      <c r="C287" s="28" t="s">
        <v>23</v>
      </c>
      <c r="D287" s="130">
        <f>(D123-D122)*100</f>
        <v>1.2999999999999998</v>
      </c>
      <c r="E287" s="130">
        <f>(E123-E122)*100</f>
        <v>1.7000000000000015</v>
      </c>
      <c r="F287" s="130">
        <f>(F123-F122)*100</f>
        <v>1.7000000000000015</v>
      </c>
      <c r="G287" s="137"/>
      <c r="H287" s="27">
        <v>2.8</v>
      </c>
      <c r="I287" s="28" t="s">
        <v>23</v>
      </c>
      <c r="J287" s="130">
        <f>(J123-J122)*100</f>
        <v>1.7000000000000015</v>
      </c>
      <c r="K287" s="130">
        <f>(K123-K122)*100</f>
        <v>1.3000000000000012</v>
      </c>
      <c r="L287" s="130">
        <f>(L123-L122)*100</f>
        <v>1.899999999999999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" x14ac:dyDescent="0.35">
      <c r="A288" s="1"/>
      <c r="B288" s="8"/>
      <c r="C288" s="9"/>
      <c r="D288" s="129"/>
      <c r="E288" s="128"/>
      <c r="F288" s="129"/>
      <c r="G288" s="137"/>
      <c r="H288" s="8"/>
      <c r="I288" s="9"/>
      <c r="J288" s="129"/>
      <c r="K288" s="128"/>
      <c r="L288" s="128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5" x14ac:dyDescent="0.35">
      <c r="A289" s="1"/>
      <c r="B289" s="25">
        <v>2.1</v>
      </c>
      <c r="C289" s="26" t="s">
        <v>24</v>
      </c>
      <c r="D289" s="132">
        <f>(D125-D124)*100</f>
        <v>-1.0000000000000009</v>
      </c>
      <c r="E289" s="132">
        <f>(E125-E124)*100</f>
        <v>-1.2000000000000011</v>
      </c>
      <c r="F289" s="132">
        <f>(F125-F124)*100</f>
        <v>-1.2000000000000011</v>
      </c>
      <c r="G289" s="137"/>
      <c r="H289" s="25">
        <v>2.1</v>
      </c>
      <c r="I289" s="26" t="s">
        <v>24</v>
      </c>
      <c r="J289" s="132">
        <f>(J125-J124)*100</f>
        <v>-0.60000000000000053</v>
      </c>
      <c r="K289" s="132">
        <f>(K125-K124)*100</f>
        <v>-0.20000000000000018</v>
      </c>
      <c r="L289" s="132">
        <f>(L125-L124)*100</f>
        <v>-1.2000000000000011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" x14ac:dyDescent="0.35">
      <c r="A290" s="1"/>
      <c r="B290" s="8"/>
      <c r="C290" s="9"/>
      <c r="D290" s="129"/>
      <c r="E290" s="128"/>
      <c r="F290" s="129"/>
      <c r="G290" s="137"/>
      <c r="H290" s="8"/>
      <c r="I290" s="9"/>
      <c r="J290" s="129"/>
      <c r="K290" s="128"/>
      <c r="L290" s="128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5" x14ac:dyDescent="0.35">
      <c r="A291" s="1"/>
      <c r="B291" s="40">
        <v>2.2000000000000002</v>
      </c>
      <c r="C291" s="40" t="s">
        <v>24</v>
      </c>
      <c r="D291" s="131">
        <f>(D127-D126)*100</f>
        <v>0</v>
      </c>
      <c r="E291" s="131">
        <f>(E127-E126)*100</f>
        <v>0.10000000000000009</v>
      </c>
      <c r="F291" s="131">
        <f>(F127-F126)*100</f>
        <v>0.10000000000000009</v>
      </c>
      <c r="G291" s="137"/>
      <c r="H291" s="40">
        <v>2.2000000000000002</v>
      </c>
      <c r="I291" s="40" t="s">
        <v>24</v>
      </c>
      <c r="J291" s="131">
        <f>(J127-J126)*100</f>
        <v>-0.40000000000000036</v>
      </c>
      <c r="K291" s="131">
        <f>(K127-K126)*100</f>
        <v>0.70000000000000062</v>
      </c>
      <c r="L291" s="131">
        <f>(L127-L126)*100</f>
        <v>-0.60000000000000053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" x14ac:dyDescent="0.35">
      <c r="A292" s="1"/>
      <c r="B292" s="8"/>
      <c r="C292" s="9"/>
      <c r="D292" s="129"/>
      <c r="E292" s="128"/>
      <c r="F292" s="129"/>
      <c r="G292" s="137"/>
      <c r="H292" s="8"/>
      <c r="I292" s="9"/>
      <c r="J292" s="129"/>
      <c r="K292" s="128"/>
      <c r="L292" s="128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5" x14ac:dyDescent="0.35">
      <c r="A293" s="1"/>
      <c r="B293" s="27">
        <v>2.4</v>
      </c>
      <c r="C293" s="28" t="s">
        <v>24</v>
      </c>
      <c r="D293" s="130">
        <f>(D129-D128)*100</f>
        <v>2.6000000000000023</v>
      </c>
      <c r="E293" s="130">
        <f>(E129-E128)*100</f>
        <v>1.7000000000000015</v>
      </c>
      <c r="F293" s="130">
        <f>(F129-F128)*100</f>
        <v>1.7000000000000015</v>
      </c>
      <c r="G293" s="137"/>
      <c r="H293" s="27">
        <v>2.4</v>
      </c>
      <c r="I293" s="28" t="s">
        <v>24</v>
      </c>
      <c r="J293" s="130">
        <f>(J129-J128)*100</f>
        <v>2.5000000000000022</v>
      </c>
      <c r="K293" s="130">
        <f>(K129-K128)*100</f>
        <v>2.8000000000000025</v>
      </c>
      <c r="L293" s="130">
        <f>(L129-L128)*100</f>
        <v>1.100000000000001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" x14ac:dyDescent="0.35">
      <c r="A294" s="1"/>
      <c r="B294" s="8"/>
      <c r="C294" s="9"/>
      <c r="D294" s="129"/>
      <c r="E294" s="128"/>
      <c r="F294" s="129"/>
      <c r="G294" s="137"/>
      <c r="H294" s="8"/>
      <c r="I294" s="9"/>
      <c r="J294" s="129"/>
      <c r="K294" s="128"/>
      <c r="L294" s="128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5" x14ac:dyDescent="0.35">
      <c r="A295" s="1"/>
      <c r="B295" s="27">
        <v>2.8</v>
      </c>
      <c r="C295" s="28" t="s">
        <v>24</v>
      </c>
      <c r="D295" s="130">
        <f>(D131-D130)*100</f>
        <v>1.0000000000000009</v>
      </c>
      <c r="E295" s="130">
        <f>(E131-E130)*100</f>
        <v>1.6000000000000014</v>
      </c>
      <c r="F295" s="130">
        <f>(F131-F130)*100</f>
        <v>1.6000000000000014</v>
      </c>
      <c r="G295" s="137"/>
      <c r="H295" s="27">
        <v>2.8</v>
      </c>
      <c r="I295" s="28" t="s">
        <v>24</v>
      </c>
      <c r="J295" s="130">
        <f>(J131-J130)*100</f>
        <v>1.4</v>
      </c>
      <c r="K295" s="130">
        <f>(K131-K130)*100</f>
        <v>1.4999999999999987</v>
      </c>
      <c r="L295" s="130">
        <f>(L131-L130)*100</f>
        <v>1.699999999999996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" x14ac:dyDescent="0.35">
      <c r="A296" s="1"/>
      <c r="B296" s="8"/>
      <c r="C296" s="9"/>
      <c r="D296" s="129"/>
      <c r="E296" s="128"/>
      <c r="F296" s="129"/>
      <c r="G296" s="137"/>
      <c r="H296" s="8"/>
      <c r="I296" s="9"/>
      <c r="J296" s="129"/>
      <c r="K296" s="128"/>
      <c r="L296" s="128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5" x14ac:dyDescent="0.35">
      <c r="A297" s="1"/>
      <c r="B297" s="25">
        <v>2.1</v>
      </c>
      <c r="C297" s="26" t="s">
        <v>25</v>
      </c>
      <c r="D297" s="132">
        <f>(D133-D132)*100</f>
        <v>-1.2000000000000011</v>
      </c>
      <c r="E297" s="132">
        <f>(E133-E132)*100</f>
        <v>-0.70000000000000062</v>
      </c>
      <c r="F297" s="132">
        <f>(F133-F132)*100</f>
        <v>-0.70000000000000062</v>
      </c>
      <c r="G297" s="137"/>
      <c r="H297" s="25">
        <v>2.1</v>
      </c>
      <c r="I297" s="26" t="s">
        <v>25</v>
      </c>
      <c r="J297" s="132">
        <f>(J133-J132)*100</f>
        <v>-1.0000000000000009</v>
      </c>
      <c r="K297" s="132">
        <f>(K133-K132)*100</f>
        <v>-0.30000000000000027</v>
      </c>
      <c r="L297" s="132">
        <f>(L133-L132)*100</f>
        <v>-0.70000000000000062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" x14ac:dyDescent="0.35">
      <c r="A298" s="1"/>
      <c r="B298" s="8"/>
      <c r="C298" s="9"/>
      <c r="D298" s="129"/>
      <c r="E298" s="128"/>
      <c r="F298" s="129"/>
      <c r="G298" s="137"/>
      <c r="H298" s="8"/>
      <c r="I298" s="9"/>
      <c r="J298" s="129"/>
      <c r="K298" s="128"/>
      <c r="L298" s="128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5" x14ac:dyDescent="0.35">
      <c r="A299" s="1"/>
      <c r="B299" s="40">
        <v>2.2000000000000002</v>
      </c>
      <c r="C299" s="40" t="s">
        <v>25</v>
      </c>
      <c r="D299" s="131">
        <f>(D135-D134)*100</f>
        <v>0</v>
      </c>
      <c r="E299" s="131">
        <f>(E135-E134)*100</f>
        <v>0.10000000000000009</v>
      </c>
      <c r="F299" s="131">
        <f>(F135-F134)*100</f>
        <v>0.10000000000000009</v>
      </c>
      <c r="G299" s="137"/>
      <c r="H299" s="40">
        <v>2.2000000000000002</v>
      </c>
      <c r="I299" s="40" t="s">
        <v>25</v>
      </c>
      <c r="J299" s="131">
        <f>(J135-J134)*100</f>
        <v>0.29999999999998916</v>
      </c>
      <c r="K299" s="131">
        <f>(K135-K134)*100</f>
        <v>0.70000000000000062</v>
      </c>
      <c r="L299" s="131">
        <f>(L135-L134)*100</f>
        <v>0.20000000000000018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" x14ac:dyDescent="0.35">
      <c r="A300" s="1"/>
      <c r="B300" s="8"/>
      <c r="C300" s="9"/>
      <c r="D300" s="129"/>
      <c r="E300" s="128"/>
      <c r="F300" s="129"/>
      <c r="G300" s="137"/>
      <c r="H300" s="8"/>
      <c r="I300" s="9"/>
      <c r="J300" s="129"/>
      <c r="K300" s="128"/>
      <c r="L300" s="128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5" x14ac:dyDescent="0.35">
      <c r="A301" s="1"/>
      <c r="B301" s="25">
        <v>2.4</v>
      </c>
      <c r="C301" s="26" t="s">
        <v>25</v>
      </c>
      <c r="D301" s="132">
        <f>(D137-D136)*100</f>
        <v>2.4000000000000021</v>
      </c>
      <c r="E301" s="132">
        <f>(E137-E136)*100</f>
        <v>4.299999999999998</v>
      </c>
      <c r="F301" s="132">
        <f>(F137-F136)*100</f>
        <v>4.299999999999998</v>
      </c>
      <c r="G301" s="137"/>
      <c r="H301" s="25">
        <v>2.4</v>
      </c>
      <c r="I301" s="26" t="s">
        <v>25</v>
      </c>
      <c r="J301" s="132">
        <f>(J137-J136)*100</f>
        <v>1.8999999999999906</v>
      </c>
      <c r="K301" s="132">
        <f>(K137-K136)*100</f>
        <v>4.6999999999999984</v>
      </c>
      <c r="L301" s="132">
        <f>(L137-L136)*100</f>
        <v>3.6000000000000032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" x14ac:dyDescent="0.35">
      <c r="A302" s="1"/>
      <c r="B302" s="8"/>
      <c r="C302" s="9"/>
      <c r="D302" s="129"/>
      <c r="E302" s="128"/>
      <c r="F302" s="129"/>
      <c r="G302" s="137"/>
      <c r="H302" s="8"/>
      <c r="I302" s="9"/>
      <c r="J302" s="129"/>
      <c r="K302" s="128"/>
      <c r="L302" s="128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5" x14ac:dyDescent="0.35">
      <c r="A303" s="1"/>
      <c r="B303" s="25">
        <v>2.8</v>
      </c>
      <c r="C303" s="26" t="s">
        <v>25</v>
      </c>
      <c r="D303" s="132">
        <f>(D139-D138)*100</f>
        <v>2.1000000000000019</v>
      </c>
      <c r="E303" s="132">
        <f>(E139-E138)*100</f>
        <v>1.899999999999999</v>
      </c>
      <c r="F303" s="132">
        <f>(F139-F138)*100</f>
        <v>1.899999999999999</v>
      </c>
      <c r="G303" s="137"/>
      <c r="H303" s="25">
        <v>2.8</v>
      </c>
      <c r="I303" s="26" t="s">
        <v>25</v>
      </c>
      <c r="J303" s="132">
        <f>(J139-J138)*100</f>
        <v>1.9999999999999962</v>
      </c>
      <c r="K303" s="132">
        <f>(K139-K138)*100</f>
        <v>1.4</v>
      </c>
      <c r="L303" s="132">
        <f>(L139-L138)*100</f>
        <v>2.1000000000000019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" x14ac:dyDescent="0.35">
      <c r="A304" s="1"/>
      <c r="B304" s="8"/>
      <c r="C304" s="9"/>
      <c r="D304" s="129"/>
      <c r="E304" s="128"/>
      <c r="F304" s="129"/>
      <c r="G304" s="137"/>
      <c r="H304" s="8"/>
      <c r="I304" s="9"/>
      <c r="J304" s="129"/>
      <c r="K304" s="128"/>
      <c r="L304" s="128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5" x14ac:dyDescent="0.35">
      <c r="A305" s="1"/>
      <c r="B305" s="5">
        <v>2.1</v>
      </c>
      <c r="C305" s="6" t="s">
        <v>26</v>
      </c>
      <c r="D305" s="133">
        <f>(D141-D140)*100</f>
        <v>-0.50000000000000044</v>
      </c>
      <c r="E305" s="133">
        <f>(E141-E140)*100</f>
        <v>-0.50000000000000044</v>
      </c>
      <c r="F305" s="133">
        <f>(F141-F140)*100</f>
        <v>-0.50000000000000044</v>
      </c>
      <c r="G305" s="137"/>
      <c r="H305" s="5">
        <v>2.1</v>
      </c>
      <c r="I305" s="6" t="s">
        <v>26</v>
      </c>
      <c r="J305" s="133">
        <f>(J141-J140)*100</f>
        <v>-0.10000000000000009</v>
      </c>
      <c r="K305" s="133">
        <f>(K141-K140)*100</f>
        <v>-0.10000000000000009</v>
      </c>
      <c r="L305" s="133">
        <f>(L141-L140)*100</f>
        <v>-0.10000000000000009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" x14ac:dyDescent="0.35">
      <c r="A306" s="1"/>
      <c r="B306" s="8"/>
      <c r="C306" s="9"/>
      <c r="D306" s="129"/>
      <c r="E306" s="128"/>
      <c r="F306" s="129"/>
      <c r="G306" s="137"/>
      <c r="H306" s="8"/>
      <c r="I306" s="9"/>
      <c r="J306" s="129"/>
      <c r="K306" s="128"/>
      <c r="L306" s="128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5" x14ac:dyDescent="0.35">
      <c r="A307" s="1"/>
      <c r="B307" s="29">
        <v>2.2000000000000002</v>
      </c>
      <c r="C307" s="29" t="s">
        <v>26</v>
      </c>
      <c r="D307" s="134">
        <f>(D143-D142)*100</f>
        <v>-0.69999999999998952</v>
      </c>
      <c r="E307" s="134">
        <f>(E143-E142)*100</f>
        <v>-0.69999999999998952</v>
      </c>
      <c r="F307" s="134">
        <f>(F143-F142)*100</f>
        <v>-0.69999999999998952</v>
      </c>
      <c r="G307" s="137"/>
      <c r="H307" s="29">
        <v>2.2000000000000002</v>
      </c>
      <c r="I307" s="29" t="s">
        <v>26</v>
      </c>
      <c r="J307" s="134">
        <f>(J143-J142)*100</f>
        <v>-0.50000000000000044</v>
      </c>
      <c r="K307" s="134">
        <f>(K143-K142)*100</f>
        <v>-0.50000000000000044</v>
      </c>
      <c r="L307" s="134">
        <f>(L143-L142)*100</f>
        <v>-0.50000000000000044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" x14ac:dyDescent="0.35">
      <c r="A308" s="1"/>
      <c r="B308" s="8"/>
      <c r="C308" s="9"/>
      <c r="D308" s="129"/>
      <c r="E308" s="128"/>
      <c r="F308" s="129"/>
      <c r="G308" s="137"/>
      <c r="H308" s="8"/>
      <c r="I308" s="9"/>
      <c r="J308" s="129"/>
      <c r="K308" s="128"/>
      <c r="L308" s="128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5" x14ac:dyDescent="0.35">
      <c r="A309" s="1"/>
      <c r="B309" s="5">
        <v>2.4</v>
      </c>
      <c r="C309" s="6" t="s">
        <v>26</v>
      </c>
      <c r="D309" s="133">
        <f>(D145-D144)*100</f>
        <v>1.6000000000000014</v>
      </c>
      <c r="E309" s="133">
        <f>(E145-E144)*100</f>
        <v>1.5000000000000013</v>
      </c>
      <c r="F309" s="133">
        <f>(F145-F144)*100</f>
        <v>1.5000000000000013</v>
      </c>
      <c r="G309" s="137"/>
      <c r="H309" s="5">
        <v>2.4</v>
      </c>
      <c r="I309" s="6" t="s">
        <v>26</v>
      </c>
      <c r="J309" s="133">
        <f>(J145-J144)*100</f>
        <v>-22.299999999999997</v>
      </c>
      <c r="K309" s="133">
        <f>(K145-K144)*100</f>
        <v>-3.400000000000003</v>
      </c>
      <c r="L309" s="133">
        <f>(L145-L144)*100</f>
        <v>-22.4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" x14ac:dyDescent="0.35">
      <c r="A310" s="1"/>
      <c r="B310" s="8"/>
      <c r="C310" s="9"/>
      <c r="D310" s="129"/>
      <c r="E310" s="128"/>
      <c r="F310" s="129"/>
      <c r="G310" s="137"/>
      <c r="H310" s="8"/>
      <c r="I310" s="9"/>
      <c r="J310" s="129"/>
      <c r="K310" s="128"/>
      <c r="L310" s="128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5" x14ac:dyDescent="0.35">
      <c r="A311" s="1"/>
      <c r="B311" s="5">
        <v>2.8</v>
      </c>
      <c r="C311" s="6" t="s">
        <v>26</v>
      </c>
      <c r="D311" s="133">
        <f>(D147-D146)*100</f>
        <v>1.7999999999999989</v>
      </c>
      <c r="E311" s="133">
        <f>(E147-E146)*100</f>
        <v>1.7999999999999989</v>
      </c>
      <c r="F311" s="133">
        <f>(F147-F146)*100</f>
        <v>1.7999999999999989</v>
      </c>
      <c r="G311" s="137"/>
      <c r="H311" s="5">
        <v>2.8</v>
      </c>
      <c r="I311" s="6" t="s">
        <v>26</v>
      </c>
      <c r="J311" s="133">
        <f>(J147-J146)*100</f>
        <v>1.9000000000000017</v>
      </c>
      <c r="K311" s="133">
        <f>(K147-K146)*100</f>
        <v>1.5000000000000013</v>
      </c>
      <c r="L311" s="133">
        <f>(L147-L146)*100</f>
        <v>1.9000000000000017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" x14ac:dyDescent="0.35">
      <c r="A312" s="1"/>
      <c r="B312" s="8"/>
      <c r="C312" s="9"/>
      <c r="D312" s="129"/>
      <c r="E312" s="128"/>
      <c r="F312" s="129"/>
      <c r="G312" s="137"/>
      <c r="H312" s="8"/>
      <c r="I312" s="9"/>
      <c r="J312" s="129"/>
      <c r="K312" s="128"/>
      <c r="L312" s="128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5" x14ac:dyDescent="0.35">
      <c r="A313" s="1"/>
      <c r="B313" s="25">
        <v>2.1</v>
      </c>
      <c r="C313" s="26" t="s">
        <v>27</v>
      </c>
      <c r="D313" s="132">
        <f>(D149-D148)*100</f>
        <v>-0.20000000000000018</v>
      </c>
      <c r="E313" s="132">
        <f>(E149-E148)*100</f>
        <v>-0.40000000000000036</v>
      </c>
      <c r="F313" s="132">
        <f>(F149-F148)*100</f>
        <v>-0.40000000000000036</v>
      </c>
      <c r="G313" s="137"/>
      <c r="H313" s="25">
        <v>2.1</v>
      </c>
      <c r="I313" s="26" t="s">
        <v>27</v>
      </c>
      <c r="J313" s="132">
        <f>(J149-J148)*100</f>
        <v>0</v>
      </c>
      <c r="K313" s="132">
        <f>(K149-K148)*100</f>
        <v>0</v>
      </c>
      <c r="L313" s="132">
        <f>(L149-L148)*100</f>
        <v>-0.10000000000000009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" x14ac:dyDescent="0.35">
      <c r="A314" s="1"/>
      <c r="B314" s="8"/>
      <c r="C314" s="9"/>
      <c r="D314" s="129"/>
      <c r="E314" s="128"/>
      <c r="F314" s="129"/>
      <c r="G314" s="137"/>
      <c r="H314" s="8"/>
      <c r="I314" s="9"/>
      <c r="J314" s="129"/>
      <c r="K314" s="128"/>
      <c r="L314" s="128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5" x14ac:dyDescent="0.35">
      <c r="A315" s="1"/>
      <c r="B315" s="40">
        <v>2.2000000000000002</v>
      </c>
      <c r="C315" s="40" t="s">
        <v>27</v>
      </c>
      <c r="D315" s="131">
        <f>(D151-D150)*100</f>
        <v>-0.50000000000000044</v>
      </c>
      <c r="E315" s="131">
        <f>(E151-E150)*100</f>
        <v>-0.60000000000000053</v>
      </c>
      <c r="F315" s="131">
        <f>(F151-F150)*100</f>
        <v>-0.60000000000000053</v>
      </c>
      <c r="G315" s="137"/>
      <c r="H315" s="40">
        <v>2.2000000000000002</v>
      </c>
      <c r="I315" s="40" t="s">
        <v>27</v>
      </c>
      <c r="J315" s="131">
        <f>(J151-J150)*100</f>
        <v>-0.20000000000000018</v>
      </c>
      <c r="K315" s="131">
        <f>(K151-K150)*100</f>
        <v>-0.20000000000000018</v>
      </c>
      <c r="L315" s="131">
        <f>(L151-L150)*100</f>
        <v>-0.20000000000000018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" x14ac:dyDescent="0.35">
      <c r="A316" s="1"/>
      <c r="B316" s="8"/>
      <c r="C316" s="9"/>
      <c r="D316" s="129"/>
      <c r="E316" s="128"/>
      <c r="F316" s="129"/>
      <c r="G316" s="137"/>
      <c r="H316" s="8"/>
      <c r="I316" s="9"/>
      <c r="J316" s="129"/>
      <c r="K316" s="128"/>
      <c r="L316" s="128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5" x14ac:dyDescent="0.35">
      <c r="A317" s="1"/>
      <c r="B317" s="27">
        <v>2.4</v>
      </c>
      <c r="C317" s="28" t="s">
        <v>27</v>
      </c>
      <c r="D317" s="130">
        <f>(D153-D152)*100</f>
        <v>0.80000000000000071</v>
      </c>
      <c r="E317" s="130">
        <f>(E153-E152)*100</f>
        <v>0.30000000000000027</v>
      </c>
      <c r="F317" s="130">
        <f>(F153-F152)*100</f>
        <v>0.30000000000000027</v>
      </c>
      <c r="G317" s="137"/>
      <c r="H317" s="27">
        <v>2.4</v>
      </c>
      <c r="I317" s="28" t="s">
        <v>27</v>
      </c>
      <c r="J317" s="130">
        <f>(J153-J152)*100</f>
        <v>0.50000000000000044</v>
      </c>
      <c r="K317" s="130">
        <f>(K153-K152)*100</f>
        <v>1.100000000000001</v>
      </c>
      <c r="L317" s="130">
        <f>(L153-L152)*100</f>
        <v>0.20000000000000018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" x14ac:dyDescent="0.35">
      <c r="A318" s="1"/>
      <c r="B318" s="8"/>
      <c r="C318" s="9"/>
      <c r="D318" s="129"/>
      <c r="E318" s="128"/>
      <c r="F318" s="129"/>
      <c r="G318" s="137"/>
      <c r="H318" s="8"/>
      <c r="I318" s="9"/>
      <c r="J318" s="129"/>
      <c r="K318" s="128"/>
      <c r="L318" s="128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5" x14ac:dyDescent="0.35">
      <c r="A319" s="1"/>
      <c r="B319" s="27">
        <v>2.8</v>
      </c>
      <c r="C319" s="28" t="s">
        <v>27</v>
      </c>
      <c r="D319" s="130">
        <f>(D155-D154)*100</f>
        <v>1.5999999999999988</v>
      </c>
      <c r="E319" s="130">
        <f>(E155-E154)*100</f>
        <v>1.4000000000000012</v>
      </c>
      <c r="F319" s="130">
        <f>(F155-F154)*100</f>
        <v>1.4000000000000012</v>
      </c>
      <c r="G319" s="137"/>
      <c r="H319" s="27">
        <v>2.8</v>
      </c>
      <c r="I319" s="28" t="s">
        <v>27</v>
      </c>
      <c r="J319" s="130">
        <f>(J155-J154)*100</f>
        <v>1.5000000000000013</v>
      </c>
      <c r="K319" s="130">
        <f>(K155-K154)*100</f>
        <v>1.4000000000000012</v>
      </c>
      <c r="L319" s="130">
        <f>(L155-L154)*100</f>
        <v>1.4000000000000012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" x14ac:dyDescent="0.35">
      <c r="A320" s="1"/>
      <c r="B320" s="8"/>
      <c r="C320" s="9"/>
      <c r="D320" s="129"/>
      <c r="E320" s="128"/>
      <c r="F320" s="129"/>
      <c r="G320" s="137"/>
      <c r="H320" s="8"/>
      <c r="I320" s="9"/>
      <c r="J320" s="129"/>
      <c r="K320" s="128"/>
      <c r="L320" s="128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30" ht="15.5" x14ac:dyDescent="0.35">
      <c r="A321" s="1"/>
      <c r="B321" s="25">
        <v>2.1</v>
      </c>
      <c r="C321" s="26" t="s">
        <v>28</v>
      </c>
      <c r="D321" s="132">
        <f>(D157-D156)*100</f>
        <v>-0.10000000000000009</v>
      </c>
      <c r="E321" s="132">
        <f>(E157-E156)*100</f>
        <v>-0.40000000000000036</v>
      </c>
      <c r="F321" s="132">
        <f>(F157-F156)*100</f>
        <v>-0.40000000000000036</v>
      </c>
      <c r="G321" s="137"/>
      <c r="H321" s="25">
        <v>2.1</v>
      </c>
      <c r="I321" s="26" t="s">
        <v>28</v>
      </c>
      <c r="J321" s="132">
        <f>(J157-J156)*100</f>
        <v>0</v>
      </c>
      <c r="K321" s="132">
        <f>(K157-K156)*100</f>
        <v>0</v>
      </c>
      <c r="L321" s="132">
        <f>(L157-L156)*100</f>
        <v>0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30" ht="15" x14ac:dyDescent="0.35">
      <c r="A322" s="1"/>
      <c r="B322" s="8"/>
      <c r="C322" s="9"/>
      <c r="D322" s="129"/>
      <c r="E322" s="128"/>
      <c r="F322" s="129"/>
      <c r="G322" s="137"/>
      <c r="H322" s="8"/>
      <c r="I322" s="9"/>
      <c r="J322" s="129"/>
      <c r="K322" s="128"/>
      <c r="L322" s="128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30" ht="15.5" x14ac:dyDescent="0.35">
      <c r="A323" s="1"/>
      <c r="B323" s="40">
        <v>2.2000000000000002</v>
      </c>
      <c r="C323" s="40" t="s">
        <v>28</v>
      </c>
      <c r="D323" s="131">
        <f>(D159-D158)*100</f>
        <v>-0.30000000000000027</v>
      </c>
      <c r="E323" s="131">
        <f>(E159-E158)*100</f>
        <v>-0.50000000000000044</v>
      </c>
      <c r="F323" s="131">
        <f>(F159-F158)*100</f>
        <v>-0.50000000000000044</v>
      </c>
      <c r="G323" s="137"/>
      <c r="H323" s="40">
        <v>2.2000000000000002</v>
      </c>
      <c r="I323" s="40" t="s">
        <v>28</v>
      </c>
      <c r="J323" s="131">
        <f>(J159-J158)*100</f>
        <v>-0.10000000000000009</v>
      </c>
      <c r="K323" s="131">
        <f>(K159-K158)*100</f>
        <v>-0.10000000000000009</v>
      </c>
      <c r="L323" s="131">
        <f>(L159-L158)*100</f>
        <v>-0.10000000000000009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30" ht="15" x14ac:dyDescent="0.35">
      <c r="A324" s="1"/>
      <c r="B324" s="8"/>
      <c r="C324" s="9"/>
      <c r="D324" s="129"/>
      <c r="E324" s="128"/>
      <c r="F324" s="129"/>
      <c r="G324" s="137"/>
      <c r="H324" s="8"/>
      <c r="I324" s="9"/>
      <c r="J324" s="129"/>
      <c r="K324" s="128"/>
      <c r="L324" s="128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30" ht="15.5" x14ac:dyDescent="0.35">
      <c r="A325" s="1"/>
      <c r="B325" s="27">
        <v>2.4</v>
      </c>
      <c r="C325" s="28" t="s">
        <v>28</v>
      </c>
      <c r="D325" s="130">
        <f>(D161-D160)*100</f>
        <v>0.49999999999998934</v>
      </c>
      <c r="E325" s="130">
        <f>(E161-E160)*100</f>
        <v>0</v>
      </c>
      <c r="F325" s="130">
        <f>(F161-F160)*100</f>
        <v>0</v>
      </c>
      <c r="G325" s="137"/>
      <c r="H325" s="27">
        <v>2.4</v>
      </c>
      <c r="I325" s="28" t="s">
        <v>28</v>
      </c>
      <c r="J325" s="130">
        <f>(J161-J160)*100</f>
        <v>0.10000000000000009</v>
      </c>
      <c r="K325" s="130">
        <f>(K161-K160)*100</f>
        <v>0.39999999999998925</v>
      </c>
      <c r="L325" s="130">
        <f>(L161-L160)*100</f>
        <v>-0.20000000000000018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30" ht="15" x14ac:dyDescent="0.35">
      <c r="A326" s="1"/>
      <c r="B326" s="8"/>
      <c r="C326" s="9"/>
      <c r="D326" s="129"/>
      <c r="E326" s="128"/>
      <c r="F326" s="129"/>
      <c r="G326" s="137"/>
      <c r="H326" s="8"/>
      <c r="I326" s="9"/>
      <c r="J326" s="129"/>
      <c r="K326" s="128"/>
      <c r="L326" s="128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30" ht="15.5" x14ac:dyDescent="0.35">
      <c r="A327" s="1"/>
      <c r="B327" s="27">
        <v>2.8</v>
      </c>
      <c r="C327" s="28" t="s">
        <v>28</v>
      </c>
      <c r="D327" s="130">
        <f>(D163-D162)*100</f>
        <v>1.1999999999999984</v>
      </c>
      <c r="E327" s="130">
        <f>(E163-E162)*100</f>
        <v>1.100000000000001</v>
      </c>
      <c r="F327" s="130">
        <f>(F163-F162)*100</f>
        <v>1.100000000000001</v>
      </c>
      <c r="G327" s="137"/>
      <c r="H327" s="27">
        <v>2.8</v>
      </c>
      <c r="I327" s="28" t="s">
        <v>28</v>
      </c>
      <c r="J327" s="130">
        <f>(J163-J162)*100</f>
        <v>1.4000000000000012</v>
      </c>
      <c r="K327" s="130">
        <f>(K163-K162)*100</f>
        <v>1.4000000000000012</v>
      </c>
      <c r="L327" s="130">
        <f>(L163-L162)*100</f>
        <v>1.0999999999999954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30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x14ac:dyDescent="0.35">
      <c r="A329" s="136"/>
      <c r="B329" s="167" t="s">
        <v>30</v>
      </c>
      <c r="C329" s="167"/>
      <c r="D329" s="167"/>
      <c r="E329" s="167"/>
      <c r="F329" s="167"/>
      <c r="G329" s="136"/>
      <c r="H329" s="168" t="s">
        <v>31</v>
      </c>
      <c r="I329" s="168"/>
      <c r="J329" s="168"/>
      <c r="K329" s="168"/>
      <c r="L329" s="168"/>
      <c r="M329" s="136"/>
      <c r="N329" s="169" t="s">
        <v>32</v>
      </c>
      <c r="O329" s="169"/>
      <c r="P329" s="169"/>
      <c r="Q329" s="169"/>
      <c r="R329" s="169"/>
      <c r="S329" s="136"/>
      <c r="T329" s="162" t="s">
        <v>33</v>
      </c>
      <c r="U329" s="162"/>
      <c r="V329" s="162"/>
      <c r="W329" s="162"/>
      <c r="X329" s="162"/>
      <c r="Y329" s="136"/>
      <c r="Z329" s="163" t="s">
        <v>34</v>
      </c>
      <c r="AA329" s="163"/>
      <c r="AB329" s="163"/>
      <c r="AC329" s="163"/>
      <c r="AD329" s="163"/>
    </row>
    <row r="330" spans="1:30" x14ac:dyDescent="0.35">
      <c r="A330" s="136"/>
      <c r="B330" s="136"/>
      <c r="C330" s="136"/>
      <c r="D330" s="136"/>
      <c r="E330" s="136"/>
      <c r="F330" s="136"/>
      <c r="G330" s="136"/>
      <c r="H330" s="69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</row>
    <row r="331" spans="1:30" x14ac:dyDescent="0.35">
      <c r="A331" s="136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36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</row>
    <row r="332" spans="1:30" x14ac:dyDescent="0.35">
      <c r="A332" s="136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36"/>
      <c r="Z332" s="2" t="s">
        <v>38</v>
      </c>
      <c r="AA332" s="3"/>
      <c r="AB332" s="4"/>
      <c r="AC332" s="4"/>
      <c r="AD332" s="33"/>
    </row>
    <row r="333" spans="1:30" x14ac:dyDescent="0.35">
      <c r="A333" s="136"/>
      <c r="B333" s="51" t="s">
        <v>39</v>
      </c>
      <c r="C333" s="58" t="s">
        <v>6</v>
      </c>
      <c r="D333" s="59">
        <f>MIN($D$169,$D$189,$D$191,$D$197,$D$199)</f>
        <v>0.49999999999999978</v>
      </c>
      <c r="E333" s="59">
        <f>MIN($J$169,$J$189,$J$191,$J$197,$J$199)</f>
        <v>0.8</v>
      </c>
      <c r="F333" s="68">
        <f>MIN(D333:E333)</f>
        <v>0.49999999999999978</v>
      </c>
      <c r="G333" s="69"/>
      <c r="H333" s="70" t="s">
        <v>39</v>
      </c>
      <c r="I333" s="71" t="s">
        <v>6</v>
      </c>
      <c r="J333" s="60">
        <f>MIN($D$173,$D$175,$D$185,$D$193)</f>
        <v>0.30000000000000027</v>
      </c>
      <c r="K333" s="60">
        <f>MIN($J$173,$J$175,$J$185,$J$193)</f>
        <v>0.29999999999999749</v>
      </c>
      <c r="L333" s="72">
        <f>MIN(K333:K333)</f>
        <v>0.29999999999999749</v>
      </c>
      <c r="M333" s="69"/>
      <c r="N333" s="70" t="s">
        <v>39</v>
      </c>
      <c r="O333" s="71" t="s">
        <v>6</v>
      </c>
      <c r="P333" s="42">
        <f>MIN($D$177,$D$181,$D$183)</f>
        <v>0.80000000000000071</v>
      </c>
      <c r="Q333" s="42">
        <f>MIN($J$177,$J$181,$J$183)</f>
        <v>0.9000000000000008</v>
      </c>
      <c r="R333" s="73">
        <f>MIN(Q333:Q333)</f>
        <v>0.9000000000000008</v>
      </c>
      <c r="S333" s="69"/>
      <c r="T333" s="70" t="s">
        <v>39</v>
      </c>
      <c r="U333" s="71" t="s">
        <v>6</v>
      </c>
      <c r="V333" s="60">
        <f>MIN($D$171,$D$187,$D$195)</f>
        <v>4.299999999999998</v>
      </c>
      <c r="W333" s="60">
        <f>MIN($J$171,$J$187,$J$195)</f>
        <v>3.3000000000000003</v>
      </c>
      <c r="X333" s="61">
        <f>MIN(W333:W333)</f>
        <v>3.3000000000000003</v>
      </c>
      <c r="Y333" s="136"/>
      <c r="Z333" s="2" t="s">
        <v>39</v>
      </c>
      <c r="AA333" s="34" t="s">
        <v>6</v>
      </c>
      <c r="AB333" s="39">
        <f>$D$179</f>
        <v>6.1</v>
      </c>
      <c r="AC333" s="39">
        <f>$J$179</f>
        <v>4.6999999999999984</v>
      </c>
      <c r="AD333" s="35">
        <f>MIN($AC333:$AC333)</f>
        <v>4.6999999999999984</v>
      </c>
    </row>
    <row r="334" spans="1:30" x14ac:dyDescent="0.35">
      <c r="A334" s="136"/>
      <c r="B334" s="51"/>
      <c r="C334" s="52" t="s">
        <v>7</v>
      </c>
      <c r="D334" s="59">
        <f>MAX($D$169,$D$189,$D$191,$D$197,$D$199)</f>
        <v>9.1999999999999975</v>
      </c>
      <c r="E334" s="59">
        <f>MAX($J$169,$J$189,$J$191,$J$197,$J$199)</f>
        <v>5.6</v>
      </c>
      <c r="F334" s="74">
        <f>MAX(E334:E334)</f>
        <v>5.6</v>
      </c>
      <c r="G334" s="69"/>
      <c r="H334" s="70"/>
      <c r="I334" s="75" t="s">
        <v>7</v>
      </c>
      <c r="J334" s="60">
        <f>MAX($D$173,$D$175,$D$185,$D$193)</f>
        <v>5.0000000000000044</v>
      </c>
      <c r="K334" s="60">
        <f>MAX($J$173,$J$175,$J$185,$J$193)</f>
        <v>3.8000000000000034</v>
      </c>
      <c r="L334" s="76">
        <f>MAX(K334:K334)</f>
        <v>3.8000000000000034</v>
      </c>
      <c r="M334" s="69"/>
      <c r="N334" s="70"/>
      <c r="O334" s="75" t="s">
        <v>7</v>
      </c>
      <c r="P334" s="42">
        <f>MAX($D$177,$D$181,$D$183)</f>
        <v>7.399999999999995</v>
      </c>
      <c r="Q334" s="42">
        <f>MAX($J$177,$J$181,$J$183)</f>
        <v>5.8</v>
      </c>
      <c r="R334" s="77">
        <f>MAX(Q334:Q334)</f>
        <v>5.8</v>
      </c>
      <c r="S334" s="69"/>
      <c r="T334" s="70"/>
      <c r="U334" s="75" t="s">
        <v>7</v>
      </c>
      <c r="V334" s="60">
        <f>MAX($D$171,$D$187,$D$195)</f>
        <v>5.8999999999999995</v>
      </c>
      <c r="W334" s="60">
        <f>MAX($J$171,$J$187,$J$195)</f>
        <v>4.3000000000000043</v>
      </c>
      <c r="X334" s="57">
        <f>MAX(W334:W334)</f>
        <v>4.3000000000000043</v>
      </c>
      <c r="Y334" s="136"/>
      <c r="Z334" s="2" t="s">
        <v>40</v>
      </c>
      <c r="AA334" s="34" t="s">
        <v>6</v>
      </c>
      <c r="AB334" s="39">
        <f>$D$211</f>
        <v>4.2000000000000037</v>
      </c>
      <c r="AC334" s="39">
        <f>$J$211</f>
        <v>3.2000000000000028</v>
      </c>
      <c r="AD334" s="35">
        <f>MIN($AC334:$AC334)</f>
        <v>3.2000000000000028</v>
      </c>
    </row>
    <row r="335" spans="1:30" x14ac:dyDescent="0.35">
      <c r="A335" s="136"/>
      <c r="B335" s="51" t="s">
        <v>40</v>
      </c>
      <c r="C335" s="58" t="s">
        <v>6</v>
      </c>
      <c r="D335" s="59">
        <f>MIN($D$201,$D$221,$D$223,$D$229,$D$231)</f>
        <v>0.70000000000000062</v>
      </c>
      <c r="E335" s="59">
        <f>MIN($J$201,$J$221,$J$223,$J$229,$J$231)</f>
        <v>0.99999999999999956</v>
      </c>
      <c r="F335" s="68">
        <f>MIN(D335:E335)</f>
        <v>0.70000000000000062</v>
      </c>
      <c r="G335" s="69"/>
      <c r="H335" s="70" t="s">
        <v>40</v>
      </c>
      <c r="I335" s="71" t="s">
        <v>6</v>
      </c>
      <c r="J335" s="60">
        <f>MIN($D$205,$D$207,$D$217,$D$225)</f>
        <v>0.40000000000000036</v>
      </c>
      <c r="K335" s="60">
        <f>MIN($J$205,$J$207,$J$217,$J$225)</f>
        <v>-0.50000000000000044</v>
      </c>
      <c r="L335" s="72">
        <f>MIN(K335:K335)</f>
        <v>-0.50000000000000044</v>
      </c>
      <c r="M335" s="69"/>
      <c r="N335" s="70" t="s">
        <v>40</v>
      </c>
      <c r="O335" s="71" t="s">
        <v>6</v>
      </c>
      <c r="P335" s="42">
        <f>MIN($D$211,$D$215,$D$217)</f>
        <v>1.2000000000000011</v>
      </c>
      <c r="Q335" s="42">
        <f>MIN($J$211,$J$215,$J$217)</f>
        <v>0.30000000000000027</v>
      </c>
      <c r="R335" s="73">
        <f>MIN(Q335:Q335)</f>
        <v>0.30000000000000027</v>
      </c>
      <c r="S335" s="69"/>
      <c r="T335" s="70" t="s">
        <v>40</v>
      </c>
      <c r="U335" s="71" t="s">
        <v>6</v>
      </c>
      <c r="V335" s="60">
        <f>MIN($D$203,$D$219,$D$227)</f>
        <v>2.300000000000002</v>
      </c>
      <c r="W335" s="60">
        <f>MIN($J$203,$J$219,$J$227)</f>
        <v>1.3999999999999901</v>
      </c>
      <c r="X335" s="61">
        <f>MIN(W335:W335)</f>
        <v>1.3999999999999901</v>
      </c>
      <c r="Y335" s="136"/>
      <c r="Z335" s="2" t="s">
        <v>41</v>
      </c>
      <c r="AA335" s="34" t="s">
        <v>6</v>
      </c>
      <c r="AB335" s="39">
        <f>$D$243</f>
        <v>2.5000000000000022</v>
      </c>
      <c r="AC335" s="39">
        <f>$J$243</f>
        <v>1.9000000000000017</v>
      </c>
      <c r="AD335" s="35">
        <f>MIN($AC335:$AC335)</f>
        <v>1.9000000000000017</v>
      </c>
    </row>
    <row r="336" spans="1:30" x14ac:dyDescent="0.35">
      <c r="A336" s="136"/>
      <c r="B336" s="51"/>
      <c r="C336" s="52" t="s">
        <v>7</v>
      </c>
      <c r="D336" s="59">
        <f>MAX($D$201,$D$221,$D$223,$D$229,$D$231)</f>
        <v>7.2000000000000011</v>
      </c>
      <c r="E336" s="59">
        <f>MAX($J$201,$J$221,$J$223,$J$229,$J$231)</f>
        <v>5.4999999999999991</v>
      </c>
      <c r="F336" s="74">
        <f>MAX(E336:E336)</f>
        <v>5.4999999999999991</v>
      </c>
      <c r="G336" s="69"/>
      <c r="H336" s="70"/>
      <c r="I336" s="75" t="s">
        <v>7</v>
      </c>
      <c r="J336" s="60">
        <f>MAX($D$205,$D$207,$D$217,$D$225)</f>
        <v>3.4999999999999973</v>
      </c>
      <c r="K336" s="60">
        <f>MAX($J$205,$J$207,$J$217,$J$225)</f>
        <v>2.599999999999997</v>
      </c>
      <c r="L336" s="76">
        <f>MAX(K336:K336)</f>
        <v>2.599999999999997</v>
      </c>
      <c r="M336" s="69"/>
      <c r="N336" s="70"/>
      <c r="O336" s="75" t="s">
        <v>7</v>
      </c>
      <c r="P336" s="42">
        <f>MAX($D$211,$D$215,$D$217)</f>
        <v>4.2000000000000037</v>
      </c>
      <c r="Q336" s="42">
        <f>MAX($J$211,$J$215,$J$217)</f>
        <v>3.2000000000000028</v>
      </c>
      <c r="R336" s="77">
        <f>MAX(Q336:Q336)</f>
        <v>3.2000000000000028</v>
      </c>
      <c r="S336" s="69"/>
      <c r="T336" s="70"/>
      <c r="U336" s="75" t="s">
        <v>7</v>
      </c>
      <c r="V336" s="60">
        <f>MAX($D$203,$D$219,$D$227)</f>
        <v>5.4999999999999991</v>
      </c>
      <c r="W336" s="60">
        <f>MAX($J$203,$J$219,$J$227)</f>
        <v>3.3999999999999977</v>
      </c>
      <c r="X336" s="57">
        <f>MAX(W336:W336)</f>
        <v>3.3999999999999977</v>
      </c>
      <c r="Y336" s="136"/>
      <c r="Z336" s="2" t="s">
        <v>42</v>
      </c>
      <c r="AA336" s="34" t="s">
        <v>6</v>
      </c>
      <c r="AB336" s="39">
        <f>$D$275</f>
        <v>1.2000000000000011</v>
      </c>
      <c r="AC336" s="39">
        <f>$J$275</f>
        <v>0.80000000000000071</v>
      </c>
      <c r="AD336" s="35">
        <f>MIN($AC336:$AC336)</f>
        <v>0.80000000000000071</v>
      </c>
    </row>
    <row r="337" spans="1:30" x14ac:dyDescent="0.35">
      <c r="A337" s="136"/>
      <c r="B337" s="51" t="s">
        <v>41</v>
      </c>
      <c r="C337" s="58" t="s">
        <v>6</v>
      </c>
      <c r="D337" s="59">
        <f>MIN($D$233,$D$253,$D$255,$D$261,$D$263)</f>
        <v>0.90000000000000013</v>
      </c>
      <c r="E337" s="59">
        <f>MIN($J$233,$J$253,$J$255,$J$261,$J$263)</f>
        <v>1.1999999999999997</v>
      </c>
      <c r="F337" s="68">
        <f>MIN(E337:E337)</f>
        <v>1.1999999999999997</v>
      </c>
      <c r="G337" s="69"/>
      <c r="H337" s="70" t="s">
        <v>41</v>
      </c>
      <c r="I337" s="71" t="s">
        <v>6</v>
      </c>
      <c r="J337" s="60">
        <f>MIN($D$237,$D$239,$D$249,$D$257)</f>
        <v>-0.80000000000000071</v>
      </c>
      <c r="K337" s="60">
        <f>MIN($J$237,$J$239,$J$249,$J$257)</f>
        <v>-1.0000000000000009</v>
      </c>
      <c r="L337" s="72">
        <f>MIN(K337:K337)</f>
        <v>-1.0000000000000009</v>
      </c>
      <c r="M337" s="69"/>
      <c r="N337" s="70" t="s">
        <v>41</v>
      </c>
      <c r="O337" s="71" t="s">
        <v>6</v>
      </c>
      <c r="P337" s="42">
        <f>MIN($D$245,$D$249,$D$251)</f>
        <v>-0.70000000000000062</v>
      </c>
      <c r="Q337" s="42">
        <f>MIN($J$245,$J$249,$J$251)</f>
        <v>-1.0000000000000009</v>
      </c>
      <c r="R337" s="73">
        <f>MIN(Q337:Q337)</f>
        <v>-1.0000000000000009</v>
      </c>
      <c r="S337" s="69"/>
      <c r="T337" s="70" t="s">
        <v>41</v>
      </c>
      <c r="U337" s="71" t="s">
        <v>6</v>
      </c>
      <c r="V337" s="60">
        <f>MIN($D$235,$D$251,$D$259)</f>
        <v>0.80000000000000071</v>
      </c>
      <c r="W337" s="60">
        <f>MIN($J$235,$J$251,$J$259)</f>
        <v>0</v>
      </c>
      <c r="X337" s="61">
        <f>MIN(W337:W337)</f>
        <v>0</v>
      </c>
      <c r="Y337" s="136"/>
      <c r="Z337" s="2" t="s">
        <v>43</v>
      </c>
      <c r="AA337" s="34" t="s">
        <v>6</v>
      </c>
      <c r="AB337" s="39">
        <f>$D$307</f>
        <v>-0.69999999999998952</v>
      </c>
      <c r="AC337" s="39">
        <f>$J$307</f>
        <v>-0.50000000000000044</v>
      </c>
      <c r="AD337" s="35">
        <f>MIN($AC337:$AC337)</f>
        <v>-0.50000000000000044</v>
      </c>
    </row>
    <row r="338" spans="1:30" x14ac:dyDescent="0.35">
      <c r="A338" s="136"/>
      <c r="B338" s="51"/>
      <c r="C338" s="52" t="s">
        <v>7</v>
      </c>
      <c r="D338" s="59">
        <f>MAX($D$233,$D$253,$D$255,$D$261,$D$263)</f>
        <v>4.2999999999999927</v>
      </c>
      <c r="E338" s="59">
        <f>MAX($J$233,$J$253,$J$255,$J$261,$J$263)</f>
        <v>3.8999999999999977</v>
      </c>
      <c r="F338" s="74">
        <f>MAX(E338:E338)</f>
        <v>3.8999999999999977</v>
      </c>
      <c r="G338" s="69"/>
      <c r="H338" s="70"/>
      <c r="I338" s="75" t="s">
        <v>7</v>
      </c>
      <c r="J338" s="60">
        <f>MAX($D$237,$D$239,$D$249,$D$257)</f>
        <v>3.8000000000000034</v>
      </c>
      <c r="K338" s="60">
        <f>MAX($J$237,$J$239,$J$249,$J$257)</f>
        <v>2.8000000000000025</v>
      </c>
      <c r="L338" s="76">
        <f>MAX(K338:K338)</f>
        <v>2.8000000000000025</v>
      </c>
      <c r="M338" s="69"/>
      <c r="N338" s="70"/>
      <c r="O338" s="75" t="s">
        <v>7</v>
      </c>
      <c r="P338" s="42">
        <f>MAX($D$245,$D$249,$D$251)</f>
        <v>3.9000000000000035</v>
      </c>
      <c r="Q338" s="42">
        <f>MAX($J$245,$J$249,$J$251)</f>
        <v>3.5999999999999979</v>
      </c>
      <c r="R338" s="77">
        <f>MAX(Q338:Q338)</f>
        <v>3.5999999999999979</v>
      </c>
      <c r="S338" s="69"/>
      <c r="T338" s="70"/>
      <c r="U338" s="75" t="s">
        <v>7</v>
      </c>
      <c r="V338" s="60">
        <f>MAX($D$235,$D$251,$D$259)</f>
        <v>4.3999999999999986</v>
      </c>
      <c r="W338" s="60">
        <f>MAX($J$235,$J$251,$J$259)</f>
        <v>2.9999999999999973</v>
      </c>
      <c r="X338" s="57">
        <f>MAX(W338:W338)</f>
        <v>2.9999999999999973</v>
      </c>
      <c r="Y338" s="136"/>
      <c r="Z338" s="36"/>
      <c r="AA338" s="41" t="s">
        <v>6</v>
      </c>
      <c r="AB338" s="38">
        <f>MIN(AB333:AB337)</f>
        <v>-0.69999999999998952</v>
      </c>
      <c r="AC338" s="38">
        <f>MIN(AC333:AC337)</f>
        <v>-0.50000000000000044</v>
      </c>
      <c r="AD338" s="38">
        <f>MIN(AD333:AD337)</f>
        <v>-0.50000000000000044</v>
      </c>
    </row>
    <row r="339" spans="1:30" x14ac:dyDescent="0.35">
      <c r="A339" s="136"/>
      <c r="B339" s="51" t="s">
        <v>42</v>
      </c>
      <c r="C339" s="58" t="s">
        <v>6</v>
      </c>
      <c r="D339" s="59">
        <f>MIN($D$265,$D$285,$D$287,$D$293,$D$295)</f>
        <v>1.0000000000000009</v>
      </c>
      <c r="E339" s="59">
        <f>MIN($J$265,$J$285,$J$287,$J$293,$J$295)</f>
        <v>1.4</v>
      </c>
      <c r="F339" s="68">
        <f>MIN(E339:E339)</f>
        <v>1.4</v>
      </c>
      <c r="G339" s="69"/>
      <c r="H339" s="70" t="s">
        <v>42</v>
      </c>
      <c r="I339" s="71" t="s">
        <v>6</v>
      </c>
      <c r="J339" s="60">
        <f>MIN($D$269,$D$271,$D$281,$D$289)</f>
        <v>-1.100000000000001</v>
      </c>
      <c r="K339" s="60">
        <f>MIN($J$269,$J$271,$J$281,$J$289)</f>
        <v>-0.9000000000000008</v>
      </c>
      <c r="L339" s="72">
        <f>MIN(K339:K339)</f>
        <v>-0.9000000000000008</v>
      </c>
      <c r="M339" s="69"/>
      <c r="N339" s="70" t="s">
        <v>42</v>
      </c>
      <c r="O339" s="71" t="s">
        <v>6</v>
      </c>
      <c r="P339" s="42">
        <f>MIN($D$279,$D$283,$D$285)</f>
        <v>0.40000000000000036</v>
      </c>
      <c r="Q339" s="42">
        <f>MIN($J$279,$J$283,$J$285)</f>
        <v>-0.20000000000000018</v>
      </c>
      <c r="R339" s="73">
        <f>MIN(Q339:Q339)</f>
        <v>-0.20000000000000018</v>
      </c>
      <c r="S339" s="69"/>
      <c r="T339" s="70" t="s">
        <v>42</v>
      </c>
      <c r="U339" s="71" t="s">
        <v>6</v>
      </c>
      <c r="V339" s="60">
        <f>MIN($D$267,$D$283,$D$291)</f>
        <v>0</v>
      </c>
      <c r="W339" s="60">
        <f>MIN($J$267,$J$283,$J$291)</f>
        <v>-0.40000000000000036</v>
      </c>
      <c r="X339" s="61">
        <f>MIN(W339:W339)</f>
        <v>-0.40000000000000036</v>
      </c>
      <c r="Y339" s="136"/>
      <c r="Z339" s="36"/>
      <c r="AA339" s="41" t="s">
        <v>7</v>
      </c>
      <c r="AB339" s="38">
        <f>MAX(AB333:AB337)</f>
        <v>6.1</v>
      </c>
      <c r="AC339" s="38">
        <f>MAX(AC333:AC337)</f>
        <v>4.6999999999999984</v>
      </c>
      <c r="AD339" s="38">
        <f>MAX(AD333:AD337)</f>
        <v>4.6999999999999984</v>
      </c>
    </row>
    <row r="340" spans="1:30" x14ac:dyDescent="0.35">
      <c r="A340" s="136"/>
      <c r="B340" s="51"/>
      <c r="C340" s="52" t="s">
        <v>7</v>
      </c>
      <c r="D340" s="59">
        <f>MAX($D$265,$D$285,$D$287,$D$293,$D$295)</f>
        <v>3.0000000000000027</v>
      </c>
      <c r="E340" s="59">
        <f>MAX($J$265,$J$285,$J$287,$J$293,$J$295)</f>
        <v>2.8000000000000025</v>
      </c>
      <c r="F340" s="74">
        <f>MAX(E340:E340)</f>
        <v>2.8000000000000025</v>
      </c>
      <c r="G340" s="69"/>
      <c r="H340" s="70"/>
      <c r="I340" s="75" t="s">
        <v>7</v>
      </c>
      <c r="J340" s="60">
        <f>MAX($D$269,$D$271,$D$281,$D$289)</f>
        <v>3.6999999999999975</v>
      </c>
      <c r="K340" s="60">
        <f>MAX($J$269,$J$271,$J$281,$J$289)</f>
        <v>2.8000000000000025</v>
      </c>
      <c r="L340" s="76">
        <f>MAX(K340:K340)</f>
        <v>2.8000000000000025</v>
      </c>
      <c r="M340" s="69"/>
      <c r="N340" s="70"/>
      <c r="O340" s="75" t="s">
        <v>7</v>
      </c>
      <c r="P340" s="42">
        <f>MAX($D$279,$D$283,$D$285)</f>
        <v>3.0000000000000027</v>
      </c>
      <c r="Q340" s="42">
        <f>MAX($J$279,$J$283,$J$285)</f>
        <v>2.8000000000000025</v>
      </c>
      <c r="R340" s="77">
        <f>MAX(Q340:Q340)</f>
        <v>2.8000000000000025</v>
      </c>
      <c r="S340" s="69"/>
      <c r="T340" s="70"/>
      <c r="U340" s="75" t="s">
        <v>7</v>
      </c>
      <c r="V340" s="60">
        <f>MAX($D$267,$D$283,$D$291)</f>
        <v>3.2000000000000028</v>
      </c>
      <c r="W340" s="60">
        <f>MAX($J$267,$J$283,$J$291)</f>
        <v>2.6000000000000023</v>
      </c>
      <c r="X340" s="57">
        <f>MAX(W340:W340)</f>
        <v>2.6000000000000023</v>
      </c>
      <c r="Y340" s="136"/>
      <c r="Z340" s="136"/>
      <c r="AA340" s="136"/>
      <c r="AB340" s="136"/>
      <c r="AC340" s="136"/>
      <c r="AD340" s="136"/>
    </row>
    <row r="341" spans="1:30" x14ac:dyDescent="0.35">
      <c r="A341" s="136"/>
      <c r="B341" s="51" t="s">
        <v>43</v>
      </c>
      <c r="C341" s="58" t="s">
        <v>6</v>
      </c>
      <c r="D341" s="59">
        <f>MIN($D$317,$D$319,$D$325,$D$327)</f>
        <v>0.49999999999998934</v>
      </c>
      <c r="E341" s="59">
        <f>MIN($J$317,$J$319,$J$325,$J$327)</f>
        <v>0.10000000000000009</v>
      </c>
      <c r="F341" s="68">
        <f>MIN(E341:E341)</f>
        <v>0.10000000000000009</v>
      </c>
      <c r="G341" s="69"/>
      <c r="H341" s="70" t="s">
        <v>43</v>
      </c>
      <c r="I341" s="71" t="s">
        <v>6</v>
      </c>
      <c r="J341" s="60">
        <f>MIN($D$301,$D$303,$D$313,$D$321)</f>
        <v>-0.20000000000000018</v>
      </c>
      <c r="K341" s="60">
        <f>MIN($J$301,$J$303,$J$313,$J$321)</f>
        <v>0</v>
      </c>
      <c r="L341" s="72">
        <f>MIN(K341:K341)</f>
        <v>0</v>
      </c>
      <c r="M341" s="69"/>
      <c r="N341" s="70" t="s">
        <v>43</v>
      </c>
      <c r="O341" s="71" t="s">
        <v>6</v>
      </c>
      <c r="P341" s="42">
        <f>MIN($D$313,$D$317,$D$319)</f>
        <v>-0.20000000000000018</v>
      </c>
      <c r="Q341" s="42">
        <f>MIN($J$313,$J$317,$J$319)</f>
        <v>0</v>
      </c>
      <c r="R341" s="73">
        <f>MIN(Q341:Q341)</f>
        <v>0</v>
      </c>
      <c r="S341" s="69"/>
      <c r="T341" s="70" t="s">
        <v>43</v>
      </c>
      <c r="U341" s="71" t="s">
        <v>6</v>
      </c>
      <c r="V341" s="60">
        <f>MIN($D$299,$D$315,$D$323)</f>
        <v>-0.50000000000000044</v>
      </c>
      <c r="W341" s="60">
        <f>MIN($J$299,$J$315,$J$323)</f>
        <v>-0.20000000000000018</v>
      </c>
      <c r="X341" s="61">
        <f>MIN(W341:W341)</f>
        <v>-0.20000000000000018</v>
      </c>
      <c r="Y341" s="136"/>
      <c r="Z341" s="136"/>
      <c r="AA341" s="136"/>
      <c r="AB341" s="136"/>
      <c r="AC341" s="136"/>
      <c r="AD341" s="136"/>
    </row>
    <row r="342" spans="1:30" x14ac:dyDescent="0.35">
      <c r="A342" s="136"/>
      <c r="B342" s="51"/>
      <c r="C342" s="52" t="s">
        <v>7</v>
      </c>
      <c r="D342" s="59">
        <f>MAX($D$317,$D$319,$D$325,$D$327)</f>
        <v>1.5999999999999988</v>
      </c>
      <c r="E342" s="59">
        <f>MAX($J$317,$J$319,$J$325,$J$327)</f>
        <v>1.5000000000000013</v>
      </c>
      <c r="F342" s="74">
        <f>MAX(E342:E342)</f>
        <v>1.5000000000000013</v>
      </c>
      <c r="G342" s="69"/>
      <c r="H342" s="70"/>
      <c r="I342" s="75" t="s">
        <v>7</v>
      </c>
      <c r="J342" s="60">
        <f>MAX($D$301,$D$303,$D$313,$D$321)</f>
        <v>2.4000000000000021</v>
      </c>
      <c r="K342" s="60">
        <f>MAX($J$301,$J$303,$J$313,$J$321)</f>
        <v>1.9999999999999962</v>
      </c>
      <c r="L342" s="76">
        <f>MAX(K342:K342)</f>
        <v>1.9999999999999962</v>
      </c>
      <c r="M342" s="69"/>
      <c r="N342" s="70"/>
      <c r="O342" s="75" t="s">
        <v>7</v>
      </c>
      <c r="P342" s="42">
        <f>MAX($D$313,$D$317,$D$319)</f>
        <v>1.5999999999999988</v>
      </c>
      <c r="Q342" s="42">
        <f>MAX($J$313,$J$317,$J$319)</f>
        <v>1.5000000000000013</v>
      </c>
      <c r="R342" s="77">
        <f>MAX(Q342:Q342)</f>
        <v>1.5000000000000013</v>
      </c>
      <c r="S342" s="69"/>
      <c r="T342" s="70"/>
      <c r="U342" s="75" t="s">
        <v>7</v>
      </c>
      <c r="V342" s="60">
        <f>MAX($D$299,$D$315,$D$323)</f>
        <v>0</v>
      </c>
      <c r="W342" s="60">
        <f>MAX($J$299,$J$315,$J$323)</f>
        <v>0.29999999999998916</v>
      </c>
      <c r="X342" s="57">
        <f>MAX(W342:W342)</f>
        <v>0.29999999999998916</v>
      </c>
      <c r="Y342" s="136"/>
      <c r="Z342" s="136"/>
      <c r="AA342" s="136"/>
      <c r="AB342" s="136"/>
      <c r="AC342" s="136"/>
      <c r="AD342" s="136"/>
    </row>
    <row r="343" spans="1:30" x14ac:dyDescent="0.35">
      <c r="A343" s="136"/>
      <c r="B343" s="62"/>
      <c r="C343" s="63" t="s">
        <v>44</v>
      </c>
      <c r="D343" s="78">
        <f>MIN(D333:D342)</f>
        <v>0.49999999999998934</v>
      </c>
      <c r="E343" s="78">
        <f>MIN(E333:E342)</f>
        <v>0.10000000000000009</v>
      </c>
      <c r="F343" s="79">
        <f>MIN(E343:E343)</f>
        <v>0.10000000000000009</v>
      </c>
      <c r="G343" s="69"/>
      <c r="H343" s="80"/>
      <c r="I343" s="64" t="s">
        <v>44</v>
      </c>
      <c r="J343" s="64">
        <f>MIN(J333:J342)</f>
        <v>-1.100000000000001</v>
      </c>
      <c r="K343" s="64">
        <f>MIN(K333:K342)</f>
        <v>-1.0000000000000009</v>
      </c>
      <c r="L343" s="81">
        <f>MIN(K343:K343)</f>
        <v>-1.0000000000000009</v>
      </c>
      <c r="M343" s="69"/>
      <c r="N343" s="82"/>
      <c r="O343" s="83" t="s">
        <v>44</v>
      </c>
      <c r="P343" s="83">
        <f>MIN(P333:P342)</f>
        <v>-0.70000000000000062</v>
      </c>
      <c r="Q343" s="83">
        <f>MIN(Q333:Q342)</f>
        <v>-1.0000000000000009</v>
      </c>
      <c r="R343" s="84">
        <f>MIN(Q343:Q343)</f>
        <v>-1.0000000000000009</v>
      </c>
      <c r="S343" s="69"/>
      <c r="T343" s="85"/>
      <c r="U343" s="86" t="s">
        <v>37</v>
      </c>
      <c r="V343" s="86">
        <f>MIN(V333:V342)</f>
        <v>-0.50000000000000044</v>
      </c>
      <c r="W343" s="86">
        <f>MIN(W333:W342)</f>
        <v>-0.40000000000000036</v>
      </c>
      <c r="X343" s="87">
        <f>MIN(W343:W343)</f>
        <v>-0.40000000000000036</v>
      </c>
      <c r="Y343" s="136"/>
      <c r="Z343" s="136"/>
      <c r="AA343" s="136"/>
      <c r="AB343" s="136"/>
      <c r="AC343" s="136"/>
      <c r="AD343" s="136"/>
    </row>
    <row r="344" spans="1:30" x14ac:dyDescent="0.35">
      <c r="A344" s="136"/>
      <c r="B344" s="65"/>
      <c r="C344" s="66" t="s">
        <v>45</v>
      </c>
      <c r="D344" s="88">
        <f>MAX(D333:D342)</f>
        <v>9.1999999999999975</v>
      </c>
      <c r="E344" s="88">
        <f>MAX(E333:E342)</f>
        <v>5.6</v>
      </c>
      <c r="F344" s="89">
        <f>MAX(E344:E344)</f>
        <v>5.6</v>
      </c>
      <c r="G344" s="69"/>
      <c r="H344" s="90"/>
      <c r="I344" s="67" t="s">
        <v>45</v>
      </c>
      <c r="J344" s="67">
        <f>MAX(J333:J342)</f>
        <v>5.0000000000000044</v>
      </c>
      <c r="K344" s="67">
        <f>MAX(K333:K342)</f>
        <v>3.8000000000000034</v>
      </c>
      <c r="L344" s="81">
        <f>MIN(K344:K344)</f>
        <v>3.8000000000000034</v>
      </c>
      <c r="M344" s="69"/>
      <c r="N344" s="91"/>
      <c r="O344" s="92" t="s">
        <v>45</v>
      </c>
      <c r="P344" s="92">
        <f>MAX(P333:P342)</f>
        <v>7.399999999999995</v>
      </c>
      <c r="Q344" s="92">
        <f>MAX(Q333:Q342)</f>
        <v>5.8</v>
      </c>
      <c r="R344" s="84">
        <f>MIN(Q344:Q344)</f>
        <v>5.8</v>
      </c>
      <c r="S344" s="69"/>
      <c r="T344" s="93"/>
      <c r="U344" s="94"/>
      <c r="V344" s="94">
        <f>MAX(V333:V342)</f>
        <v>5.8999999999999995</v>
      </c>
      <c r="W344" s="94">
        <f>MAX(W333:W342)</f>
        <v>4.3000000000000043</v>
      </c>
      <c r="X344" s="87">
        <f>MIN(W344:W344)</f>
        <v>4.3000000000000043</v>
      </c>
      <c r="Y344" s="136"/>
      <c r="Z344" s="136"/>
      <c r="AA344" s="136"/>
      <c r="AB344" s="136"/>
      <c r="AC344" s="136"/>
      <c r="AD344" s="136"/>
    </row>
    <row r="345" spans="1:30" x14ac:dyDescent="0.35">
      <c r="A345" s="136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36"/>
      <c r="AC345" s="136"/>
      <c r="AD345" s="136"/>
    </row>
    <row r="346" spans="1:30" x14ac:dyDescent="0.35">
      <c r="A346" s="136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36"/>
      <c r="Z346" s="136"/>
      <c r="AA346" s="136"/>
      <c r="AB346" s="136"/>
      <c r="AC346" s="136"/>
      <c r="AD346" s="136"/>
    </row>
    <row r="347" spans="1:30" x14ac:dyDescent="0.35">
      <c r="A347" s="136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36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</row>
    <row r="348" spans="1:30" x14ac:dyDescent="0.35">
      <c r="A348" s="136"/>
      <c r="B348" s="51" t="s">
        <v>39</v>
      </c>
      <c r="C348" s="58" t="s">
        <v>6</v>
      </c>
      <c r="D348" s="97">
        <f>MIN($E$169,$E$189,$E$191,$E$197,$E$199)</f>
        <v>1.1999999999999997</v>
      </c>
      <c r="E348" s="97">
        <f>MIN($K$169,$K$189,$K$191,$K$197,$K$199)</f>
        <v>0.29999999999999888</v>
      </c>
      <c r="F348" s="68">
        <f>MIN(E348:E348)</f>
        <v>0.29999999999999888</v>
      </c>
      <c r="G348" s="69"/>
      <c r="H348" s="70" t="s">
        <v>39</v>
      </c>
      <c r="I348" s="71" t="s">
        <v>6</v>
      </c>
      <c r="J348" s="42">
        <f>MIN($E$173,$E$175,$E$185,$E$193)</f>
        <v>-0.10000000000000009</v>
      </c>
      <c r="K348" s="42">
        <f>MIN($K$173,$K$175,$K$185,$K$193)</f>
        <v>-0.49999999999999978</v>
      </c>
      <c r="L348" s="72">
        <f>MIN(K348:K348)</f>
        <v>-0.49999999999999978</v>
      </c>
      <c r="M348" s="69"/>
      <c r="N348" s="70" t="s">
        <v>39</v>
      </c>
      <c r="O348" s="71" t="s">
        <v>6</v>
      </c>
      <c r="P348" s="42">
        <f>MIN($E$177,$E$181,$E$183)</f>
        <v>0.69999999999999929</v>
      </c>
      <c r="Q348" s="42">
        <f>MIN($K$177,$K$181,$K$183)</f>
        <v>-0.10000000000000009</v>
      </c>
      <c r="R348" s="73">
        <f>MIN(Q348:Q348)</f>
        <v>-0.10000000000000009</v>
      </c>
      <c r="S348" s="69"/>
      <c r="T348" s="70" t="s">
        <v>39</v>
      </c>
      <c r="U348" s="71" t="s">
        <v>6</v>
      </c>
      <c r="V348" s="42">
        <f>MIN($E$171,$E$187,$E$195)</f>
        <v>5.6</v>
      </c>
      <c r="W348" s="42">
        <f>MIN($K$171,$K$187,$K$195)</f>
        <v>7.3000000000000007</v>
      </c>
      <c r="X348" s="95">
        <f>MIN(W348:W348)</f>
        <v>7.3000000000000007</v>
      </c>
      <c r="Y348" s="136"/>
      <c r="Z348" s="2" t="s">
        <v>38</v>
      </c>
      <c r="AA348" s="3"/>
      <c r="AB348" s="136"/>
      <c r="AC348" s="4"/>
      <c r="AD348" s="33"/>
    </row>
    <row r="349" spans="1:30" x14ac:dyDescent="0.35">
      <c r="A349" s="136"/>
      <c r="B349" s="51"/>
      <c r="C349" s="52" t="s">
        <v>7</v>
      </c>
      <c r="D349" s="97">
        <f>MAX($E$169,$E$189,$E$191,$E$197,$E$199)</f>
        <v>7.7000000000000011</v>
      </c>
      <c r="E349" s="97">
        <f>MAX($K$169,$K$189,$K$191,$K$197,$K$199)</f>
        <v>10.899999999999993</v>
      </c>
      <c r="F349" s="74">
        <f>MAX(E349:E349)</f>
        <v>10.899999999999993</v>
      </c>
      <c r="G349" s="69"/>
      <c r="H349" s="70"/>
      <c r="I349" s="75" t="s">
        <v>7</v>
      </c>
      <c r="J349" s="42">
        <f>MAX($E$173,$E$175,$E$185,$E$193)</f>
        <v>8.2999999999999972</v>
      </c>
      <c r="K349" s="42">
        <f>MAX($K$173,$K$175,$K$185,$K$193)</f>
        <v>8.4999999999999964</v>
      </c>
      <c r="L349" s="76">
        <f>MAX(K349:K349)</f>
        <v>8.4999999999999964</v>
      </c>
      <c r="M349" s="69"/>
      <c r="N349" s="70"/>
      <c r="O349" s="75" t="s">
        <v>7</v>
      </c>
      <c r="P349" s="42">
        <f>MAX($E$177,$E$181,$E$183)</f>
        <v>7.399999999999995</v>
      </c>
      <c r="Q349" s="42">
        <f>MAX($K$177,$K$181,$K$183)</f>
        <v>8.6000000000000085</v>
      </c>
      <c r="R349" s="77">
        <f>MAX(Q349:Q349)</f>
        <v>8.6000000000000085</v>
      </c>
      <c r="S349" s="69"/>
      <c r="T349" s="70"/>
      <c r="U349" s="75" t="s">
        <v>7</v>
      </c>
      <c r="V349" s="42">
        <f>MAX($E$171,$E$187,$E$195)</f>
        <v>6.6999999999999975</v>
      </c>
      <c r="W349" s="42">
        <f>MAX($K$171,$K$187,$K$195)</f>
        <v>7.8999999999999986</v>
      </c>
      <c r="X349" s="96">
        <f>MAX(W349:W349)</f>
        <v>7.8999999999999986</v>
      </c>
      <c r="Y349" s="136"/>
      <c r="Z349" s="2" t="s">
        <v>39</v>
      </c>
      <c r="AA349" s="34" t="s">
        <v>6</v>
      </c>
      <c r="AB349" s="39">
        <f>$E$179</f>
        <v>5.8</v>
      </c>
      <c r="AC349" s="39">
        <f>$K$179</f>
        <v>7.9999999999999964</v>
      </c>
      <c r="AD349" s="35">
        <f>MIN($AC349:$AC349)</f>
        <v>7.9999999999999964</v>
      </c>
    </row>
    <row r="350" spans="1:30" x14ac:dyDescent="0.35">
      <c r="A350" s="136"/>
      <c r="B350" s="51" t="s">
        <v>40</v>
      </c>
      <c r="C350" s="58" t="s">
        <v>6</v>
      </c>
      <c r="D350" s="97">
        <f>MIN($E$201,$E$221,$E$223,$E$229,$E$231)</f>
        <v>1.5000000000000013</v>
      </c>
      <c r="E350" s="97">
        <f>MIN($K$201,$K$221,$K$223,$K$229,$K$231)</f>
        <v>0.80000000000000071</v>
      </c>
      <c r="F350" s="68">
        <f>MIN(E350:E350)</f>
        <v>0.80000000000000071</v>
      </c>
      <c r="G350" s="69"/>
      <c r="H350" s="70" t="s">
        <v>40</v>
      </c>
      <c r="I350" s="71" t="s">
        <v>6</v>
      </c>
      <c r="J350" s="42">
        <f>MIN($E$205,$E$207,$E$217,$E$225)</f>
        <v>0.50000000000000044</v>
      </c>
      <c r="K350" s="42">
        <f>MIN($K$205,$K$207,$K$217,$K$225)</f>
        <v>-0.10000000000000009</v>
      </c>
      <c r="L350" s="72">
        <f>MIN(K350:K350)</f>
        <v>-0.10000000000000009</v>
      </c>
      <c r="M350" s="69"/>
      <c r="N350" s="70" t="s">
        <v>40</v>
      </c>
      <c r="O350" s="71" t="s">
        <v>6</v>
      </c>
      <c r="P350" s="42">
        <f>MIN($E$211,$E$215,$E$217)</f>
        <v>1.1999999999999997</v>
      </c>
      <c r="Q350" s="42">
        <f>MIN($K$211,$K$215,$K$217)</f>
        <v>0.39999999999999897</v>
      </c>
      <c r="R350" s="73">
        <f>MIN(Q350:Q350)</f>
        <v>0.39999999999999897</v>
      </c>
      <c r="S350" s="69"/>
      <c r="T350" s="70" t="s">
        <v>40</v>
      </c>
      <c r="U350" s="71" t="s">
        <v>6</v>
      </c>
      <c r="V350" s="42">
        <f>MIN($E$203,$E$219,$E$227)</f>
        <v>3.400000000000003</v>
      </c>
      <c r="W350" s="42">
        <f>MIN($K$203,$K$219,$K$227)</f>
        <v>4.2999999999999927</v>
      </c>
      <c r="X350" s="95">
        <f>MIN(W350:W350)</f>
        <v>4.2999999999999927</v>
      </c>
      <c r="Y350" s="136"/>
      <c r="Z350" s="2" t="s">
        <v>40</v>
      </c>
      <c r="AA350" s="34" t="s">
        <v>6</v>
      </c>
      <c r="AB350" s="39">
        <f>$E$211</f>
        <v>4.0000000000000036</v>
      </c>
      <c r="AC350" s="39">
        <f>$K$211</f>
        <v>6.4000000000000057</v>
      </c>
      <c r="AD350" s="35">
        <f>MIN($AC350:$AC350)</f>
        <v>6.4000000000000057</v>
      </c>
    </row>
    <row r="351" spans="1:30" x14ac:dyDescent="0.35">
      <c r="A351" s="136"/>
      <c r="B351" s="51"/>
      <c r="C351" s="52" t="s">
        <v>7</v>
      </c>
      <c r="D351" s="97">
        <f>MAX($E$201,$E$221,$E$223,$E$229,$E$231)</f>
        <v>4.1000000000000032</v>
      </c>
      <c r="E351" s="97">
        <f>MAX($K$201,$K$221,$K$223,$K$229,$K$231)</f>
        <v>6.2999999999999945</v>
      </c>
      <c r="F351" s="74">
        <f>MAX(E351:E351)</f>
        <v>6.2999999999999945</v>
      </c>
      <c r="G351" s="69"/>
      <c r="H351" s="70"/>
      <c r="I351" s="75" t="s">
        <v>7</v>
      </c>
      <c r="J351" s="42">
        <f>MAX($E$205,$E$207,$E$217,$E$225)</f>
        <v>3.5999999999999979</v>
      </c>
      <c r="K351" s="42">
        <f>MAX($K$205,$K$207,$K$217,$K$225)</f>
        <v>3.0000000000000027</v>
      </c>
      <c r="L351" s="76">
        <f>MAX(K351:K351)</f>
        <v>3.0000000000000027</v>
      </c>
      <c r="M351" s="69"/>
      <c r="N351" s="70"/>
      <c r="O351" s="75" t="s">
        <v>7</v>
      </c>
      <c r="P351" s="42">
        <f>MAX($E$211,$E$215,$E$217)</f>
        <v>4.0000000000000036</v>
      </c>
      <c r="Q351" s="42">
        <f>MAX($K$211,$K$215,$K$217)</f>
        <v>6.4000000000000057</v>
      </c>
      <c r="R351" s="77">
        <f>MAX(Q351:Q351)</f>
        <v>6.4000000000000057</v>
      </c>
      <c r="S351" s="69"/>
      <c r="T351" s="70"/>
      <c r="U351" s="75" t="s">
        <v>7</v>
      </c>
      <c r="V351" s="42">
        <f>MAX($E$203,$E$219,$E$227)</f>
        <v>7.1000000000000005</v>
      </c>
      <c r="W351" s="42">
        <f>MAX($K$203,$K$219,$K$227)</f>
        <v>9.2000000000000028</v>
      </c>
      <c r="X351" s="96">
        <f>MAX(W351:W351)</f>
        <v>9.2000000000000028</v>
      </c>
      <c r="Y351" s="136"/>
      <c r="Z351" s="2" t="s">
        <v>41</v>
      </c>
      <c r="AA351" s="34" t="s">
        <v>6</v>
      </c>
      <c r="AB351" s="39">
        <f>$E$243</f>
        <v>2.5000000000000022</v>
      </c>
      <c r="AC351" s="39">
        <f>$K$243</f>
        <v>4.2000000000000037</v>
      </c>
      <c r="AD351" s="35">
        <f>MIN($AC351:$AC351)</f>
        <v>4.2000000000000037</v>
      </c>
    </row>
    <row r="352" spans="1:30" x14ac:dyDescent="0.35">
      <c r="A352" s="136"/>
      <c r="B352" s="51" t="s">
        <v>41</v>
      </c>
      <c r="C352" s="58" t="s">
        <v>6</v>
      </c>
      <c r="D352" s="97">
        <f>MIN($E$233,$E$253,$E$255,$E$261,$E$263)</f>
        <v>1.5000000000000013</v>
      </c>
      <c r="E352" s="97">
        <f>MIN($K$233,$K$253,$K$255,$K$261,$K$263)</f>
        <v>1.2000000000000011</v>
      </c>
      <c r="F352" s="68">
        <f>MIN(E352:E352)</f>
        <v>1.2000000000000011</v>
      </c>
      <c r="G352" s="69"/>
      <c r="H352" s="70" t="s">
        <v>41</v>
      </c>
      <c r="I352" s="71" t="s">
        <v>6</v>
      </c>
      <c r="J352" s="42">
        <f>MIN($E$237,$E$239,$E$249,$E$257)</f>
        <v>-0.20000000000000018</v>
      </c>
      <c r="K352" s="42">
        <f>MIN($K$237,$K$239,$K$249,$K$257)</f>
        <v>0.20000000000000018</v>
      </c>
      <c r="L352" s="72">
        <f>MIN(K352:K352)</f>
        <v>0.20000000000000018</v>
      </c>
      <c r="M352" s="69"/>
      <c r="N352" s="70" t="s">
        <v>41</v>
      </c>
      <c r="O352" s="71" t="s">
        <v>6</v>
      </c>
      <c r="P352" s="42">
        <f>MIN($E$245,$E$249,$E$251)</f>
        <v>0</v>
      </c>
      <c r="Q352" s="42">
        <f>MIN($K$245,$K$249,$K$251)</f>
        <v>0.49999999999998934</v>
      </c>
      <c r="R352" s="73">
        <f>MIN(Q352:Q352)</f>
        <v>0.49999999999998934</v>
      </c>
      <c r="S352" s="69"/>
      <c r="T352" s="70" t="s">
        <v>41</v>
      </c>
      <c r="U352" s="71" t="s">
        <v>6</v>
      </c>
      <c r="V352" s="42">
        <f>MIN($E$235,$E$251,$E$259)</f>
        <v>1.2000000000000011</v>
      </c>
      <c r="W352" s="42">
        <f>MIN($K$235,$K$251,$K$259)</f>
        <v>2.0999999999999908</v>
      </c>
      <c r="X352" s="95">
        <f>MIN(W352:W352)</f>
        <v>2.0999999999999908</v>
      </c>
      <c r="Y352" s="136"/>
      <c r="Z352" s="2" t="s">
        <v>42</v>
      </c>
      <c r="AA352" s="34" t="s">
        <v>6</v>
      </c>
      <c r="AB352" s="39">
        <f>$E$275</f>
        <v>1.100000000000001</v>
      </c>
      <c r="AC352" s="39">
        <f>$K$275</f>
        <v>2.300000000000002</v>
      </c>
      <c r="AD352" s="35">
        <f>MIN($AC352:$AC352)</f>
        <v>2.300000000000002</v>
      </c>
    </row>
    <row r="353" spans="1:30" x14ac:dyDescent="0.35">
      <c r="A353" s="136"/>
      <c r="B353" s="51"/>
      <c r="C353" s="52" t="s">
        <v>7</v>
      </c>
      <c r="D353" s="97">
        <f>MAX($E$233,$E$253,$E$255,$E$261,$E$263)</f>
        <v>2.8000000000000025</v>
      </c>
      <c r="E353" s="97">
        <f>MAX($K$233,$K$253,$K$255,$K$261,$K$263)</f>
        <v>3.799999999999998</v>
      </c>
      <c r="F353" s="74">
        <f>MAX(E353:E353)</f>
        <v>3.799999999999998</v>
      </c>
      <c r="G353" s="69"/>
      <c r="H353" s="70"/>
      <c r="I353" s="75" t="s">
        <v>7</v>
      </c>
      <c r="J353" s="42">
        <f>MAX($E$237,$E$239,$E$249,$E$257)</f>
        <v>4.5000000000000009</v>
      </c>
      <c r="K353" s="42">
        <f>MAX($K$237,$K$239,$K$249,$K$257)</f>
        <v>3.8000000000000007</v>
      </c>
      <c r="L353" s="76">
        <f>MAX(K353:K353)</f>
        <v>3.8000000000000007</v>
      </c>
      <c r="M353" s="69"/>
      <c r="N353" s="70"/>
      <c r="O353" s="75" t="s">
        <v>7</v>
      </c>
      <c r="P353" s="42">
        <f>MAX($E$245,$E$249,$E$251)</f>
        <v>3.9000000000000035</v>
      </c>
      <c r="Q353" s="42">
        <f>MAX($K$245,$K$249,$K$251)</f>
        <v>4.299999999999998</v>
      </c>
      <c r="R353" s="77">
        <f>MAX(Q353:Q353)</f>
        <v>4.299999999999998</v>
      </c>
      <c r="S353" s="69"/>
      <c r="T353" s="70"/>
      <c r="U353" s="75" t="s">
        <v>7</v>
      </c>
      <c r="V353" s="42">
        <f>MAX($E$235,$E$251,$E$259)</f>
        <v>6</v>
      </c>
      <c r="W353" s="42">
        <f>MAX($K$235,$K$251,$K$259)</f>
        <v>8.7999999999999972</v>
      </c>
      <c r="X353" s="96">
        <f>MAX(W353:W353)</f>
        <v>8.7999999999999972</v>
      </c>
      <c r="Y353" s="136"/>
      <c r="Z353" s="2" t="s">
        <v>43</v>
      </c>
      <c r="AA353" s="34" t="s">
        <v>6</v>
      </c>
      <c r="AB353" s="39">
        <f>$E$307</f>
        <v>-0.69999999999998952</v>
      </c>
      <c r="AC353" s="39">
        <f>$K$307</f>
        <v>-0.50000000000000044</v>
      </c>
      <c r="AD353" s="35">
        <f>MIN($AC353:$AC353)</f>
        <v>-0.50000000000000044</v>
      </c>
    </row>
    <row r="354" spans="1:30" x14ac:dyDescent="0.35">
      <c r="A354" s="136"/>
      <c r="B354" s="51" t="s">
        <v>42</v>
      </c>
      <c r="C354" s="58" t="s">
        <v>6</v>
      </c>
      <c r="D354" s="97">
        <f>MIN($E$265,$E$285,$E$287,$E$293,$E$295)</f>
        <v>0</v>
      </c>
      <c r="E354" s="97">
        <f>MIN($K$265,$K$285,$K$287,$K$293,$K$295)</f>
        <v>0.20000000000000018</v>
      </c>
      <c r="F354" s="68">
        <f>MIN(E354:E354)</f>
        <v>0.20000000000000018</v>
      </c>
      <c r="G354" s="69"/>
      <c r="H354" s="70" t="s">
        <v>42</v>
      </c>
      <c r="I354" s="71" t="s">
        <v>6</v>
      </c>
      <c r="J354" s="42">
        <f>MIN($E$269,$E$271,$E$281,$E$289)</f>
        <v>-1.2000000000000011</v>
      </c>
      <c r="K354" s="42">
        <f>MIN($K$269,$K$271,$K$281,$K$289)</f>
        <v>-0.20000000000000018</v>
      </c>
      <c r="L354" s="72">
        <f>MIN(K354:K354)</f>
        <v>-0.20000000000000018</v>
      </c>
      <c r="M354" s="69"/>
      <c r="N354" s="70" t="s">
        <v>42</v>
      </c>
      <c r="O354" s="71" t="s">
        <v>6</v>
      </c>
      <c r="P354" s="42">
        <f>MIN($E$279,$E$283,$E$285)</f>
        <v>0.40000000000000036</v>
      </c>
      <c r="Q354" s="42">
        <f>MIN($K$279,$K$283,$K$285)</f>
        <v>1.0999999999999996</v>
      </c>
      <c r="R354" s="73">
        <f>MIN(Q354:Q354)</f>
        <v>1.0999999999999996</v>
      </c>
      <c r="S354" s="69"/>
      <c r="T354" s="70" t="s">
        <v>42</v>
      </c>
      <c r="U354" s="71" t="s">
        <v>6</v>
      </c>
      <c r="V354" s="42">
        <f>MIN($E$267,$E$283,$E$291)</f>
        <v>0.10000000000000009</v>
      </c>
      <c r="W354" s="42">
        <f>MIN($K$267,$K$283,$K$291)</f>
        <v>0.70000000000000062</v>
      </c>
      <c r="X354" s="95">
        <f>MIN(W354:W354)</f>
        <v>0.70000000000000062</v>
      </c>
      <c r="Y354" s="136"/>
      <c r="Z354" s="36"/>
      <c r="AA354" s="37" t="s">
        <v>6</v>
      </c>
      <c r="AB354" s="38">
        <f>MIN(AB349:AB353)</f>
        <v>-0.69999999999998952</v>
      </c>
      <c r="AC354" s="38">
        <f>MIN(AC349:AC353)</f>
        <v>-0.50000000000000044</v>
      </c>
      <c r="AD354" s="38">
        <f>MIN(AC354:AC354)</f>
        <v>-0.50000000000000044</v>
      </c>
    </row>
    <row r="355" spans="1:30" x14ac:dyDescent="0.35">
      <c r="A355" s="136"/>
      <c r="B355" s="51"/>
      <c r="C355" s="52" t="s">
        <v>7</v>
      </c>
      <c r="D355" s="97">
        <f>MAX($E$265,$E$285,$E$287,$E$293,$E$295)</f>
        <v>2.2999999999999963</v>
      </c>
      <c r="E355" s="97">
        <f>MAX($K$265,$K$285,$K$287,$K$293,$K$295)</f>
        <v>3.4999999999999973</v>
      </c>
      <c r="F355" s="74">
        <f>MAX(E355:E355)</f>
        <v>3.4999999999999973</v>
      </c>
      <c r="G355" s="69"/>
      <c r="H355" s="70"/>
      <c r="I355" s="75" t="s">
        <v>7</v>
      </c>
      <c r="J355" s="42">
        <f>MAX($E$269,$E$271,$E$281,$E$289)</f>
        <v>4.8000000000000016</v>
      </c>
      <c r="K355" s="42">
        <f>MAX($K$269,$K$271,$K$281,$K$289)</f>
        <v>4.299999999999998</v>
      </c>
      <c r="L355" s="76">
        <f>MAX(K355:K355)</f>
        <v>4.299999999999998</v>
      </c>
      <c r="M355" s="69"/>
      <c r="N355" s="70"/>
      <c r="O355" s="75" t="s">
        <v>7</v>
      </c>
      <c r="P355" s="42">
        <f>MAX($E$279,$E$283,$E$285)</f>
        <v>2.2999999999999963</v>
      </c>
      <c r="Q355" s="42">
        <f>MAX($K$279,$K$283,$K$285)</f>
        <v>3.4999999999999973</v>
      </c>
      <c r="R355" s="77">
        <f>MAX(Q355:Q355)</f>
        <v>3.4999999999999973</v>
      </c>
      <c r="S355" s="69"/>
      <c r="T355" s="70"/>
      <c r="U355" s="75" t="s">
        <v>7</v>
      </c>
      <c r="V355" s="42">
        <f>MAX($E$267,$E$283,$E$291)</f>
        <v>4.5000000000000036</v>
      </c>
      <c r="W355" s="42">
        <f>MAX($K$267,$K$283,$K$291)</f>
        <v>7.4000000000000066</v>
      </c>
      <c r="X355" s="96">
        <f>MAX(W355:W355)</f>
        <v>7.4000000000000066</v>
      </c>
      <c r="Y355" s="136"/>
      <c r="Z355" s="36"/>
      <c r="AA355" s="37" t="s">
        <v>7</v>
      </c>
      <c r="AB355" s="38">
        <f>MAX(AB349:AB353)</f>
        <v>5.8</v>
      </c>
      <c r="AC355" s="38">
        <f>MAX(AC349:AC353)</f>
        <v>7.9999999999999964</v>
      </c>
      <c r="AD355" s="38">
        <f>MAX(AC355:AC355)</f>
        <v>7.9999999999999964</v>
      </c>
    </row>
    <row r="356" spans="1:30" x14ac:dyDescent="0.35">
      <c r="A356" s="136"/>
      <c r="B356" s="51" t="s">
        <v>43</v>
      </c>
      <c r="C356" s="58" t="s">
        <v>6</v>
      </c>
      <c r="D356" s="97">
        <f>MIN($E$297,$E$317,$E$319,$E$325,$E$327)</f>
        <v>-0.70000000000000062</v>
      </c>
      <c r="E356" s="97">
        <f>MIN($K$297,$K$317,$K$319,$K$325,$K$327)</f>
        <v>-0.30000000000000027</v>
      </c>
      <c r="F356" s="68">
        <f>MIN(E356:E356)</f>
        <v>-0.30000000000000027</v>
      </c>
      <c r="G356" s="69"/>
      <c r="H356" s="70" t="s">
        <v>43</v>
      </c>
      <c r="I356" s="71" t="s">
        <v>6</v>
      </c>
      <c r="J356" s="42">
        <f>MIN($E$301,$E$303,$E$313,$E$321)</f>
        <v>-0.40000000000000036</v>
      </c>
      <c r="K356" s="42">
        <f>MIN($K$301,$K$303,$K$313,$K$321)</f>
        <v>0</v>
      </c>
      <c r="L356" s="72">
        <f>MIN(K356:K356)</f>
        <v>0</v>
      </c>
      <c r="M356" s="69"/>
      <c r="N356" s="70" t="s">
        <v>43</v>
      </c>
      <c r="O356" s="71" t="s">
        <v>6</v>
      </c>
      <c r="P356" s="42">
        <f>MIN($E$313,$E$317,$E$319)</f>
        <v>-0.40000000000000036</v>
      </c>
      <c r="Q356" s="42">
        <f>MIN($K$313,$K$317,$K$319)</f>
        <v>0</v>
      </c>
      <c r="R356" s="73">
        <f>MIN(Q356:Q356)</f>
        <v>0</v>
      </c>
      <c r="S356" s="69"/>
      <c r="T356" s="70" t="s">
        <v>43</v>
      </c>
      <c r="U356" s="71" t="s">
        <v>6</v>
      </c>
      <c r="V356" s="42">
        <f>MIN($E$299,$E$315,$E$323)</f>
        <v>-0.60000000000000053</v>
      </c>
      <c r="W356" s="42">
        <f>MIN($K$299,$K$315,$K$323)</f>
        <v>-0.20000000000000018</v>
      </c>
      <c r="X356" s="95">
        <f>MIN(W356:W356)</f>
        <v>-0.20000000000000018</v>
      </c>
      <c r="Y356" s="136"/>
      <c r="Z356" s="136"/>
      <c r="AA356" s="136"/>
      <c r="AB356" s="136"/>
      <c r="AC356" s="136"/>
      <c r="AD356" s="136"/>
    </row>
    <row r="357" spans="1:30" x14ac:dyDescent="0.35">
      <c r="A357" s="136"/>
      <c r="B357" s="51"/>
      <c r="C357" s="52" t="s">
        <v>7</v>
      </c>
      <c r="D357" s="97">
        <f>MAX($E$297,$E$317,$E$319,$E$325,$E$327)</f>
        <v>1.4000000000000012</v>
      </c>
      <c r="E357" s="97">
        <f>MAX($K$297,$K$317,$K$319,$K$325,$K$327)</f>
        <v>1.4000000000000012</v>
      </c>
      <c r="F357" s="74">
        <f>MAX(E357:E357)</f>
        <v>1.4000000000000012</v>
      </c>
      <c r="G357" s="69"/>
      <c r="H357" s="70"/>
      <c r="I357" s="75" t="s">
        <v>7</v>
      </c>
      <c r="J357" s="42">
        <f>MAX($E$301,$E$303,$E$313,$E$321)</f>
        <v>4.299999999999998</v>
      </c>
      <c r="K357" s="42">
        <f>MAX($K$301,$K$303,$K$313,$K$321)</f>
        <v>4.6999999999999984</v>
      </c>
      <c r="L357" s="76">
        <f>MAX(K357:K357)</f>
        <v>4.6999999999999984</v>
      </c>
      <c r="M357" s="69"/>
      <c r="N357" s="70"/>
      <c r="O357" s="75" t="s">
        <v>7</v>
      </c>
      <c r="P357" s="42">
        <f>MAX($E$313,$E$317,$E$319)</f>
        <v>1.4000000000000012</v>
      </c>
      <c r="Q357" s="42">
        <f>MAX($K$313,$K$317,$K$319)</f>
        <v>1.4000000000000012</v>
      </c>
      <c r="R357" s="77">
        <f>MAX(Q357:Q357)</f>
        <v>1.4000000000000012</v>
      </c>
      <c r="S357" s="69"/>
      <c r="T357" s="70"/>
      <c r="U357" s="75" t="s">
        <v>7</v>
      </c>
      <c r="V357" s="42">
        <f>MAX($E$299,$E$315,$E$323)</f>
        <v>0.10000000000000009</v>
      </c>
      <c r="W357" s="42">
        <f>MAX($K$299,$K$315,$K$323)</f>
        <v>0.70000000000000062</v>
      </c>
      <c r="X357" s="96">
        <f>MAX(W357:W357)</f>
        <v>0.70000000000000062</v>
      </c>
      <c r="Y357" s="136"/>
      <c r="Z357" s="136"/>
      <c r="AA357" s="136"/>
      <c r="AB357" s="136"/>
      <c r="AC357" s="136"/>
      <c r="AD357" s="136"/>
    </row>
    <row r="358" spans="1:30" x14ac:dyDescent="0.35">
      <c r="A358" s="136"/>
      <c r="B358" s="62"/>
      <c r="C358" s="63" t="s">
        <v>44</v>
      </c>
      <c r="D358" s="78">
        <f t="shared" ref="D358" si="0">MIN(D348:D357)</f>
        <v>-0.70000000000000062</v>
      </c>
      <c r="E358" s="78">
        <f>MIN(E348:E357)</f>
        <v>-0.30000000000000027</v>
      </c>
      <c r="F358" s="79">
        <f>MIN(E358:E358)</f>
        <v>-0.30000000000000027</v>
      </c>
      <c r="G358" s="69"/>
      <c r="H358" s="80"/>
      <c r="I358" s="64" t="s">
        <v>44</v>
      </c>
      <c r="J358" s="64">
        <f>MIN(J348:J357)</f>
        <v>-1.2000000000000011</v>
      </c>
      <c r="K358" s="64">
        <f>MIN(K348:K357)</f>
        <v>-0.49999999999999978</v>
      </c>
      <c r="L358" s="81">
        <f>MIN(K358:K358)</f>
        <v>-0.49999999999999978</v>
      </c>
      <c r="M358" s="69"/>
      <c r="N358" s="82"/>
      <c r="O358" s="83" t="s">
        <v>44</v>
      </c>
      <c r="P358" s="83">
        <f t="shared" ref="P358" si="1">MIN(P348:P357)</f>
        <v>-0.40000000000000036</v>
      </c>
      <c r="Q358" s="83">
        <f>MIN(Q348:Q357)</f>
        <v>-0.10000000000000009</v>
      </c>
      <c r="R358" s="84">
        <f>MIN(Q358:Q358)</f>
        <v>-0.10000000000000009</v>
      </c>
      <c r="S358" s="69"/>
      <c r="T358" s="85"/>
      <c r="U358" s="86" t="s">
        <v>37</v>
      </c>
      <c r="V358" s="86">
        <f t="shared" ref="V358" si="2">MIN(V348:V357)</f>
        <v>-0.60000000000000053</v>
      </c>
      <c r="W358" s="86">
        <f>MIN(W348:W357)</f>
        <v>-0.20000000000000018</v>
      </c>
      <c r="X358" s="87">
        <f>MIN(W358:W358)</f>
        <v>-0.20000000000000018</v>
      </c>
      <c r="Y358" s="136"/>
      <c r="Z358" s="136"/>
      <c r="AA358" s="136"/>
      <c r="AB358" s="136"/>
      <c r="AC358" s="136"/>
      <c r="AD358" s="136"/>
    </row>
    <row r="359" spans="1:30" x14ac:dyDescent="0.35">
      <c r="A359" s="136"/>
      <c r="B359" s="65"/>
      <c r="C359" s="66" t="s">
        <v>45</v>
      </c>
      <c r="D359" s="88">
        <f t="shared" ref="D359" si="3">MAX(D348:D357)</f>
        <v>7.7000000000000011</v>
      </c>
      <c r="E359" s="88">
        <f>MAX(E348:E357)</f>
        <v>10.899999999999993</v>
      </c>
      <c r="F359" s="89">
        <f>MAX(E359:E359)</f>
        <v>10.899999999999993</v>
      </c>
      <c r="G359" s="69"/>
      <c r="H359" s="90"/>
      <c r="I359" s="67" t="s">
        <v>45</v>
      </c>
      <c r="J359" s="67">
        <f>MAX(J348:J357)</f>
        <v>8.2999999999999972</v>
      </c>
      <c r="K359" s="67">
        <f>MAX(K348:K357)</f>
        <v>8.4999999999999964</v>
      </c>
      <c r="L359" s="81">
        <f>MIN(K359:K359)</f>
        <v>8.4999999999999964</v>
      </c>
      <c r="M359" s="69"/>
      <c r="N359" s="91"/>
      <c r="O359" s="92" t="s">
        <v>45</v>
      </c>
      <c r="P359" s="92">
        <f t="shared" ref="P359" si="4">MAX(P348:P357)</f>
        <v>7.399999999999995</v>
      </c>
      <c r="Q359" s="92">
        <f>MAX(Q348:Q357)</f>
        <v>8.6000000000000085</v>
      </c>
      <c r="R359" s="84">
        <f>MIN(Q359:Q359)</f>
        <v>8.6000000000000085</v>
      </c>
      <c r="S359" s="69"/>
      <c r="T359" s="93"/>
      <c r="U359" s="94"/>
      <c r="V359" s="94">
        <f t="shared" ref="V359" si="5">MAX(V348:V357)</f>
        <v>7.1000000000000005</v>
      </c>
      <c r="W359" s="94">
        <f>MAX(W348:W357)</f>
        <v>9.2000000000000028</v>
      </c>
      <c r="X359" s="87">
        <f>MIN(W359:W359)</f>
        <v>9.2000000000000028</v>
      </c>
      <c r="Y359" s="136"/>
      <c r="Z359" s="136"/>
      <c r="AA359" s="136"/>
      <c r="AB359" s="136"/>
      <c r="AC359" s="136"/>
      <c r="AD359" s="136"/>
    </row>
    <row r="360" spans="1:30" x14ac:dyDescent="0.35">
      <c r="A360" s="136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36"/>
      <c r="Z360" s="136"/>
      <c r="AA360" s="136"/>
      <c r="AB360" s="136"/>
      <c r="AC360" s="136"/>
      <c r="AD360" s="136"/>
    </row>
    <row r="361" spans="1:30" x14ac:dyDescent="0.35">
      <c r="A361" s="136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36"/>
      <c r="Z361" s="136"/>
      <c r="AA361" s="136"/>
      <c r="AB361" s="136"/>
      <c r="AC361" s="136"/>
      <c r="AD361" s="136"/>
    </row>
    <row r="362" spans="1:30" x14ac:dyDescent="0.35">
      <c r="A362" s="136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36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</row>
    <row r="363" spans="1:30" x14ac:dyDescent="0.35">
      <c r="A363" s="136"/>
      <c r="B363" s="51" t="s">
        <v>39</v>
      </c>
      <c r="C363" s="58" t="s">
        <v>6</v>
      </c>
      <c r="D363" s="42">
        <f>MIN($F$169,$F$189,$F$191,$F$197,$F$199)</f>
        <v>1.1999999999999997</v>
      </c>
      <c r="E363" s="42">
        <f>MIN($L$169,$L$189,$L$191,$L$197,$L$199)</f>
        <v>1.3999999999999986</v>
      </c>
      <c r="F363" s="68">
        <f>MIN(E363:E363)</f>
        <v>1.3999999999999986</v>
      </c>
      <c r="G363" s="69"/>
      <c r="H363" s="70" t="s">
        <v>39</v>
      </c>
      <c r="I363" s="71" t="s">
        <v>6</v>
      </c>
      <c r="J363" s="42">
        <f>MIN($F$173,$F$175,$F$185,$F$193)</f>
        <v>-0.10000000000000009</v>
      </c>
      <c r="K363" s="42">
        <f>MIN($L$173,$L$175,$L$185,$L$193)</f>
        <v>-0.29999999999999888</v>
      </c>
      <c r="L363" s="72">
        <f>MIN(K363:K363)</f>
        <v>-0.29999999999999888</v>
      </c>
      <c r="M363" s="69"/>
      <c r="N363" s="70" t="s">
        <v>39</v>
      </c>
      <c r="O363" s="71" t="s">
        <v>6</v>
      </c>
      <c r="P363" s="42">
        <f>MIN($F$177,$F$181,$F$183)</f>
        <v>0.69999999999999929</v>
      </c>
      <c r="Q363" s="42">
        <f>MIN($L$177,$L$181,$L$183)</f>
        <v>0.79999999999999938</v>
      </c>
      <c r="R363" s="73">
        <f>MIN(Q363:Q363)</f>
        <v>0.79999999999999938</v>
      </c>
      <c r="S363" s="69"/>
      <c r="T363" s="70" t="s">
        <v>39</v>
      </c>
      <c r="U363" s="71" t="s">
        <v>6</v>
      </c>
      <c r="V363" s="42">
        <f>MIN($F$171,$F$187,$F$195)</f>
        <v>5.6</v>
      </c>
      <c r="W363" s="42">
        <f>MIN($L$171,$L$187,$L$195)</f>
        <v>3.6000000000000032</v>
      </c>
      <c r="X363" s="95">
        <f>MIN(W363:W363)</f>
        <v>3.6000000000000032</v>
      </c>
      <c r="Y363" s="136"/>
      <c r="Z363" s="2" t="s">
        <v>38</v>
      </c>
      <c r="AA363" s="3"/>
      <c r="AB363" s="4"/>
      <c r="AC363" s="4"/>
      <c r="AD363" s="33"/>
    </row>
    <row r="364" spans="1:30" x14ac:dyDescent="0.35">
      <c r="A364" s="136"/>
      <c r="B364" s="51"/>
      <c r="C364" s="52" t="s">
        <v>7</v>
      </c>
      <c r="D364" s="42">
        <f>MAX($F$169,$F$189,$F$191,$F$197,$F$199)</f>
        <v>7.7000000000000011</v>
      </c>
      <c r="E364" s="42">
        <f>MAX($L$169,$L$189,$L$191,$L$197,$L$199)</f>
        <v>5.5000000000000053</v>
      </c>
      <c r="F364" s="74">
        <f>MAX(E364:E364)</f>
        <v>5.5000000000000053</v>
      </c>
      <c r="G364" s="69"/>
      <c r="H364" s="70"/>
      <c r="I364" s="75" t="s">
        <v>7</v>
      </c>
      <c r="J364" s="42">
        <f>MAX($F$173,$F$175,$F$185,$F$193)</f>
        <v>8.2999999999999972</v>
      </c>
      <c r="K364" s="42">
        <f>MAX($L$173,$L$175,$L$185,$L$193)</f>
        <v>4.8999999999999932</v>
      </c>
      <c r="L364" s="76">
        <f>MAX(K364:K364)</f>
        <v>4.8999999999999932</v>
      </c>
      <c r="M364" s="69"/>
      <c r="N364" s="70"/>
      <c r="O364" s="75" t="s">
        <v>7</v>
      </c>
      <c r="P364" s="42">
        <f>MAX($F$177,$F$181,$F$183)</f>
        <v>7.399999999999995</v>
      </c>
      <c r="Q364" s="42">
        <f>MAX($L$177,$L$181,$L$183)</f>
        <v>5.4999999999999991</v>
      </c>
      <c r="R364" s="77">
        <f>MAX(Q364:Q364)</f>
        <v>5.4999999999999991</v>
      </c>
      <c r="S364" s="69"/>
      <c r="T364" s="70"/>
      <c r="U364" s="75" t="s">
        <v>7</v>
      </c>
      <c r="V364" s="42">
        <f>MAX($F$171,$F$187,$F$195)</f>
        <v>6.6999999999999975</v>
      </c>
      <c r="W364" s="42">
        <f>MAX($L$171,$L$187,$L$195)</f>
        <v>3.8000000000000034</v>
      </c>
      <c r="X364" s="96">
        <f>MAX(W364:W364)</f>
        <v>3.8000000000000034</v>
      </c>
      <c r="Y364" s="136"/>
      <c r="Z364" s="2" t="s">
        <v>39</v>
      </c>
      <c r="AA364" s="34" t="s">
        <v>6</v>
      </c>
      <c r="AB364" s="39">
        <f>$F$179</f>
        <v>5.8</v>
      </c>
      <c r="AC364" s="39">
        <f>$L$179</f>
        <v>4.1999999999999984</v>
      </c>
      <c r="AD364" s="35">
        <f>MIN($AC364:$AC364)</f>
        <v>4.1999999999999984</v>
      </c>
    </row>
    <row r="365" spans="1:30" x14ac:dyDescent="0.35">
      <c r="A365" s="136"/>
      <c r="B365" s="51" t="s">
        <v>40</v>
      </c>
      <c r="C365" s="58" t="s">
        <v>6</v>
      </c>
      <c r="D365" s="42">
        <f>MIN($F$201,$F$221,$F$223,$F$229,$F$231)</f>
        <v>1.5000000000000013</v>
      </c>
      <c r="E365" s="42">
        <f>MIN($L$201,$L$221,$L$223,$L$229,$L$231)</f>
        <v>1.6999999999999988</v>
      </c>
      <c r="F365" s="68">
        <f>MIN(E365:E365)</f>
        <v>1.6999999999999988</v>
      </c>
      <c r="G365" s="69"/>
      <c r="H365" s="70" t="s">
        <v>40</v>
      </c>
      <c r="I365" s="71" t="s">
        <v>6</v>
      </c>
      <c r="J365" s="42">
        <f>MIN($F$205,$F$207,$F$217,$F$225)</f>
        <v>0.50000000000000044</v>
      </c>
      <c r="K365" s="42">
        <f>MIN($L$205,$L$207,$L$217,$L$225)</f>
        <v>0.10000000000000009</v>
      </c>
      <c r="L365" s="72">
        <f>MIN(K365:K365)</f>
        <v>0.10000000000000009</v>
      </c>
      <c r="M365" s="69"/>
      <c r="N365" s="70" t="s">
        <v>40</v>
      </c>
      <c r="O365" s="71" t="s">
        <v>6</v>
      </c>
      <c r="P365" s="42">
        <f>MIN($F$211,$F$215,$F$217)</f>
        <v>1.1999999999999997</v>
      </c>
      <c r="Q365" s="42">
        <f>MIN($L$211,$L$215,$L$217)</f>
        <v>0.9000000000000008</v>
      </c>
      <c r="R365" s="73">
        <f>MIN(Q365:Q365)</f>
        <v>0.9000000000000008</v>
      </c>
      <c r="S365" s="69"/>
      <c r="T365" s="70" t="s">
        <v>40</v>
      </c>
      <c r="U365" s="71" t="s">
        <v>6</v>
      </c>
      <c r="V365" s="42">
        <f>MIN($F$203,$F$219,$F$227)</f>
        <v>3.400000000000003</v>
      </c>
      <c r="W365" s="42">
        <f>MIN($L$203,$L$219,$L$227)</f>
        <v>1.4000000000000012</v>
      </c>
      <c r="X365" s="95">
        <f>MIN(W365:W365)</f>
        <v>1.4000000000000012</v>
      </c>
      <c r="Y365" s="136"/>
      <c r="Z365" s="2" t="s">
        <v>40</v>
      </c>
      <c r="AA365" s="34" t="s">
        <v>6</v>
      </c>
      <c r="AB365" s="39">
        <f>$F$211</f>
        <v>4.0000000000000036</v>
      </c>
      <c r="AC365" s="39">
        <f>$L$211</f>
        <v>3.0000000000000027</v>
      </c>
      <c r="AD365" s="35">
        <f>MIN($AC365:$AC365)</f>
        <v>3.0000000000000027</v>
      </c>
    </row>
    <row r="366" spans="1:30" x14ac:dyDescent="0.35">
      <c r="A366" s="136"/>
      <c r="B366" s="51"/>
      <c r="C366" s="52" t="s">
        <v>7</v>
      </c>
      <c r="D366" s="42">
        <f>MAX($F$201,$F$221,$F$223,$F$229,$F$231)</f>
        <v>4.1000000000000032</v>
      </c>
      <c r="E366" s="42">
        <f>MAX($L$201,$L$221,$L$223,$L$229,$L$231)</f>
        <v>4.5999999999999988</v>
      </c>
      <c r="F366" s="74">
        <f>MAX(E366:E366)</f>
        <v>4.5999999999999988</v>
      </c>
      <c r="G366" s="69"/>
      <c r="H366" s="70"/>
      <c r="I366" s="75" t="s">
        <v>7</v>
      </c>
      <c r="J366" s="42">
        <f>MAX($F$205,$F$207,$F$217,$F$225)</f>
        <v>3.5999999999999979</v>
      </c>
      <c r="K366" s="42">
        <f>MAX($L$205,$L$207,$L$217,$L$225)</f>
        <v>3.2</v>
      </c>
      <c r="L366" s="76">
        <f>MAX(K366:K366)</f>
        <v>3.2</v>
      </c>
      <c r="M366" s="69"/>
      <c r="N366" s="70"/>
      <c r="O366" s="75" t="s">
        <v>7</v>
      </c>
      <c r="P366" s="42">
        <f>MAX($F$211,$F$215,$F$217)</f>
        <v>4.0000000000000036</v>
      </c>
      <c r="Q366" s="42">
        <f>MAX($L$211,$L$215,$L$217)</f>
        <v>3.0000000000000027</v>
      </c>
      <c r="R366" s="77">
        <f>MAX(Q366:Q366)</f>
        <v>3.0000000000000027</v>
      </c>
      <c r="S366" s="69"/>
      <c r="T366" s="70"/>
      <c r="U366" s="75" t="s">
        <v>7</v>
      </c>
      <c r="V366" s="42">
        <f>MAX($F$203,$F$219,$F$227)</f>
        <v>7.1000000000000005</v>
      </c>
      <c r="W366" s="42">
        <f>MAX($L$203,$L$219,$L$227)</f>
        <v>4.5999999999999988</v>
      </c>
      <c r="X366" s="96">
        <f>MAX(W366:W366)</f>
        <v>4.5999999999999988</v>
      </c>
      <c r="Y366" s="136"/>
      <c r="Z366" s="2" t="s">
        <v>41</v>
      </c>
      <c r="AA366" s="34" t="s">
        <v>6</v>
      </c>
      <c r="AB366" s="39">
        <f>$F$243</f>
        <v>2.5000000000000022</v>
      </c>
      <c r="AC366" s="39">
        <f>$L$243</f>
        <v>1.7000000000000015</v>
      </c>
      <c r="AD366" s="35">
        <f>MIN($AC366:$AC366)</f>
        <v>1.7000000000000015</v>
      </c>
    </row>
    <row r="367" spans="1:30" x14ac:dyDescent="0.35">
      <c r="A367" s="136"/>
      <c r="B367" s="51" t="s">
        <v>41</v>
      </c>
      <c r="C367" s="58" t="s">
        <v>6</v>
      </c>
      <c r="D367" s="42">
        <f>MIN($F$233,$F$253,$F$255,$F$261,$F$263)</f>
        <v>1.5000000000000013</v>
      </c>
      <c r="E367" s="42">
        <f>MIN($L$233,$L$253,$L$255,$L$261,$L$263)</f>
        <v>1.7000000000000015</v>
      </c>
      <c r="F367" s="68">
        <f>MIN(E367:E367)</f>
        <v>1.7000000000000015</v>
      </c>
      <c r="G367" s="69"/>
      <c r="H367" s="70" t="s">
        <v>41</v>
      </c>
      <c r="I367" s="71" t="s">
        <v>6</v>
      </c>
      <c r="J367" s="42">
        <f>MIN($F$237,$F$239,$F$249,$F$257)</f>
        <v>-0.20000000000000018</v>
      </c>
      <c r="K367" s="42">
        <f>MIN($L$237,$L$239,$L$249,$L$257)</f>
        <v>-1.3000000000000012</v>
      </c>
      <c r="L367" s="72">
        <f>MIN(K367:K367)</f>
        <v>-1.3000000000000012</v>
      </c>
      <c r="M367" s="69"/>
      <c r="N367" s="70" t="s">
        <v>41</v>
      </c>
      <c r="O367" s="71" t="s">
        <v>6</v>
      </c>
      <c r="P367" s="42">
        <f>MIN($F$245,$F$249,$F$251)</f>
        <v>0</v>
      </c>
      <c r="Q367" s="42">
        <f>MIN($L$245,$L$249,$L$251)</f>
        <v>-0.9000000000000008</v>
      </c>
      <c r="R367" s="73">
        <f>MIN(Q367:Q367)</f>
        <v>-0.9000000000000008</v>
      </c>
      <c r="S367" s="69"/>
      <c r="T367" s="70" t="s">
        <v>41</v>
      </c>
      <c r="U367" s="71" t="s">
        <v>6</v>
      </c>
      <c r="V367" s="42">
        <f>MIN($F$235,$F$251,$F$259)</f>
        <v>1.2000000000000011</v>
      </c>
      <c r="W367" s="42">
        <f>MIN($L$235,$L$251,$L$259)</f>
        <v>0</v>
      </c>
      <c r="X367" s="95">
        <f>MIN(W367:W367)</f>
        <v>0</v>
      </c>
      <c r="Y367" s="136"/>
      <c r="Z367" s="2" t="s">
        <v>42</v>
      </c>
      <c r="AA367" s="34" t="s">
        <v>6</v>
      </c>
      <c r="AB367" s="39">
        <f>$F$275</f>
        <v>1.100000000000001</v>
      </c>
      <c r="AC367" s="39">
        <f>$L$275</f>
        <v>0.80000000000000071</v>
      </c>
      <c r="AD367" s="35">
        <f>MIN($AC367:$AC367)</f>
        <v>0.80000000000000071</v>
      </c>
    </row>
    <row r="368" spans="1:30" x14ac:dyDescent="0.35">
      <c r="A368" s="136"/>
      <c r="B368" s="51"/>
      <c r="C368" s="52" t="s">
        <v>7</v>
      </c>
      <c r="D368" s="42">
        <f>MAX($F$233,$F$253,$F$255,$F$261,$F$263)</f>
        <v>2.8000000000000025</v>
      </c>
      <c r="E368" s="42">
        <f>MAX($L$233,$L$253,$L$255,$L$261,$L$263)</f>
        <v>2.6000000000000023</v>
      </c>
      <c r="F368" s="74">
        <f>MAX(E368:E368)</f>
        <v>2.6000000000000023</v>
      </c>
      <c r="G368" s="69"/>
      <c r="H368" s="70"/>
      <c r="I368" s="75" t="s">
        <v>7</v>
      </c>
      <c r="J368" s="42">
        <f>MAX($F$237,$F$239,$F$249,$F$257)</f>
        <v>4.5000000000000009</v>
      </c>
      <c r="K368" s="42">
        <f>MAX($L$237,$L$239,$L$249,$L$257)</f>
        <v>3.8999999999999977</v>
      </c>
      <c r="L368" s="76">
        <f>MAX(K368:K368)</f>
        <v>3.8999999999999977</v>
      </c>
      <c r="M368" s="69"/>
      <c r="N368" s="70"/>
      <c r="O368" s="75" t="s">
        <v>7</v>
      </c>
      <c r="P368" s="42">
        <f>MAX($F$245,$F$249,$F$251)</f>
        <v>3.9000000000000035</v>
      </c>
      <c r="Q368" s="42">
        <f>MAX($L$245,$L$249,$L$251)</f>
        <v>3.4999999999999973</v>
      </c>
      <c r="R368" s="77">
        <f>MAX(Q368:Q368)</f>
        <v>3.4999999999999973</v>
      </c>
      <c r="S368" s="69"/>
      <c r="T368" s="70"/>
      <c r="U368" s="75" t="s">
        <v>7</v>
      </c>
      <c r="V368" s="42">
        <f>MAX($F$235,$F$251,$F$259)</f>
        <v>6</v>
      </c>
      <c r="W368" s="42">
        <f>MAX($L$235,$L$251,$L$259)</f>
        <v>4.3999999999999986</v>
      </c>
      <c r="X368" s="96">
        <f>MAX(W368:W368)</f>
        <v>4.3999999999999986</v>
      </c>
      <c r="Y368" s="136"/>
      <c r="Z368" s="2" t="s">
        <v>43</v>
      </c>
      <c r="AA368" s="34" t="s">
        <v>6</v>
      </c>
      <c r="AB368" s="39">
        <f>$F$307</f>
        <v>-0.69999999999998952</v>
      </c>
      <c r="AC368" s="39">
        <f>$L$307</f>
        <v>-0.50000000000000044</v>
      </c>
      <c r="AD368" s="35">
        <f>MIN($AC368:$AC368)</f>
        <v>-0.50000000000000044</v>
      </c>
    </row>
    <row r="369" spans="1:30" x14ac:dyDescent="0.35">
      <c r="A369" s="136"/>
      <c r="B369" s="51" t="s">
        <v>42</v>
      </c>
      <c r="C369" s="58" t="s">
        <v>6</v>
      </c>
      <c r="D369" s="42">
        <f>MIN($F$265,$F$285,$F$287,$F$293,$F$295)</f>
        <v>0</v>
      </c>
      <c r="E369" s="42">
        <f>MIN($L$265,$L$285,$L$287,$L$293,$L$295)</f>
        <v>0.9000000000000008</v>
      </c>
      <c r="F369" s="68">
        <f>MIN(E369:E369)</f>
        <v>0.9000000000000008</v>
      </c>
      <c r="G369" s="69"/>
      <c r="H369" s="70" t="s">
        <v>42</v>
      </c>
      <c r="I369" s="71" t="s">
        <v>6</v>
      </c>
      <c r="J369" s="42">
        <f>MIN($F$269,$F$271,$F$281,$F$289)</f>
        <v>-1.2000000000000011</v>
      </c>
      <c r="K369" s="42">
        <f>MIN($L$269,$L$271,$L$281,$L$289)</f>
        <v>-1.2000000000000011</v>
      </c>
      <c r="L369" s="72">
        <f>MIN(K369:K369)</f>
        <v>-1.2000000000000011</v>
      </c>
      <c r="M369" s="69"/>
      <c r="N369" s="70" t="s">
        <v>42</v>
      </c>
      <c r="O369" s="71" t="s">
        <v>6</v>
      </c>
      <c r="P369" s="42">
        <f>MIN($F$279,$F$283,$F$285)</f>
        <v>0.40000000000000036</v>
      </c>
      <c r="Q369" s="42">
        <f>MIN($L$279,$L$283,$L$285)</f>
        <v>-0.30000000000000027</v>
      </c>
      <c r="R369" s="73">
        <f>MIN(Q369:Q369)</f>
        <v>-0.30000000000000027</v>
      </c>
      <c r="S369" s="69"/>
      <c r="T369" s="70" t="s">
        <v>42</v>
      </c>
      <c r="U369" s="71" t="s">
        <v>6</v>
      </c>
      <c r="V369" s="42">
        <f>MIN($F$267,$F$283,$F$291)</f>
        <v>0.10000000000000009</v>
      </c>
      <c r="W369" s="42">
        <f>MIN($L$267,$L$283,$L$291)</f>
        <v>-0.60000000000000053</v>
      </c>
      <c r="X369" s="95">
        <f>MIN(W369:W369)</f>
        <v>-0.60000000000000053</v>
      </c>
      <c r="Y369" s="136"/>
      <c r="Z369" s="36"/>
      <c r="AA369" s="37" t="s">
        <v>6</v>
      </c>
      <c r="AB369" s="38">
        <f>MIN(AB364:AB368)</f>
        <v>-0.69999999999998952</v>
      </c>
      <c r="AC369" s="38">
        <f>MIN(AC364:AC368)</f>
        <v>-0.50000000000000044</v>
      </c>
      <c r="AD369" s="38">
        <f>MIN(AC369:AC369)</f>
        <v>-0.50000000000000044</v>
      </c>
    </row>
    <row r="370" spans="1:30" x14ac:dyDescent="0.35">
      <c r="A370" s="136"/>
      <c r="B370" s="51"/>
      <c r="C370" s="52" t="s">
        <v>7</v>
      </c>
      <c r="D370" s="42">
        <f>MAX($F$265,$F$285,$F$287,$F$293,$F$295)</f>
        <v>2.2999999999999963</v>
      </c>
      <c r="E370" s="42">
        <f>MAX($L$265,$L$285,$L$287,$L$293,$L$295)</f>
        <v>1.899999999999999</v>
      </c>
      <c r="F370" s="74">
        <f>MAX(E370:E370)</f>
        <v>1.899999999999999</v>
      </c>
      <c r="G370" s="69"/>
      <c r="H370" s="70"/>
      <c r="I370" s="75" t="s">
        <v>7</v>
      </c>
      <c r="J370" s="42">
        <f>MAX($F$269,$F$271,$F$281,$F$289)</f>
        <v>4.8000000000000016</v>
      </c>
      <c r="K370" s="42">
        <f>MAX($L$269,$L$271,$L$281,$L$289)</f>
        <v>4.1999999999999984</v>
      </c>
      <c r="L370" s="76">
        <f>MAX(K370:K370)</f>
        <v>4.1999999999999984</v>
      </c>
      <c r="M370" s="69"/>
      <c r="N370" s="70"/>
      <c r="O370" s="75" t="s">
        <v>7</v>
      </c>
      <c r="P370" s="42">
        <f>MAX($F$279,$F$283,$F$285)</f>
        <v>2.2999999999999963</v>
      </c>
      <c r="Q370" s="42">
        <f>MAX($L$279,$L$283,$L$285)</f>
        <v>2.0000000000000018</v>
      </c>
      <c r="R370" s="77">
        <f>MAX(Q370:Q370)</f>
        <v>2.0000000000000018</v>
      </c>
      <c r="S370" s="69"/>
      <c r="T370" s="70"/>
      <c r="U370" s="75" t="s">
        <v>7</v>
      </c>
      <c r="V370" s="42">
        <f>MAX($F$267,$F$283,$F$291)</f>
        <v>4.5000000000000036</v>
      </c>
      <c r="W370" s="42">
        <f>MAX($L$267,$L$283,$L$291)</f>
        <v>3.8000000000000034</v>
      </c>
      <c r="X370" s="96">
        <f>MAX(W370:W370)</f>
        <v>3.8000000000000034</v>
      </c>
      <c r="Y370" s="136"/>
      <c r="Z370" s="36"/>
      <c r="AA370" s="37" t="s">
        <v>7</v>
      </c>
      <c r="AB370" s="38">
        <f>MAX(AB364:AB368)</f>
        <v>5.8</v>
      </c>
      <c r="AC370" s="38">
        <f>MAX(AC364:AC368)</f>
        <v>4.1999999999999984</v>
      </c>
      <c r="AD370" s="38">
        <f>MAX(AC370:AC370)</f>
        <v>4.1999999999999984</v>
      </c>
    </row>
    <row r="371" spans="1:30" x14ac:dyDescent="0.35">
      <c r="A371" s="136"/>
      <c r="B371" s="51" t="s">
        <v>43</v>
      </c>
      <c r="C371" s="58" t="s">
        <v>6</v>
      </c>
      <c r="D371" s="42">
        <f>MIN($F$297,$F$317,$F$319,$F$325,$F$327)</f>
        <v>-0.70000000000000062</v>
      </c>
      <c r="E371" s="42">
        <f>MIN($L$297,$L$317,$L$319,$L$325,$L$327)</f>
        <v>-0.70000000000000062</v>
      </c>
      <c r="F371" s="68">
        <f>MIN(E371:E371)</f>
        <v>-0.70000000000000062</v>
      </c>
      <c r="G371" s="69"/>
      <c r="H371" s="70" t="s">
        <v>43</v>
      </c>
      <c r="I371" s="71" t="s">
        <v>6</v>
      </c>
      <c r="J371" s="42">
        <f>MIN($F$301,$F$303,$F$313,$F$321)</f>
        <v>-0.40000000000000036</v>
      </c>
      <c r="K371" s="42">
        <f>MIN($L$301,$L$303,$L$313,$L$321)</f>
        <v>-0.10000000000000009</v>
      </c>
      <c r="L371" s="72">
        <f>MIN(K371:K371)</f>
        <v>-0.10000000000000009</v>
      </c>
      <c r="M371" s="69"/>
      <c r="N371" s="70" t="s">
        <v>43</v>
      </c>
      <c r="O371" s="71" t="s">
        <v>6</v>
      </c>
      <c r="P371" s="42">
        <f>MIN($F$313,$F$317,$F$319)</f>
        <v>-0.40000000000000036</v>
      </c>
      <c r="Q371" s="42">
        <f>MIN($L$313,$L$317,$L$319)</f>
        <v>-0.10000000000000009</v>
      </c>
      <c r="R371" s="73">
        <f>MIN(Q371:Q371)</f>
        <v>-0.10000000000000009</v>
      </c>
      <c r="S371" s="69"/>
      <c r="T371" s="70" t="s">
        <v>43</v>
      </c>
      <c r="U371" s="71" t="s">
        <v>6</v>
      </c>
      <c r="V371" s="42">
        <f>MIN($F$299,$F$315,$F$323)</f>
        <v>-0.60000000000000053</v>
      </c>
      <c r="W371" s="42">
        <f>MIN($L$299,$L$315,$L$323)</f>
        <v>-0.20000000000000018</v>
      </c>
      <c r="X371" s="95">
        <f>MIN(W371:W371)</f>
        <v>-0.20000000000000018</v>
      </c>
      <c r="Y371" s="136"/>
      <c r="Z371" s="136"/>
      <c r="AA371" s="136"/>
      <c r="AB371" s="136"/>
      <c r="AC371" s="136"/>
      <c r="AD371" s="136"/>
    </row>
    <row r="372" spans="1:30" x14ac:dyDescent="0.35">
      <c r="A372" s="136"/>
      <c r="B372" s="51"/>
      <c r="C372" s="52" t="s">
        <v>7</v>
      </c>
      <c r="D372" s="42">
        <f>MAX($F$297,$F$317,$F$319,$F$325,$F$327)</f>
        <v>1.4000000000000012</v>
      </c>
      <c r="E372" s="42">
        <f>MAX($L$297,$L$317,$L$319,$L$325,$L$327)</f>
        <v>1.4000000000000012</v>
      </c>
      <c r="F372" s="74">
        <f>MAX(E372:E372)</f>
        <v>1.4000000000000012</v>
      </c>
      <c r="G372" s="69"/>
      <c r="H372" s="70"/>
      <c r="I372" s="75" t="s">
        <v>7</v>
      </c>
      <c r="J372" s="42">
        <f>MAX($F$301,$F$303,$F$313,$F$321)</f>
        <v>4.299999999999998</v>
      </c>
      <c r="K372" s="42">
        <f>MAX($L$301,$L$303,$L$313,$L$321)</f>
        <v>3.6000000000000032</v>
      </c>
      <c r="L372" s="76">
        <f>MAX(K372:K372)</f>
        <v>3.6000000000000032</v>
      </c>
      <c r="M372" s="69"/>
      <c r="N372" s="70"/>
      <c r="O372" s="75" t="s">
        <v>7</v>
      </c>
      <c r="P372" s="42">
        <f>MAX($F$313,$F$317,$F$319)</f>
        <v>1.4000000000000012</v>
      </c>
      <c r="Q372" s="42">
        <f>MAX($L$313,$L$317,$L$319)</f>
        <v>1.4000000000000012</v>
      </c>
      <c r="R372" s="77">
        <f>MAX(Q372:Q372)</f>
        <v>1.4000000000000012</v>
      </c>
      <c r="S372" s="69"/>
      <c r="T372" s="70"/>
      <c r="U372" s="75" t="s">
        <v>7</v>
      </c>
      <c r="V372" s="42">
        <f>MAX($F$299,$F$315,$F$323)</f>
        <v>0.10000000000000009</v>
      </c>
      <c r="W372" s="42">
        <f>MAX($L$299,$L$315,$L$323)</f>
        <v>0.20000000000000018</v>
      </c>
      <c r="X372" s="96">
        <f>MAX(W372:W372)</f>
        <v>0.20000000000000018</v>
      </c>
      <c r="Y372" s="136"/>
      <c r="Z372" s="136"/>
      <c r="AA372" s="136"/>
      <c r="AB372" s="136"/>
      <c r="AC372" s="136"/>
      <c r="AD372" s="136"/>
    </row>
    <row r="373" spans="1:30" x14ac:dyDescent="0.35">
      <c r="A373" s="136"/>
      <c r="B373" s="62"/>
      <c r="C373" s="63" t="s">
        <v>44</v>
      </c>
      <c r="D373" s="78">
        <f>MIN(D363:D372)</f>
        <v>-0.70000000000000062</v>
      </c>
      <c r="E373" s="78">
        <f>MIN(E363:E372)</f>
        <v>-0.70000000000000062</v>
      </c>
      <c r="F373" s="79">
        <f>MIN(E373:E373)</f>
        <v>-0.70000000000000062</v>
      </c>
      <c r="G373" s="69"/>
      <c r="H373" s="80"/>
      <c r="I373" s="64" t="s">
        <v>44</v>
      </c>
      <c r="J373" s="64">
        <f>MIN(J363:J372)</f>
        <v>-1.2000000000000011</v>
      </c>
      <c r="K373" s="64">
        <f>MIN(K363:K372)</f>
        <v>-1.3000000000000012</v>
      </c>
      <c r="L373" s="81">
        <f>MIN(K373:K373)</f>
        <v>-1.3000000000000012</v>
      </c>
      <c r="M373" s="69"/>
      <c r="N373" s="82"/>
      <c r="O373" s="83" t="s">
        <v>44</v>
      </c>
      <c r="P373" s="83">
        <f>MIN(P363:P372)</f>
        <v>-0.40000000000000036</v>
      </c>
      <c r="Q373" s="83">
        <f>MIN(Q363:Q372)</f>
        <v>-0.9000000000000008</v>
      </c>
      <c r="R373" s="84">
        <f>MIN(Q373:Q373)</f>
        <v>-0.9000000000000008</v>
      </c>
      <c r="S373" s="69"/>
      <c r="T373" s="85"/>
      <c r="U373" s="86" t="s">
        <v>37</v>
      </c>
      <c r="V373" s="86">
        <f>MIN(V363:V372)</f>
        <v>-0.60000000000000053</v>
      </c>
      <c r="W373" s="86">
        <f>MIN(W363:W372)</f>
        <v>-0.60000000000000053</v>
      </c>
      <c r="X373" s="87">
        <f>MIN(W373:W373)</f>
        <v>-0.60000000000000053</v>
      </c>
      <c r="Y373" s="136"/>
      <c r="Z373" s="136"/>
      <c r="AA373" s="136"/>
      <c r="AB373" s="136"/>
      <c r="AC373" s="136"/>
      <c r="AD373" s="136"/>
    </row>
    <row r="374" spans="1:30" x14ac:dyDescent="0.35">
      <c r="A374" s="136"/>
      <c r="B374" s="65"/>
      <c r="C374" s="66" t="s">
        <v>45</v>
      </c>
      <c r="D374" s="88">
        <f>MAX(D363:D372)</f>
        <v>7.7000000000000011</v>
      </c>
      <c r="E374" s="88">
        <f>MAX(E363:E372)</f>
        <v>5.5000000000000053</v>
      </c>
      <c r="F374" s="89">
        <f>MAX(E374:E374)</f>
        <v>5.5000000000000053</v>
      </c>
      <c r="G374" s="69"/>
      <c r="H374" s="90"/>
      <c r="I374" s="67" t="s">
        <v>45</v>
      </c>
      <c r="J374" s="67">
        <f>MAX(J363:J372)</f>
        <v>8.2999999999999972</v>
      </c>
      <c r="K374" s="67">
        <f>MAX(K363:K372)</f>
        <v>4.8999999999999932</v>
      </c>
      <c r="L374" s="81">
        <f>MIN(K374:K374)</f>
        <v>4.8999999999999932</v>
      </c>
      <c r="M374" s="69"/>
      <c r="N374" s="91"/>
      <c r="O374" s="92" t="s">
        <v>45</v>
      </c>
      <c r="P374" s="92">
        <f>MAX(P363:P372)</f>
        <v>7.399999999999995</v>
      </c>
      <c r="Q374" s="92">
        <f>MAX(Q363:Q372)</f>
        <v>5.4999999999999991</v>
      </c>
      <c r="R374" s="84">
        <f>MIN(Q374:Q374)</f>
        <v>5.4999999999999991</v>
      </c>
      <c r="S374" s="69"/>
      <c r="T374" s="93"/>
      <c r="U374" s="94"/>
      <c r="V374" s="94">
        <f>MAX(V363:V372)</f>
        <v>7.1000000000000005</v>
      </c>
      <c r="W374" s="94">
        <f>MAX(W363:W372)</f>
        <v>4.5999999999999988</v>
      </c>
      <c r="X374" s="87">
        <f>MIN(W374:W374)</f>
        <v>4.5999999999999988</v>
      </c>
      <c r="Y374" s="136"/>
      <c r="Z374" s="136"/>
      <c r="AA374" s="136"/>
      <c r="AB374" s="136"/>
      <c r="AC374" s="136"/>
      <c r="AD374" s="136"/>
    </row>
    <row r="375" spans="1:30" x14ac:dyDescent="0.35">
      <c r="G375" s="47"/>
      <c r="M375" s="47"/>
    </row>
    <row r="376" spans="1:30" x14ac:dyDescent="0.35">
      <c r="G376" s="1"/>
      <c r="M376" s="1"/>
    </row>
    <row r="377" spans="1:30" x14ac:dyDescent="0.35">
      <c r="G377" s="1"/>
      <c r="M377" s="1"/>
    </row>
    <row r="378" spans="1:30" x14ac:dyDescent="0.35">
      <c r="G378" s="1"/>
      <c r="M378" s="1"/>
    </row>
    <row r="379" spans="1:30" x14ac:dyDescent="0.35">
      <c r="G379" s="1"/>
      <c r="M379" s="1"/>
    </row>
    <row r="380" spans="1:30" x14ac:dyDescent="0.35">
      <c r="G380" s="1"/>
      <c r="M380" s="1"/>
    </row>
    <row r="381" spans="1:30" x14ac:dyDescent="0.35">
      <c r="G381" s="1"/>
      <c r="M381" s="1"/>
    </row>
    <row r="382" spans="1:30" x14ac:dyDescent="0.35">
      <c r="G382" s="1"/>
      <c r="M382" s="1"/>
    </row>
    <row r="383" spans="1:30" x14ac:dyDescent="0.35">
      <c r="G383" s="1"/>
      <c r="M383" s="1"/>
    </row>
    <row r="384" spans="1:30" x14ac:dyDescent="0.35">
      <c r="G384" s="1"/>
      <c r="M384" s="1"/>
    </row>
    <row r="385" spans="7:13" x14ac:dyDescent="0.35">
      <c r="G385" s="1"/>
      <c r="M385" s="1"/>
    </row>
    <row r="386" spans="7:13" x14ac:dyDescent="0.35">
      <c r="G386" s="1"/>
      <c r="M386" s="1"/>
    </row>
    <row r="387" spans="7:13" x14ac:dyDescent="0.35">
      <c r="G387" s="1"/>
      <c r="M387" s="1"/>
    </row>
    <row r="388" spans="7:13" x14ac:dyDescent="0.35">
      <c r="G388" s="1"/>
      <c r="M388" s="1"/>
    </row>
    <row r="389" spans="7:13" x14ac:dyDescent="0.35">
      <c r="G389" s="1"/>
      <c r="M389" s="1"/>
    </row>
    <row r="390" spans="7:13" x14ac:dyDescent="0.35">
      <c r="G390" s="1"/>
      <c r="M390" s="1"/>
    </row>
    <row r="391" spans="7:13" x14ac:dyDescent="0.35">
      <c r="G391" s="1"/>
      <c r="M391" s="1"/>
    </row>
    <row r="392" spans="7:13" x14ac:dyDescent="0.35">
      <c r="G392" s="1"/>
      <c r="M392" s="1"/>
    </row>
    <row r="393" spans="7:13" x14ac:dyDescent="0.35">
      <c r="G393" s="1"/>
      <c r="M393" s="1"/>
    </row>
    <row r="394" spans="7:13" x14ac:dyDescent="0.35">
      <c r="G394" s="1"/>
      <c r="M394" s="1"/>
    </row>
    <row r="395" spans="7:13" x14ac:dyDescent="0.35">
      <c r="G395" s="1"/>
      <c r="M395" s="1"/>
    </row>
    <row r="396" spans="7:13" x14ac:dyDescent="0.35">
      <c r="G396" s="1"/>
      <c r="M396" s="1"/>
    </row>
    <row r="397" spans="7:13" x14ac:dyDescent="0.35">
      <c r="G397" s="1"/>
      <c r="M397" s="1"/>
    </row>
  </sheetData>
  <mergeCells count="57">
    <mergeCell ref="N1:O1"/>
    <mergeCell ref="Q1:R1"/>
    <mergeCell ref="Z329:AD329"/>
    <mergeCell ref="B329:F329"/>
    <mergeCell ref="H329:L329"/>
    <mergeCell ref="N329:R329"/>
    <mergeCell ref="T329:X329"/>
    <mergeCell ref="D1:F1"/>
    <mergeCell ref="Y1:AN1"/>
    <mergeCell ref="Y2:AN2"/>
    <mergeCell ref="Y3:Z3"/>
    <mergeCell ref="AC3:AN3"/>
    <mergeCell ref="Y4:Z4"/>
    <mergeCell ref="AC4:AF4"/>
    <mergeCell ref="AG4:AJ4"/>
    <mergeCell ref="AK4:AN4"/>
    <mergeCell ref="Z5:AA5"/>
    <mergeCell ref="Y6:Z6"/>
    <mergeCell ref="Y7:Z7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Y29:Z29"/>
    <mergeCell ref="Y30:Z30"/>
    <mergeCell ref="Y31:Z31"/>
    <mergeCell ref="Y32:Z32"/>
    <mergeCell ref="Y33:Z33"/>
    <mergeCell ref="Y34:Z34"/>
    <mergeCell ref="Y35:Z35"/>
    <mergeCell ref="Y36:Z36"/>
    <mergeCell ref="Y37:Z37"/>
    <mergeCell ref="Y43:Z43"/>
    <mergeCell ref="Y44:Z44"/>
    <mergeCell ref="Y45:Z45"/>
    <mergeCell ref="Y38:Z38"/>
    <mergeCell ref="Y39:Z39"/>
    <mergeCell ref="Y40:Z40"/>
    <mergeCell ref="Y41:Z41"/>
    <mergeCell ref="Y42:Z42"/>
  </mergeCells>
  <conditionalFormatting sqref="AA335">
    <cfRule type="duplicateValues" dxfId="318" priority="24"/>
  </conditionalFormatting>
  <conditionalFormatting sqref="AA337">
    <cfRule type="duplicateValues" dxfId="317" priority="25"/>
  </conditionalFormatting>
  <conditionalFormatting sqref="AA351">
    <cfRule type="duplicateValues" dxfId="316" priority="21"/>
  </conditionalFormatting>
  <conditionalFormatting sqref="AA352">
    <cfRule type="duplicateValues" dxfId="315" priority="22"/>
  </conditionalFormatting>
  <conditionalFormatting sqref="AA353">
    <cfRule type="duplicateValues" dxfId="314" priority="23"/>
  </conditionalFormatting>
  <conditionalFormatting sqref="AA366">
    <cfRule type="duplicateValues" dxfId="313" priority="18"/>
  </conditionalFormatting>
  <conditionalFormatting sqref="AA367">
    <cfRule type="duplicateValues" dxfId="312" priority="19"/>
  </conditionalFormatting>
  <conditionalFormatting sqref="AA368">
    <cfRule type="duplicateValues" dxfId="311" priority="20"/>
  </conditionalFormatting>
  <conditionalFormatting sqref="U341:U342">
    <cfRule type="duplicateValues" dxfId="310" priority="17"/>
  </conditionalFormatting>
  <conditionalFormatting sqref="U352:U353">
    <cfRule type="duplicateValues" dxfId="309" priority="16"/>
  </conditionalFormatting>
  <conditionalFormatting sqref="U354:U355">
    <cfRule type="duplicateValues" dxfId="308" priority="15"/>
  </conditionalFormatting>
  <conditionalFormatting sqref="U356:U357">
    <cfRule type="duplicateValues" dxfId="307" priority="14"/>
  </conditionalFormatting>
  <conditionalFormatting sqref="O352:O353">
    <cfRule type="duplicateValues" dxfId="306" priority="13"/>
  </conditionalFormatting>
  <conditionalFormatting sqref="O354:O355">
    <cfRule type="duplicateValues" dxfId="305" priority="12"/>
  </conditionalFormatting>
  <conditionalFormatting sqref="O356:O357">
    <cfRule type="duplicateValues" dxfId="304" priority="11"/>
  </conditionalFormatting>
  <conditionalFormatting sqref="U339">
    <cfRule type="duplicateValues" dxfId="303" priority="26"/>
  </conditionalFormatting>
  <conditionalFormatting sqref="U337">
    <cfRule type="duplicateValues" dxfId="302" priority="27"/>
  </conditionalFormatting>
  <conditionalFormatting sqref="U340">
    <cfRule type="duplicateValues" dxfId="301" priority="10"/>
  </conditionalFormatting>
  <conditionalFormatting sqref="U338">
    <cfRule type="duplicateValues" dxfId="300" priority="9"/>
  </conditionalFormatting>
  <conditionalFormatting sqref="U336">
    <cfRule type="duplicateValues" dxfId="299" priority="8"/>
  </conditionalFormatting>
  <conditionalFormatting sqref="U334">
    <cfRule type="duplicateValues" dxfId="298" priority="7"/>
  </conditionalFormatting>
  <conditionalFormatting sqref="U367:U368">
    <cfRule type="duplicateValues" dxfId="297" priority="6"/>
  </conditionalFormatting>
  <conditionalFormatting sqref="U369:U370">
    <cfRule type="duplicateValues" dxfId="296" priority="5"/>
  </conditionalFormatting>
  <conditionalFormatting sqref="U371:U372">
    <cfRule type="duplicateValues" dxfId="295" priority="4"/>
  </conditionalFormatting>
  <conditionalFormatting sqref="O367:O368">
    <cfRule type="duplicateValues" dxfId="294" priority="3"/>
  </conditionalFormatting>
  <conditionalFormatting sqref="O369:O370">
    <cfRule type="duplicateValues" dxfId="293" priority="2"/>
  </conditionalFormatting>
  <conditionalFormatting sqref="O371:O372">
    <cfRule type="duplicateValues" dxfId="29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466"/>
  <sheetViews>
    <sheetView topLeftCell="A3" workbookViewId="0">
      <selection activeCell="A3" sqref="A3:L3"/>
    </sheetView>
  </sheetViews>
  <sheetFormatPr baseColWidth="10" defaultRowHeight="14.5" x14ac:dyDescent="0.35"/>
  <cols>
    <col min="1" max="1" width="7.36328125" style="1" bestFit="1" customWidth="1"/>
    <col min="2" max="2" width="7.08984375" style="1" bestFit="1" customWidth="1"/>
    <col min="3" max="3" width="9" style="1" bestFit="1" customWidth="1"/>
    <col min="4" max="4" width="7.6328125" style="1" bestFit="1" customWidth="1"/>
    <col min="5" max="5" width="7" style="1" bestFit="1" customWidth="1"/>
    <col min="6" max="6" width="7.7265625" style="1" bestFit="1" customWidth="1"/>
    <col min="7" max="7" width="6.6328125" style="1" bestFit="1" customWidth="1"/>
    <col min="8" max="8" width="7.08984375" style="1" bestFit="1" customWidth="1"/>
    <col min="9" max="9" width="6.6328125" style="1" bestFit="1" customWidth="1"/>
    <col min="10" max="10" width="7.90625" style="1" customWidth="1"/>
    <col min="11" max="11" width="7.08984375" style="1" bestFit="1" customWidth="1"/>
    <col min="12" max="12" width="8.54296875" style="1" bestFit="1" customWidth="1"/>
    <col min="13" max="13" width="8.08984375" style="1" bestFit="1" customWidth="1"/>
    <col min="14" max="14" width="9" style="1" bestFit="1" customWidth="1"/>
    <col min="15" max="15" width="8.54296875" style="1" bestFit="1" customWidth="1"/>
    <col min="16" max="17" width="7.08984375" style="1" bestFit="1" customWidth="1"/>
    <col min="18" max="18" width="7.1796875" style="1" bestFit="1" customWidth="1"/>
    <col min="19" max="19" width="7.90625" style="1" customWidth="1"/>
    <col min="20" max="20" width="6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5" width="6.6328125" style="1" bestFit="1" customWidth="1"/>
    <col min="26" max="26" width="7.08984375" style="1" bestFit="1" customWidth="1"/>
    <col min="27" max="27" width="6.6328125" style="1" bestFit="1" customWidth="1"/>
    <col min="28" max="28" width="7.90625" style="1" customWidth="1"/>
    <col min="29" max="29" width="6.36328125" style="1" bestFit="1" customWidth="1"/>
    <col min="30" max="30" width="8.453125" style="1" bestFit="1" customWidth="1"/>
    <col min="31" max="36" width="6.6328125" style="1" bestFit="1" customWidth="1"/>
    <col min="37" max="37" width="7.90625" style="1" customWidth="1"/>
    <col min="38" max="38" width="6.36328125" style="1" bestFit="1" customWidth="1"/>
    <col min="39" max="39" width="8.453125" style="1" bestFit="1" customWidth="1"/>
    <col min="40" max="45" width="6.6328125" style="1" bestFit="1" customWidth="1"/>
    <col min="46" max="46" width="7.90625" style="1" customWidth="1"/>
    <col min="47" max="47" width="5.08984375" style="1" bestFit="1" customWidth="1"/>
    <col min="48" max="48" width="8.453125" style="1" bestFit="1" customWidth="1"/>
    <col min="49" max="54" width="6.6328125" style="1" bestFit="1" customWidth="1"/>
    <col min="55" max="55" width="7.90625" style="1" customWidth="1"/>
    <col min="56" max="56" width="5.08984375" style="1" bestFit="1" customWidth="1"/>
    <col min="57" max="57" width="8.453125" style="1" bestFit="1" customWidth="1"/>
    <col min="58" max="58" width="7.6328125" style="1" bestFit="1" customWidth="1"/>
    <col min="59" max="59" width="7" style="1" bestFit="1" customWidth="1"/>
    <col min="60" max="61" width="6.6328125" style="1" bestFit="1" customWidth="1"/>
    <col min="62" max="62" width="7.08984375" style="1" bestFit="1" customWidth="1"/>
    <col min="63" max="63" width="6.6328125" bestFit="1" customWidth="1"/>
    <col min="64" max="94" width="7.90625" customWidth="1"/>
  </cols>
  <sheetData>
    <row r="1" spans="1:82" ht="15.5" x14ac:dyDescent="0.35">
      <c r="A1" s="5"/>
      <c r="B1" s="5"/>
      <c r="C1" s="6"/>
      <c r="D1" s="164"/>
      <c r="E1" s="165"/>
      <c r="F1" s="166"/>
      <c r="G1" s="141"/>
      <c r="H1" s="5"/>
      <c r="I1" s="6"/>
      <c r="J1" s="138"/>
      <c r="K1" s="139"/>
      <c r="L1" s="140"/>
      <c r="N1" s="173" t="s">
        <v>58</v>
      </c>
      <c r="O1" s="173"/>
      <c r="Q1" s="173" t="s">
        <v>59</v>
      </c>
      <c r="R1" s="173"/>
      <c r="S1"/>
      <c r="T1"/>
      <c r="U1"/>
      <c r="V1"/>
      <c r="W1"/>
      <c r="X1"/>
      <c r="Y1" s="174" t="s">
        <v>63</v>
      </c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BA1"/>
      <c r="BB1"/>
      <c r="BC1"/>
      <c r="BD1"/>
      <c r="BE1"/>
      <c r="BF1"/>
      <c r="BG1"/>
      <c r="BH1"/>
      <c r="BI1"/>
      <c r="BJ1"/>
    </row>
    <row r="2" spans="1:82" ht="15.75" customHeight="1" x14ac:dyDescent="0.35">
      <c r="A2" s="5"/>
      <c r="B2" s="22" t="s">
        <v>54</v>
      </c>
      <c r="C2" s="23"/>
      <c r="D2" s="24" t="s">
        <v>55</v>
      </c>
      <c r="E2" s="24"/>
      <c r="F2" s="24"/>
      <c r="G2" s="141"/>
      <c r="H2" s="22" t="s">
        <v>0</v>
      </c>
      <c r="I2" s="23"/>
      <c r="J2" s="24" t="s">
        <v>50</v>
      </c>
      <c r="K2" s="24"/>
      <c r="L2" s="24"/>
      <c r="N2" s="1" t="s">
        <v>60</v>
      </c>
      <c r="O2" s="1" t="s">
        <v>61</v>
      </c>
      <c r="Q2" s="1" t="s">
        <v>60</v>
      </c>
      <c r="R2" s="1" t="s">
        <v>61</v>
      </c>
      <c r="U2" s="135">
        <f>MIN($N$7:$O$7,$N$15:$O$15,$N$23:$O$23,$N$31:$O$31,$N$39:$O$39,$N$47:$O$47,$N$55:$O$55,$N$63:$O$63,$N$71:$O$71,$N$79:$O$79,$N$87:$O$87,$N$95:$O$95,$N$103:$O$103,$N$111:$O$111,$N$119:$O$119,$N$127:$O$127,$N$135:$O$135,$N$143:$O$143,$N$151:$O$151,$N$159:$O$159)</f>
        <v>-2.399999999999991E-2</v>
      </c>
      <c r="W2" s="135">
        <f>MIN($Q$7:$R$7,$Q$15:$R$15,$Q$23:$R$23,$Q$31:$R$31,$Q$39:$R$39,$Q$47:$R$47,$Q$55:$R$55,$Q$63:$R$63,$Q$71:$R$71,$Q$79:$R$79,$Q$87:$R$87,$Q$95:$R$95,$Q$103:$R$103,$Q$111:$R$111,$Q$119:$R$119,$Q$127:$R$127,$Q$135:$R$135,$Q$143:$R$143,$Q$151:$R$151,$Q$159:$R$159)</f>
        <v>-1.2000000000000011E-2</v>
      </c>
      <c r="Y2" s="175" t="s">
        <v>64</v>
      </c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BA2"/>
      <c r="BB2"/>
      <c r="BC2"/>
      <c r="BD2"/>
      <c r="BE2"/>
      <c r="BF2"/>
      <c r="BG2"/>
      <c r="BH2"/>
      <c r="BI2"/>
      <c r="BJ2"/>
    </row>
    <row r="3" spans="1:82" s="21" customFormat="1" ht="15.75" customHeight="1" thickBot="1" x14ac:dyDescent="0.4">
      <c r="A3" s="5"/>
      <c r="B3" s="22" t="s">
        <v>5</v>
      </c>
      <c r="C3" s="23" t="s">
        <v>8</v>
      </c>
      <c r="D3" s="24" t="s">
        <v>75</v>
      </c>
      <c r="E3" s="24" t="s">
        <v>76</v>
      </c>
      <c r="F3" s="24" t="s">
        <v>77</v>
      </c>
      <c r="G3" s="141"/>
      <c r="H3" s="22" t="s">
        <v>5</v>
      </c>
      <c r="I3" s="23" t="s">
        <v>8</v>
      </c>
      <c r="J3" s="24" t="s">
        <v>75</v>
      </c>
      <c r="K3" s="24" t="s">
        <v>76</v>
      </c>
      <c r="L3" s="24" t="s">
        <v>77</v>
      </c>
      <c r="M3" s="1"/>
      <c r="N3" s="1"/>
      <c r="O3" s="135"/>
      <c r="P3" s="1"/>
      <c r="Q3" s="1"/>
      <c r="R3" s="1"/>
      <c r="S3" s="1"/>
      <c r="T3" s="1"/>
      <c r="U3" s="135">
        <f>MAX($N$7:$O$7,$N$15:$O$15,$N$23:$O$23,$N$31:$O$31,$N$39:$O$39,$N$47:$O$47,$N$55:$O$55,$N$63:$O$63,$N$71:$O$71,$N$79:$O$79,$N$87:$O$87,$N$95:$O$95,$N$103:$O$103,$N$111:$O$111,$N$119:$O$119,$N$127:$O$127,$N$135:$O$135,$N$143:$O$143,$N$151:$O$151,$N$159:$O$159)</f>
        <v>4.1999999999999982E-2</v>
      </c>
      <c r="V3" s="1"/>
      <c r="W3" s="135">
        <f>MAX($Q$7:$R$7,$Q$15:$R$15,$Q$23:$R$23,$Q$31:$R$31,$Q$39:$R$39,$Q$47:$R$47,$Q$55:$R$55,$Q$63:$R$63,$Q$71:$R$71,$Q$79:$R$79,$Q$87:$R$87,$Q$95:$R$95,$Q$103:$R$103,$Q$111:$R$111,$Q$119:$R$119,$Q$127:$R$127,$Q$135:$R$135,$Q$143:$R$143,$Q$151:$R$151,$Q$159:$R$159)</f>
        <v>4.1999999999999982E-2</v>
      </c>
      <c r="X3" s="1"/>
      <c r="Y3" s="170"/>
      <c r="Z3" s="170"/>
      <c r="AA3" s="153"/>
      <c r="AB3" s="154"/>
      <c r="AC3" s="171" t="s">
        <v>65</v>
      </c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</row>
    <row r="4" spans="1:82" ht="16" thickBot="1" x14ac:dyDescent="0.4">
      <c r="A4" s="16" t="s">
        <v>29</v>
      </c>
      <c r="B4" s="11"/>
      <c r="C4" s="11"/>
      <c r="D4" s="143">
        <f>Normal!D5</f>
        <v>0.26500000000000001</v>
      </c>
      <c r="E4" s="143">
        <f>Normal!E5</f>
        <v>0.41899999999999998</v>
      </c>
      <c r="F4" s="143">
        <f>Normal!F5</f>
        <v>0.41899999999999998</v>
      </c>
      <c r="G4" s="141"/>
      <c r="H4" s="11"/>
      <c r="I4" s="11"/>
      <c r="J4" s="143">
        <f>'Doublex when sd is different'!J4</f>
        <v>0.192</v>
      </c>
      <c r="K4" s="143">
        <f>'Doublex when sd is different'!K4</f>
        <v>0.46300000000000002</v>
      </c>
      <c r="L4" s="143">
        <f>'Doublex when sd is different'!L4</f>
        <v>0.28199999999999997</v>
      </c>
      <c r="O4" s="135"/>
      <c r="Y4" s="170"/>
      <c r="Z4" s="170"/>
      <c r="AA4" s="153"/>
      <c r="AB4" s="154"/>
      <c r="AC4" s="176" t="s">
        <v>1</v>
      </c>
      <c r="AD4" s="176"/>
      <c r="AE4" s="176"/>
      <c r="AF4" s="176"/>
      <c r="AG4" s="176" t="s">
        <v>66</v>
      </c>
      <c r="AH4" s="176"/>
      <c r="AI4" s="176"/>
      <c r="AJ4" s="176"/>
      <c r="AK4" s="176" t="s">
        <v>67</v>
      </c>
      <c r="AL4" s="176"/>
      <c r="AM4" s="176"/>
      <c r="AN4" s="176"/>
      <c r="BA4"/>
      <c r="BB4"/>
      <c r="BC4"/>
      <c r="BD4"/>
      <c r="BE4"/>
      <c r="BF4"/>
      <c r="BG4"/>
      <c r="BH4"/>
      <c r="BI4"/>
      <c r="BJ4"/>
    </row>
    <row r="5" spans="1:82" s="10" customFormat="1" ht="18.5" thickBot="1" x14ac:dyDescent="0.4">
      <c r="A5" s="8"/>
      <c r="B5" s="8">
        <v>2.1</v>
      </c>
      <c r="C5" s="9" t="s">
        <v>9</v>
      </c>
      <c r="D5" s="125">
        <f>'[4]power for chi² and skewpos dist'!L6</f>
        <v>0.30299999999999999</v>
      </c>
      <c r="E5" s="125">
        <f>'[4]power for chi² and skewpos dist'!M6</f>
        <v>0.435</v>
      </c>
      <c r="F5" s="125">
        <f>'[4]power for chi² and skewpos dist'!N6</f>
        <v>0.435</v>
      </c>
      <c r="G5" s="141"/>
      <c r="H5" s="8">
        <v>2.1</v>
      </c>
      <c r="I5" s="9" t="s">
        <v>9</v>
      </c>
      <c r="J5" s="125">
        <v>0.222</v>
      </c>
      <c r="K5" s="125">
        <v>0.498</v>
      </c>
      <c r="L5" s="125">
        <v>0.30199999999999999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55" t="s">
        <v>68</v>
      </c>
      <c r="Z5" s="171" t="s">
        <v>69</v>
      </c>
      <c r="AA5" s="171"/>
      <c r="AB5" s="156" t="s">
        <v>70</v>
      </c>
      <c r="AC5" s="155" t="s">
        <v>71</v>
      </c>
      <c r="AD5" s="157">
        <v>1</v>
      </c>
      <c r="AE5" s="157">
        <v>2</v>
      </c>
      <c r="AF5" s="157">
        <v>4</v>
      </c>
      <c r="AG5" s="155" t="s">
        <v>71</v>
      </c>
      <c r="AH5" s="155">
        <v>1</v>
      </c>
      <c r="AI5" s="155">
        <v>2</v>
      </c>
      <c r="AJ5" s="155">
        <v>4</v>
      </c>
      <c r="AK5" s="155" t="s">
        <v>71</v>
      </c>
      <c r="AL5" s="155">
        <v>1</v>
      </c>
      <c r="AM5" s="155">
        <v>2</v>
      </c>
      <c r="AN5" s="155">
        <v>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</row>
    <row r="6" spans="1:82" ht="16" thickBot="1" x14ac:dyDescent="0.4">
      <c r="A6" s="16" t="s">
        <v>29</v>
      </c>
      <c r="B6" s="40"/>
      <c r="C6" s="40"/>
      <c r="D6" s="144">
        <f>Normal!D7</f>
        <v>0.23899999999999999</v>
      </c>
      <c r="E6" s="144">
        <f>Normal!E7</f>
        <v>0.23200000000000001</v>
      </c>
      <c r="F6" s="144">
        <f>Normal!F7</f>
        <v>0.23200000000000001</v>
      </c>
      <c r="G6" s="141"/>
      <c r="H6" s="40"/>
      <c r="I6" s="40"/>
      <c r="J6" s="144">
        <f>'Doublex when sd is different'!J6</f>
        <v>0.214</v>
      </c>
      <c r="K6" s="144">
        <f>'Doublex when sd is different'!K6</f>
        <v>0.20899999999999999</v>
      </c>
      <c r="L6" s="144">
        <f>'Doublex when sd is different'!L6</f>
        <v>0.20899999999999999</v>
      </c>
      <c r="Y6" s="172">
        <v>20</v>
      </c>
      <c r="Z6" s="172"/>
      <c r="AA6" s="153" t="s">
        <v>71</v>
      </c>
      <c r="AB6" s="158" t="s">
        <v>72</v>
      </c>
      <c r="AC6" s="160">
        <f>$J4</f>
        <v>0.192</v>
      </c>
      <c r="AD6" s="160">
        <f>$J6</f>
        <v>0.214</v>
      </c>
      <c r="AE6" s="160">
        <f>$J8</f>
        <v>0.22</v>
      </c>
      <c r="AF6" s="160">
        <f>$J10</f>
        <v>0.23200000000000001</v>
      </c>
      <c r="AG6" s="160">
        <f>$K4</f>
        <v>0.46300000000000002</v>
      </c>
      <c r="AH6" s="160">
        <f>$K6</f>
        <v>0.20899999999999999</v>
      </c>
      <c r="AI6" s="160">
        <f>$K8</f>
        <v>9.5000000000000001E-2</v>
      </c>
      <c r="AJ6" s="160">
        <f>$K10</f>
        <v>6.2E-2</v>
      </c>
      <c r="AK6" s="160">
        <f>$L4</f>
        <v>0.28199999999999997</v>
      </c>
      <c r="AL6" s="160">
        <f>$L6</f>
        <v>0.20899999999999999</v>
      </c>
      <c r="AM6" s="160">
        <f>$L8</f>
        <v>0.124</v>
      </c>
      <c r="AN6" s="160">
        <f>$L10</f>
        <v>8.5999999999999993E-2</v>
      </c>
      <c r="BA6"/>
      <c r="BB6"/>
      <c r="BC6"/>
      <c r="BD6"/>
      <c r="BE6"/>
      <c r="BF6"/>
      <c r="BG6"/>
      <c r="BH6"/>
      <c r="BI6"/>
      <c r="BJ6"/>
    </row>
    <row r="7" spans="1:82" s="15" customFormat="1" ht="16" thickBot="1" x14ac:dyDescent="0.4">
      <c r="A7" s="8"/>
      <c r="B7" s="8">
        <v>2.2000000000000002</v>
      </c>
      <c r="C7" s="9" t="s">
        <v>9</v>
      </c>
      <c r="D7" s="125">
        <f>'[4]power for chi² and skewpos dist'!L8</f>
        <v>0.24199999999999999</v>
      </c>
      <c r="E7" s="125">
        <f>'[4]power for chi² and skewpos dist'!M8</f>
        <v>0.2</v>
      </c>
      <c r="F7" s="125">
        <f>'[4]power for chi² and skewpos dist'!N8</f>
        <v>0.2</v>
      </c>
      <c r="G7" s="141"/>
      <c r="H7" s="8">
        <v>2.2000000000000002</v>
      </c>
      <c r="I7" s="9" t="s">
        <v>9</v>
      </c>
      <c r="J7" s="125">
        <v>0.215</v>
      </c>
      <c r="K7" s="125">
        <v>0.18</v>
      </c>
      <c r="L7" s="125">
        <v>0.187</v>
      </c>
      <c r="M7" s="1"/>
      <c r="N7" s="135">
        <f>D7-E7</f>
        <v>4.1999999999999982E-2</v>
      </c>
      <c r="O7" s="135">
        <f>J7-K7</f>
        <v>3.5000000000000003E-2</v>
      </c>
      <c r="P7" s="1"/>
      <c r="Q7" s="1">
        <f>D7-F7</f>
        <v>4.1999999999999982E-2</v>
      </c>
      <c r="R7" s="1">
        <f>J7-L7</f>
        <v>2.7999999999999997E-2</v>
      </c>
      <c r="S7" s="1"/>
      <c r="T7" s="1"/>
      <c r="U7" s="1"/>
      <c r="V7" s="1"/>
      <c r="W7" s="1"/>
      <c r="X7" s="1"/>
      <c r="Y7" s="170"/>
      <c r="Z7" s="170"/>
      <c r="AA7" s="153"/>
      <c r="AB7" s="159" t="s">
        <v>73</v>
      </c>
      <c r="AC7" s="161">
        <f>$J5</f>
        <v>0.222</v>
      </c>
      <c r="AD7" s="161">
        <f>$J7</f>
        <v>0.215</v>
      </c>
      <c r="AE7" s="161">
        <f>$J9</f>
        <v>0.19400000000000001</v>
      </c>
      <c r="AF7" s="161">
        <f>$J11</f>
        <v>0.214</v>
      </c>
      <c r="AG7" s="161">
        <f>$K5</f>
        <v>0.498</v>
      </c>
      <c r="AH7" s="161">
        <f>$K7</f>
        <v>0.18</v>
      </c>
      <c r="AI7" s="161">
        <f>$K9</f>
        <v>6.7000000000000004E-2</v>
      </c>
      <c r="AJ7" s="161">
        <f>$K11</f>
        <v>5.3999999999999999E-2</v>
      </c>
      <c r="AK7" s="161">
        <f>$L5</f>
        <v>0.30199999999999999</v>
      </c>
      <c r="AL7" s="161">
        <f>$L7</f>
        <v>0.187</v>
      </c>
      <c r="AM7" s="161">
        <f>$L9</f>
        <v>8.5000000000000006E-2</v>
      </c>
      <c r="AN7" s="161">
        <f>$L11</f>
        <v>7.0999999999999994E-2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</row>
    <row r="8" spans="1:82" ht="16" thickBot="1" x14ac:dyDescent="0.4">
      <c r="A8" s="16" t="s">
        <v>29</v>
      </c>
      <c r="B8" s="13"/>
      <c r="C8" s="14"/>
      <c r="D8" s="145">
        <f>Normal!D9</f>
        <v>0.20599999999999999</v>
      </c>
      <c r="E8" s="145">
        <f>Normal!E9</f>
        <v>0.107</v>
      </c>
      <c r="F8" s="145">
        <f>Normal!F9</f>
        <v>0.107</v>
      </c>
      <c r="G8" s="141"/>
      <c r="H8" s="13"/>
      <c r="I8" s="14"/>
      <c r="J8" s="145">
        <f>'Doublex when sd is different'!J8</f>
        <v>0.22</v>
      </c>
      <c r="K8" s="145">
        <f>'Doublex when sd is different'!K8</f>
        <v>9.5000000000000001E-2</v>
      </c>
      <c r="L8" s="145">
        <f>'Doublex when sd is different'!L8</f>
        <v>0.124</v>
      </c>
      <c r="N8" s="135"/>
      <c r="O8" s="135"/>
      <c r="Y8" s="170">
        <v>20</v>
      </c>
      <c r="Z8" s="170"/>
      <c r="AA8" s="153">
        <v>1</v>
      </c>
      <c r="AB8" s="158" t="s">
        <v>72</v>
      </c>
      <c r="AC8" s="160">
        <f>$J12</f>
        <v>0.45200000000000001</v>
      </c>
      <c r="AD8" s="160">
        <f>$J14</f>
        <v>0.33800000000000002</v>
      </c>
      <c r="AE8" s="160">
        <f>$J16</f>
        <v>0.19600000000000001</v>
      </c>
      <c r="AF8" s="160">
        <f>$J18</f>
        <v>0.124</v>
      </c>
      <c r="AG8" s="160">
        <f>$K12</f>
        <v>0.59299999999999997</v>
      </c>
      <c r="AH8" s="160">
        <f>$K14</f>
        <v>0.32900000000000001</v>
      </c>
      <c r="AI8" s="160">
        <f>$K16</f>
        <v>0.13600000000000001</v>
      </c>
      <c r="AJ8" s="160">
        <f>$K18</f>
        <v>7.2999999999999995E-2</v>
      </c>
      <c r="AK8" s="160">
        <f>$L12</f>
        <v>0.443</v>
      </c>
      <c r="AL8" s="160">
        <f>$L14</f>
        <v>0.33600000000000002</v>
      </c>
      <c r="AM8" s="160">
        <f>$L16</f>
        <v>0.188</v>
      </c>
      <c r="AN8" s="160">
        <f>$L18</f>
        <v>0.111</v>
      </c>
      <c r="BA8"/>
      <c r="BB8"/>
      <c r="BC8"/>
      <c r="BD8"/>
      <c r="BE8"/>
      <c r="BF8"/>
      <c r="BG8"/>
      <c r="BH8"/>
      <c r="BI8"/>
      <c r="BJ8"/>
    </row>
    <row r="9" spans="1:82" s="12" customFormat="1" ht="16" thickBot="1" x14ac:dyDescent="0.4">
      <c r="A9" s="8"/>
      <c r="B9" s="8">
        <v>2.4</v>
      </c>
      <c r="C9" s="9" t="s">
        <v>9</v>
      </c>
      <c r="D9" s="125">
        <f>'[4]power for chi² and skewpos dist'!L10</f>
        <v>0.17699999999999999</v>
      </c>
      <c r="E9" s="125">
        <f>'[4]power for chi² and skewpos dist'!M10</f>
        <v>7.0000000000000007E-2</v>
      </c>
      <c r="F9" s="125">
        <f>'[4]power for chi² and skewpos dist'!N10</f>
        <v>7.0000000000000007E-2</v>
      </c>
      <c r="G9" s="141"/>
      <c r="H9" s="8">
        <v>2.4</v>
      </c>
      <c r="I9" s="9" t="s">
        <v>9</v>
      </c>
      <c r="J9" s="125">
        <v>0.19400000000000001</v>
      </c>
      <c r="K9" s="125">
        <v>6.7000000000000004E-2</v>
      </c>
      <c r="L9" s="125">
        <v>8.5000000000000006E-2</v>
      </c>
      <c r="M9" s="1"/>
      <c r="N9" s="135"/>
      <c r="O9" s="135"/>
      <c r="P9" s="1"/>
      <c r="Q9" s="1"/>
      <c r="R9" s="1"/>
      <c r="S9" s="1"/>
      <c r="T9" s="1"/>
      <c r="U9" s="1"/>
      <c r="V9" s="1"/>
      <c r="W9" s="1"/>
      <c r="X9" s="1"/>
      <c r="Y9" s="170"/>
      <c r="Z9" s="170"/>
      <c r="AA9" s="153"/>
      <c r="AB9" s="159" t="s">
        <v>73</v>
      </c>
      <c r="AC9" s="161">
        <f>$J13</f>
        <v>0.47</v>
      </c>
      <c r="AD9" s="161">
        <f>$J15</f>
        <v>0.33900000000000002</v>
      </c>
      <c r="AE9" s="161">
        <f>$J17</f>
        <v>0.16700000000000001</v>
      </c>
      <c r="AF9" s="161">
        <f>$J19</f>
        <v>0.1</v>
      </c>
      <c r="AG9" s="161">
        <f>$K13</f>
        <v>0.63</v>
      </c>
      <c r="AH9" s="161">
        <f>$K15</f>
        <v>0.34200000000000003</v>
      </c>
      <c r="AI9" s="161">
        <f>$K17</f>
        <v>0.112</v>
      </c>
      <c r="AJ9" s="161">
        <f>$K19</f>
        <v>5.8000000000000003E-2</v>
      </c>
      <c r="AK9" s="161">
        <f>$L13</f>
        <v>0.46100000000000002</v>
      </c>
      <c r="AL9" s="161">
        <f>$L15</f>
        <v>0.33700000000000002</v>
      </c>
      <c r="AM9" s="161">
        <f>$L17</f>
        <v>0.157</v>
      </c>
      <c r="AN9" s="161">
        <f>$L19</f>
        <v>8.6999999999999994E-2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ht="16" thickBot="1" x14ac:dyDescent="0.4">
      <c r="A10" s="16" t="s">
        <v>29</v>
      </c>
      <c r="B10" s="13"/>
      <c r="C10" s="14"/>
      <c r="D10" s="145">
        <f>Normal!D11</f>
        <v>0.192</v>
      </c>
      <c r="E10" s="145">
        <f>Normal!E11</f>
        <v>6.5000000000000002E-2</v>
      </c>
      <c r="F10" s="145">
        <f>Normal!F11</f>
        <v>6.5000000000000002E-2</v>
      </c>
      <c r="G10" s="141"/>
      <c r="H10" s="13"/>
      <c r="I10" s="14"/>
      <c r="J10" s="145">
        <f>'Doublex when sd is different'!J10</f>
        <v>0.23200000000000001</v>
      </c>
      <c r="K10" s="145">
        <f>'Doublex when sd is different'!K10</f>
        <v>6.2E-2</v>
      </c>
      <c r="L10" s="145">
        <f>'Doublex when sd is different'!L10</f>
        <v>8.5999999999999993E-2</v>
      </c>
      <c r="N10" s="135"/>
      <c r="O10" s="135"/>
      <c r="Y10" s="170">
        <v>20</v>
      </c>
      <c r="Z10" s="170"/>
      <c r="AA10" s="153" t="s">
        <v>74</v>
      </c>
      <c r="AB10" s="158" t="s">
        <v>72</v>
      </c>
      <c r="AC10" s="160">
        <f>$J20</f>
        <v>0.627</v>
      </c>
      <c r="AD10" s="160">
        <f>$J22</f>
        <v>0.42399999999999999</v>
      </c>
      <c r="AE10" s="160">
        <f>$J24</f>
        <v>0.18099999999999999</v>
      </c>
      <c r="AF10" s="160">
        <f>$J26</f>
        <v>7.5999999999999998E-2</v>
      </c>
      <c r="AG10" s="160">
        <f>$K20</f>
        <v>0.64700000000000002</v>
      </c>
      <c r="AH10" s="160">
        <f>$K22</f>
        <v>0.41299999999999998</v>
      </c>
      <c r="AI10" s="160">
        <f>$K24</f>
        <v>0.17599999999999999</v>
      </c>
      <c r="AJ10" s="160">
        <f>$K26</f>
        <v>8.3000000000000004E-2</v>
      </c>
      <c r="AK10" s="160">
        <f>$L20</f>
        <v>0.53200000000000003</v>
      </c>
      <c r="AL10" s="160">
        <f>$L22</f>
        <v>0.42099999999999999</v>
      </c>
      <c r="AM10" s="160">
        <f>$L24</f>
        <v>0.245</v>
      </c>
      <c r="AN10" s="160">
        <f>$L26</f>
        <v>0.13200000000000001</v>
      </c>
      <c r="BA10"/>
      <c r="BB10"/>
      <c r="BC10"/>
      <c r="BD10"/>
      <c r="BE10"/>
      <c r="BF10"/>
      <c r="BG10"/>
      <c r="BH10"/>
      <c r="BI10"/>
      <c r="BJ10"/>
    </row>
    <row r="11" spans="1:82" s="12" customFormat="1" ht="16" thickBot="1" x14ac:dyDescent="0.4">
      <c r="A11" s="8"/>
      <c r="B11" s="8">
        <v>2.8</v>
      </c>
      <c r="C11" s="9" t="s">
        <v>9</v>
      </c>
      <c r="D11" s="125">
        <f>'[4]power for chi² and skewpos dist'!L12</f>
        <v>0.17299999999999999</v>
      </c>
      <c r="E11" s="125">
        <f>'[4]power for chi² and skewpos dist'!M12</f>
        <v>5.3999999999999999E-2</v>
      </c>
      <c r="F11" s="125">
        <f>'[4]power for chi² and skewpos dist'!N12</f>
        <v>5.3999999999999999E-2</v>
      </c>
      <c r="G11" s="141"/>
      <c r="H11" s="8">
        <v>2.8</v>
      </c>
      <c r="I11" s="9" t="s">
        <v>9</v>
      </c>
      <c r="J11" s="125">
        <v>0.214</v>
      </c>
      <c r="K11" s="125">
        <v>5.3999999999999999E-2</v>
      </c>
      <c r="L11" s="125">
        <v>7.0999999999999994E-2</v>
      </c>
      <c r="M11" s="1"/>
      <c r="N11" s="135"/>
      <c r="O11" s="135"/>
      <c r="P11" s="1"/>
      <c r="Q11" s="1"/>
      <c r="R11" s="1"/>
      <c r="S11" s="1"/>
      <c r="T11" s="1"/>
      <c r="U11" s="1"/>
      <c r="V11" s="1"/>
      <c r="W11" s="1"/>
      <c r="X11" s="1"/>
      <c r="Y11" s="170"/>
      <c r="Z11" s="170"/>
      <c r="AA11" s="153"/>
      <c r="AB11" s="159" t="s">
        <v>73</v>
      </c>
      <c r="AC11" s="161">
        <f>$J21</f>
        <v>0.628</v>
      </c>
      <c r="AD11" s="161">
        <f>$J23</f>
        <v>0.43</v>
      </c>
      <c r="AE11" s="161">
        <f>$J25</f>
        <v>0.151</v>
      </c>
      <c r="AF11" s="161">
        <f>$J27</f>
        <v>5.3999999999999999E-2</v>
      </c>
      <c r="AG11" s="161">
        <f>$K21</f>
        <v>0.67500000000000004</v>
      </c>
      <c r="AH11" s="161">
        <f>$K23</f>
        <v>0.44600000000000001</v>
      </c>
      <c r="AI11" s="161">
        <f>$K25</f>
        <v>0.16200000000000001</v>
      </c>
      <c r="AJ11" s="161">
        <f>$K27</f>
        <v>6.8000000000000005E-2</v>
      </c>
      <c r="AK11" s="161">
        <f>$L21</f>
        <v>0.54</v>
      </c>
      <c r="AL11" s="161">
        <f>$L23</f>
        <v>0.43</v>
      </c>
      <c r="AM11" s="161">
        <f>$L25</f>
        <v>0.224</v>
      </c>
      <c r="AN11" s="161">
        <f>$L27</f>
        <v>0.107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</row>
    <row r="12" spans="1:82" ht="16" thickBot="1" x14ac:dyDescent="0.4">
      <c r="A12" s="16" t="s">
        <v>29</v>
      </c>
      <c r="B12" s="16"/>
      <c r="C12" s="17"/>
      <c r="D12" s="146">
        <f>Normal!D13</f>
        <v>0.498</v>
      </c>
      <c r="E12" s="146">
        <f>Normal!E13</f>
        <v>0.48899999999999999</v>
      </c>
      <c r="F12" s="146">
        <f>Normal!F13</f>
        <v>0.48899999999999999</v>
      </c>
      <c r="G12" s="141"/>
      <c r="H12" s="16"/>
      <c r="I12" s="17"/>
      <c r="J12" s="146">
        <f>'Doublex when sd is different'!J12</f>
        <v>0.45200000000000001</v>
      </c>
      <c r="K12" s="146">
        <f>'Doublex when sd is different'!K12</f>
        <v>0.59299999999999997</v>
      </c>
      <c r="L12" s="146">
        <f>'Doublex when sd is different'!L12</f>
        <v>0.443</v>
      </c>
      <c r="N12" s="135"/>
      <c r="O12" s="135"/>
      <c r="Y12" s="170">
        <v>20</v>
      </c>
      <c r="Z12" s="170"/>
      <c r="AA12" s="153">
        <v>2</v>
      </c>
      <c r="AB12" s="158" t="s">
        <v>72</v>
      </c>
      <c r="AC12" s="160">
        <f>$J28</f>
        <v>0.73199999999999998</v>
      </c>
      <c r="AD12" s="160">
        <f>$J30</f>
        <v>0.48699999999999999</v>
      </c>
      <c r="AE12" s="160">
        <f>$J32</f>
        <v>0.16900000000000001</v>
      </c>
      <c r="AF12" s="160">
        <f>$J34</f>
        <v>0.05</v>
      </c>
      <c r="AG12" s="160">
        <f>$K28</f>
        <v>0.67700000000000005</v>
      </c>
      <c r="AH12" s="160">
        <f>$K30</f>
        <v>0.47199999999999998</v>
      </c>
      <c r="AI12" s="160">
        <f>$K32</f>
        <v>0.21299999999999999</v>
      </c>
      <c r="AJ12" s="160">
        <f>$K34</f>
        <v>9.2999999999999999E-2</v>
      </c>
      <c r="AK12" s="160">
        <f>$L28</f>
        <v>0.58599999999999997</v>
      </c>
      <c r="AL12" s="160">
        <f>$L30</f>
        <v>0.48099999999999998</v>
      </c>
      <c r="AM12" s="160">
        <f>$L32</f>
        <v>0.29199999999999998</v>
      </c>
      <c r="AN12" s="160">
        <f>$L34</f>
        <v>0.151</v>
      </c>
      <c r="BA12"/>
      <c r="BB12"/>
      <c r="BC12"/>
      <c r="BD12"/>
      <c r="BE12"/>
      <c r="BF12"/>
      <c r="BG12"/>
      <c r="BH12"/>
      <c r="BI12"/>
      <c r="BJ12"/>
    </row>
    <row r="13" spans="1:82" s="15" customFormat="1" ht="16" thickBot="1" x14ac:dyDescent="0.4">
      <c r="A13" s="8"/>
      <c r="B13" s="8">
        <v>2.1</v>
      </c>
      <c r="C13" s="9" t="s">
        <v>10</v>
      </c>
      <c r="D13" s="125">
        <f>'[4]power for chi² and skewpos dist'!L14</f>
        <v>0.51</v>
      </c>
      <c r="E13" s="125">
        <f>'[4]power for chi² and skewpos dist'!M14</f>
        <v>0.502</v>
      </c>
      <c r="F13" s="125">
        <f>'[4]power for chi² and skewpos dist'!N14</f>
        <v>0.502</v>
      </c>
      <c r="G13" s="141"/>
      <c r="H13" s="8">
        <v>2.1</v>
      </c>
      <c r="I13" s="9" t="s">
        <v>10</v>
      </c>
      <c r="J13" s="125">
        <v>0.47</v>
      </c>
      <c r="K13" s="125">
        <v>0.63</v>
      </c>
      <c r="L13" s="125">
        <v>0.46100000000000002</v>
      </c>
      <c r="M13" s="1"/>
      <c r="N13" s="135"/>
      <c r="O13" s="135"/>
      <c r="P13" s="1"/>
      <c r="Q13" s="1"/>
      <c r="R13" s="1"/>
      <c r="S13" s="1"/>
      <c r="T13" s="1"/>
      <c r="U13" s="1"/>
      <c r="V13" s="1"/>
      <c r="W13" s="1"/>
      <c r="X13" s="1"/>
      <c r="Y13" s="170"/>
      <c r="Z13" s="170"/>
      <c r="AA13" s="153"/>
      <c r="AB13" s="159" t="s">
        <v>73</v>
      </c>
      <c r="AC13" s="161">
        <f>$J29</f>
        <v>0.72499999999999998</v>
      </c>
      <c r="AD13" s="161">
        <f>$J31</f>
        <v>0.495</v>
      </c>
      <c r="AE13" s="161">
        <f>$J33</f>
        <v>0.13900000000000001</v>
      </c>
      <c r="AF13" s="161">
        <f>$J35</f>
        <v>3.2000000000000001E-2</v>
      </c>
      <c r="AG13" s="161">
        <f>$K29</f>
        <v>0.69899999999999995</v>
      </c>
      <c r="AH13" s="161">
        <f>$K31</f>
        <v>0.51200000000000001</v>
      </c>
      <c r="AI13" s="161">
        <f>$K33</f>
        <v>0.20899999999999999</v>
      </c>
      <c r="AJ13" s="161">
        <f>$K35</f>
        <v>7.9000000000000001E-2</v>
      </c>
      <c r="AK13" s="161">
        <f>$L29</f>
        <v>0.58699999999999997</v>
      </c>
      <c r="AL13" s="161">
        <f>$L31</f>
        <v>0.48899999999999999</v>
      </c>
      <c r="AM13" s="161">
        <f>$L33</f>
        <v>0.27900000000000003</v>
      </c>
      <c r="AN13" s="161">
        <f>$L35</f>
        <v>0.127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</row>
    <row r="14" spans="1:82" ht="16" thickBot="1" x14ac:dyDescent="0.4">
      <c r="A14" s="16" t="s">
        <v>29</v>
      </c>
      <c r="B14" s="29"/>
      <c r="C14" s="29"/>
      <c r="D14" s="147">
        <f>Normal!D15</f>
        <v>0.33800000000000002</v>
      </c>
      <c r="E14" s="147">
        <f>Normal!E15</f>
        <v>0.33700000000000002</v>
      </c>
      <c r="F14" s="147">
        <f>Normal!F15</f>
        <v>0.33700000000000002</v>
      </c>
      <c r="G14" s="141"/>
      <c r="H14" s="29"/>
      <c r="I14" s="29"/>
      <c r="J14" s="147">
        <f>'Doublex when sd is different'!J14</f>
        <v>0.33800000000000002</v>
      </c>
      <c r="K14" s="147">
        <f>'Doublex when sd is different'!K14</f>
        <v>0.32900000000000001</v>
      </c>
      <c r="L14" s="147">
        <f>'Doublex when sd is different'!L14</f>
        <v>0.33600000000000002</v>
      </c>
      <c r="N14" s="135"/>
      <c r="O14" s="135"/>
      <c r="Y14" s="170">
        <v>30</v>
      </c>
      <c r="Z14" s="170"/>
      <c r="AA14" s="153" t="s">
        <v>71</v>
      </c>
      <c r="AB14" s="158" t="s">
        <v>72</v>
      </c>
      <c r="AC14" s="160">
        <f>$J36</f>
        <v>0.32</v>
      </c>
      <c r="AD14" s="160">
        <f>$J38</f>
        <v>0.31</v>
      </c>
      <c r="AE14" s="160">
        <f>$J40</f>
        <v>0.26700000000000002</v>
      </c>
      <c r="AF14" s="160">
        <f>$J42</f>
        <v>0.24199999999999999</v>
      </c>
      <c r="AG14" s="160">
        <f>$K36</f>
        <v>0.65700000000000003</v>
      </c>
      <c r="AH14" s="160">
        <f>$K38</f>
        <v>0.30299999999999999</v>
      </c>
      <c r="AI14" s="160">
        <f>$K40</f>
        <v>0.11799999999999999</v>
      </c>
      <c r="AJ14" s="160">
        <f>$K42</f>
        <v>6.8000000000000005E-2</v>
      </c>
      <c r="AK14" s="160">
        <f>$L36</f>
        <v>0.44</v>
      </c>
      <c r="AL14" s="160">
        <f>$L38</f>
        <v>0.30499999999999999</v>
      </c>
      <c r="AM14" s="160">
        <f>$L40</f>
        <v>0.16200000000000001</v>
      </c>
      <c r="AN14" s="160">
        <f>$L42</f>
        <v>9.9000000000000005E-2</v>
      </c>
      <c r="BA14"/>
      <c r="BB14"/>
      <c r="BC14"/>
      <c r="BD14"/>
      <c r="BE14"/>
      <c r="BF14"/>
      <c r="BG14"/>
      <c r="BH14"/>
      <c r="BI14"/>
      <c r="BJ14"/>
    </row>
    <row r="15" spans="1:82" s="15" customFormat="1" ht="16" thickBot="1" x14ac:dyDescent="0.4">
      <c r="A15" s="8"/>
      <c r="B15" s="8">
        <v>2.2000000000000002</v>
      </c>
      <c r="C15" s="9" t="s">
        <v>10</v>
      </c>
      <c r="D15" s="125">
        <f>'[4]power for chi² and skewpos dist'!L16</f>
        <v>0.34300000000000003</v>
      </c>
      <c r="E15" s="125">
        <f>'[4]power for chi² and skewpos dist'!M16</f>
        <v>0.34200000000000003</v>
      </c>
      <c r="F15" s="125">
        <f>'[4]power for chi² and skewpos dist'!N16</f>
        <v>0.34200000000000003</v>
      </c>
      <c r="G15" s="141"/>
      <c r="H15" s="8">
        <v>2.2000000000000002</v>
      </c>
      <c r="I15" s="9" t="s">
        <v>10</v>
      </c>
      <c r="J15" s="125">
        <v>0.33900000000000002</v>
      </c>
      <c r="K15" s="125">
        <v>0.34200000000000003</v>
      </c>
      <c r="L15" s="125">
        <v>0.33700000000000002</v>
      </c>
      <c r="M15" s="1"/>
      <c r="N15" s="135">
        <f>D15-E15</f>
        <v>1.0000000000000009E-3</v>
      </c>
      <c r="O15" s="135">
        <f>J15-K15</f>
        <v>-3.0000000000000027E-3</v>
      </c>
      <c r="P15" s="1"/>
      <c r="Q15" s="1">
        <f>D15-F15</f>
        <v>1.0000000000000009E-3</v>
      </c>
      <c r="R15" s="1">
        <f>J15-L15</f>
        <v>2.0000000000000018E-3</v>
      </c>
      <c r="S15" s="1"/>
      <c r="T15" s="1"/>
      <c r="U15" s="1"/>
      <c r="V15" s="1"/>
      <c r="W15" s="1"/>
      <c r="X15" s="1"/>
      <c r="Y15" s="170"/>
      <c r="Z15" s="170"/>
      <c r="AA15" s="153"/>
      <c r="AB15" s="159" t="s">
        <v>73</v>
      </c>
      <c r="AC15" s="161">
        <f>$J37</f>
        <v>0.34300000000000003</v>
      </c>
      <c r="AD15" s="161">
        <f>$J39</f>
        <v>0.308</v>
      </c>
      <c r="AE15" s="161">
        <f>$J41</f>
        <v>0.24299999999999999</v>
      </c>
      <c r="AF15" s="161">
        <f>$J43</f>
        <v>0.222</v>
      </c>
      <c r="AG15" s="161">
        <f>$K37</f>
        <v>0.68700000000000006</v>
      </c>
      <c r="AH15" s="161">
        <f>$K39</f>
        <v>0.28199999999999997</v>
      </c>
      <c r="AI15" s="161">
        <f>$K41</f>
        <v>8.6999999999999994E-2</v>
      </c>
      <c r="AJ15" s="161">
        <f>$K43</f>
        <v>5.5E-2</v>
      </c>
      <c r="AK15" s="161">
        <f>$L37</f>
        <v>0.45100000000000001</v>
      </c>
      <c r="AL15" s="161">
        <f>$L39</f>
        <v>0.28899999999999998</v>
      </c>
      <c r="AM15" s="161">
        <f>$L41</f>
        <v>0.122</v>
      </c>
      <c r="AN15" s="161">
        <f>$L43</f>
        <v>7.8E-2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82" ht="16" thickBot="1" x14ac:dyDescent="0.4">
      <c r="A16" s="16" t="s">
        <v>29</v>
      </c>
      <c r="B16" s="16"/>
      <c r="C16" s="16"/>
      <c r="D16" s="146">
        <f>Normal!D17</f>
        <v>0.16800000000000001</v>
      </c>
      <c r="E16" s="146">
        <f>Normal!E17</f>
        <v>0.16200000000000001</v>
      </c>
      <c r="F16" s="146">
        <f>Normal!F17</f>
        <v>0.16200000000000001</v>
      </c>
      <c r="G16" s="141"/>
      <c r="H16" s="16"/>
      <c r="I16" s="16"/>
      <c r="J16" s="146">
        <f>'Doublex when sd is different'!J16</f>
        <v>0.19600000000000001</v>
      </c>
      <c r="K16" s="146">
        <f>'Doublex when sd is different'!K16</f>
        <v>0.13600000000000001</v>
      </c>
      <c r="L16" s="146">
        <f>'Doublex when sd is different'!L16</f>
        <v>0.188</v>
      </c>
      <c r="N16" s="135"/>
      <c r="O16" s="135"/>
      <c r="Y16" s="170">
        <v>30</v>
      </c>
      <c r="Z16" s="170"/>
      <c r="AA16" s="153">
        <v>1</v>
      </c>
      <c r="AB16" s="158" t="s">
        <v>72</v>
      </c>
      <c r="AC16" s="160">
        <f>$J44</f>
        <v>0.65900000000000003</v>
      </c>
      <c r="AD16" s="160">
        <f>$J46</f>
        <v>0.49</v>
      </c>
      <c r="AE16" s="160">
        <f>$J48</f>
        <v>0.26700000000000002</v>
      </c>
      <c r="AF16" s="160">
        <f>$J50</f>
        <v>0.14299999999999999</v>
      </c>
      <c r="AG16" s="160">
        <f>$K44</f>
        <v>0.79300000000000004</v>
      </c>
      <c r="AH16" s="160">
        <f>$K46</f>
        <v>0.48199999999999998</v>
      </c>
      <c r="AI16" s="160">
        <f>$K48</f>
        <v>0.187</v>
      </c>
      <c r="AJ16" s="160">
        <f>$K50</f>
        <v>8.5000000000000006E-2</v>
      </c>
      <c r="AK16" s="160">
        <f>$L44</f>
        <v>0.65400000000000003</v>
      </c>
      <c r="AL16" s="160">
        <f>$L46</f>
        <v>0.48899999999999999</v>
      </c>
      <c r="AM16" s="160">
        <f>$L48</f>
        <v>0.26100000000000001</v>
      </c>
      <c r="AN16" s="160">
        <f>$L50</f>
        <v>0.13300000000000001</v>
      </c>
      <c r="BA16"/>
      <c r="BB16"/>
      <c r="BC16"/>
      <c r="BD16"/>
      <c r="BE16"/>
      <c r="BF16"/>
      <c r="BG16"/>
      <c r="BH16"/>
      <c r="BI16"/>
      <c r="BJ16"/>
    </row>
    <row r="17" spans="1:82" s="15" customFormat="1" ht="16" thickBot="1" x14ac:dyDescent="0.4">
      <c r="A17" s="8"/>
      <c r="B17" s="8">
        <v>2.4</v>
      </c>
      <c r="C17" s="9" t="s">
        <v>10</v>
      </c>
      <c r="D17" s="125">
        <f>'[4]power for chi² and skewpos dist'!L18</f>
        <v>0.13800000000000001</v>
      </c>
      <c r="E17" s="125">
        <f>'[4]power for chi² and skewpos dist'!M18</f>
        <v>0.13100000000000001</v>
      </c>
      <c r="F17" s="125">
        <f>'[4]power for chi² and skewpos dist'!N18</f>
        <v>0.13100000000000001</v>
      </c>
      <c r="G17" s="141"/>
      <c r="H17" s="8">
        <v>2.4</v>
      </c>
      <c r="I17" s="9" t="s">
        <v>10</v>
      </c>
      <c r="J17" s="125">
        <v>0.16700000000000001</v>
      </c>
      <c r="K17" s="125">
        <v>0.112</v>
      </c>
      <c r="L17" s="125">
        <v>0.157</v>
      </c>
      <c r="M17" s="1"/>
      <c r="N17" s="135"/>
      <c r="O17" s="135"/>
      <c r="P17" s="1"/>
      <c r="Q17" s="1"/>
      <c r="R17" s="1"/>
      <c r="S17" s="1"/>
      <c r="T17" s="1"/>
      <c r="U17" s="1"/>
      <c r="V17" s="1"/>
      <c r="W17" s="1"/>
      <c r="X17" s="1"/>
      <c r="Y17" s="170"/>
      <c r="Z17" s="170"/>
      <c r="AA17" s="153"/>
      <c r="AB17" s="159" t="s">
        <v>73</v>
      </c>
      <c r="AC17" s="161">
        <f>$J45</f>
        <v>0.65500000000000003</v>
      </c>
      <c r="AD17" s="161">
        <f>$J47</f>
        <v>0.49099999999999999</v>
      </c>
      <c r="AE17" s="161">
        <f>$J49</f>
        <v>0.24199999999999999</v>
      </c>
      <c r="AF17" s="161">
        <f>$J51</f>
        <v>0.11799999999999999</v>
      </c>
      <c r="AG17" s="161">
        <f>$K45</f>
        <v>0.80400000000000005</v>
      </c>
      <c r="AH17" s="161">
        <f>$K47</f>
        <v>0.501</v>
      </c>
      <c r="AI17" s="161">
        <f>$K49</f>
        <v>0.16400000000000001</v>
      </c>
      <c r="AJ17" s="161">
        <f>$K51</f>
        <v>6.7000000000000004E-2</v>
      </c>
      <c r="AK17" s="161">
        <f>$L45</f>
        <v>0.64900000000000002</v>
      </c>
      <c r="AL17" s="161">
        <f>$L47</f>
        <v>0.49</v>
      </c>
      <c r="AM17" s="161">
        <f>$L49</f>
        <v>0.23499999999999999</v>
      </c>
      <c r="AN17" s="161">
        <f>$L51</f>
        <v>0.108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ht="16" thickBot="1" x14ac:dyDescent="0.4">
      <c r="A18" s="16" t="s">
        <v>29</v>
      </c>
      <c r="B18" s="16"/>
      <c r="C18" s="16"/>
      <c r="D18" s="146">
        <f>Normal!D19</f>
        <v>8.8999999999999996E-2</v>
      </c>
      <c r="E18" s="146">
        <f>Normal!E19</f>
        <v>8.2000000000000003E-2</v>
      </c>
      <c r="F18" s="146">
        <f>Normal!F19</f>
        <v>8.2000000000000003E-2</v>
      </c>
      <c r="G18" s="141"/>
      <c r="H18" s="16"/>
      <c r="I18" s="16"/>
      <c r="J18" s="146">
        <f>'Doublex when sd is different'!J18</f>
        <v>0.124</v>
      </c>
      <c r="K18" s="146">
        <f>'Doublex when sd is different'!K18</f>
        <v>7.2999999999999995E-2</v>
      </c>
      <c r="L18" s="146">
        <f>'Doublex when sd is different'!L18</f>
        <v>0.111</v>
      </c>
      <c r="N18" s="135"/>
      <c r="O18" s="135"/>
      <c r="Y18" s="170">
        <v>30</v>
      </c>
      <c r="Z18" s="170"/>
      <c r="AA18" s="153" t="s">
        <v>74</v>
      </c>
      <c r="AB18" s="158" t="s">
        <v>72</v>
      </c>
      <c r="AC18" s="160">
        <f>$J52</f>
        <v>0.81699999999999995</v>
      </c>
      <c r="AD18" s="160">
        <f>$J54</f>
        <v>0.60199999999999998</v>
      </c>
      <c r="AE18" s="160">
        <f>$J56</f>
        <v>0.26300000000000001</v>
      </c>
      <c r="AF18" s="160">
        <f>$J58</f>
        <v>9.8000000000000004E-2</v>
      </c>
      <c r="AG18" s="160">
        <f>$K52</f>
        <v>0.84099999999999997</v>
      </c>
      <c r="AH18" s="160">
        <f>$K54</f>
        <v>0.59399999999999997</v>
      </c>
      <c r="AI18" s="160">
        <f>$K56</f>
        <v>0.251</v>
      </c>
      <c r="AJ18" s="160">
        <f>$K58</f>
        <v>0.10199999999999999</v>
      </c>
      <c r="AK18" s="160">
        <f>$L52</f>
        <v>0.748</v>
      </c>
      <c r="AL18" s="160">
        <f>$L54</f>
        <v>0.6</v>
      </c>
      <c r="AM18" s="160">
        <f>$L56</f>
        <v>0.34100000000000003</v>
      </c>
      <c r="AN18" s="160">
        <f>$L58</f>
        <v>0.16500000000000001</v>
      </c>
      <c r="BA18"/>
      <c r="BB18"/>
      <c r="BC18"/>
      <c r="BD18"/>
      <c r="BE18"/>
      <c r="BF18"/>
      <c r="BG18"/>
      <c r="BH18"/>
      <c r="BI18"/>
      <c r="BJ18"/>
    </row>
    <row r="19" spans="1:82" s="15" customFormat="1" ht="16" thickBot="1" x14ac:dyDescent="0.4">
      <c r="A19" s="8"/>
      <c r="B19" s="8">
        <v>2.8</v>
      </c>
      <c r="C19" s="9" t="s">
        <v>10</v>
      </c>
      <c r="D19" s="125">
        <f>'[4]power for chi² and skewpos dist'!L20</f>
        <v>6.7000000000000004E-2</v>
      </c>
      <c r="E19" s="125">
        <f>'[4]power for chi² and skewpos dist'!M20</f>
        <v>0.06</v>
      </c>
      <c r="F19" s="125">
        <f>'[4]power for chi² and skewpos dist'!N20</f>
        <v>0.06</v>
      </c>
      <c r="G19" s="141"/>
      <c r="H19" s="8">
        <v>2.8</v>
      </c>
      <c r="I19" s="9" t="s">
        <v>10</v>
      </c>
      <c r="J19" s="125">
        <v>0.1</v>
      </c>
      <c r="K19" s="125">
        <v>5.8000000000000003E-2</v>
      </c>
      <c r="L19" s="125">
        <v>8.6999999999999994E-2</v>
      </c>
      <c r="M19" s="1"/>
      <c r="N19" s="135"/>
      <c r="O19" s="135"/>
      <c r="P19" s="1"/>
      <c r="Q19" s="1"/>
      <c r="R19" s="1"/>
      <c r="S19" s="1"/>
      <c r="T19" s="1"/>
      <c r="U19" s="1"/>
      <c r="V19" s="1"/>
      <c r="W19" s="1"/>
      <c r="X19" s="1"/>
      <c r="Y19" s="170"/>
      <c r="Z19" s="170"/>
      <c r="AA19" s="153"/>
      <c r="AB19" s="159" t="s">
        <v>73</v>
      </c>
      <c r="AC19" s="161">
        <f>$J53</f>
        <v>0.80100000000000005</v>
      </c>
      <c r="AD19" s="161">
        <f>$J55</f>
        <v>0.60699999999999998</v>
      </c>
      <c r="AE19" s="161">
        <f>$J57</f>
        <v>0.24</v>
      </c>
      <c r="AF19" s="161">
        <f>$J59</f>
        <v>7.2999999999999995E-2</v>
      </c>
      <c r="AG19" s="161">
        <f>$K53</f>
        <v>0.84</v>
      </c>
      <c r="AH19" s="161">
        <f>$K55</f>
        <v>0.62</v>
      </c>
      <c r="AI19" s="161">
        <f>$K57</f>
        <v>0.24099999999999999</v>
      </c>
      <c r="AJ19" s="161">
        <f>$K59</f>
        <v>8.5000000000000006E-2</v>
      </c>
      <c r="AK19" s="161">
        <f>$L53</f>
        <v>0.73199999999999998</v>
      </c>
      <c r="AL19" s="161">
        <f>$L55</f>
        <v>0.60099999999999998</v>
      </c>
      <c r="AM19" s="161">
        <f>$L57</f>
        <v>0.32800000000000001</v>
      </c>
      <c r="AN19" s="161">
        <f>$L59</f>
        <v>0.14000000000000001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 ht="16" thickBot="1" x14ac:dyDescent="0.4">
      <c r="A20" s="16" t="s">
        <v>29</v>
      </c>
      <c r="B20" s="13"/>
      <c r="C20" s="13"/>
      <c r="D20" s="145">
        <f>Normal!D21</f>
        <v>0.61799999999999999</v>
      </c>
      <c r="E20" s="145">
        <f>Normal!E21</f>
        <v>0.51300000000000001</v>
      </c>
      <c r="F20" s="145">
        <f>Normal!F21</f>
        <v>0.51300000000000001</v>
      </c>
      <c r="G20" s="141"/>
      <c r="H20" s="13"/>
      <c r="I20" s="13"/>
      <c r="J20" s="145">
        <f>'Doublex when sd is different'!J20</f>
        <v>0.627</v>
      </c>
      <c r="K20" s="145">
        <f>'Doublex when sd is different'!K20</f>
        <v>0.64700000000000002</v>
      </c>
      <c r="L20" s="145">
        <f>'Doublex when sd is different'!L20</f>
        <v>0.53200000000000003</v>
      </c>
      <c r="N20" s="135"/>
      <c r="O20" s="135"/>
      <c r="Y20" s="170">
        <v>30</v>
      </c>
      <c r="Z20" s="170"/>
      <c r="AA20" s="153">
        <v>2</v>
      </c>
      <c r="AB20" s="158" t="s">
        <v>72</v>
      </c>
      <c r="AC20" s="160">
        <f>$J60</f>
        <v>0.88900000000000001</v>
      </c>
      <c r="AD20" s="160">
        <f>$J62</f>
        <v>0.67500000000000004</v>
      </c>
      <c r="AE20" s="160">
        <f>$J64</f>
        <v>0.26</v>
      </c>
      <c r="AF20" s="160">
        <f>$J66</f>
        <v>7.0000000000000007E-2</v>
      </c>
      <c r="AG20" s="160">
        <f>$K60</f>
        <v>0.86399999999999999</v>
      </c>
      <c r="AH20" s="160">
        <f>$K62</f>
        <v>0.66600000000000004</v>
      </c>
      <c r="AI20" s="160">
        <f>$K64</f>
        <v>0.309</v>
      </c>
      <c r="AJ20" s="160">
        <f>$K66</f>
        <v>0.11899999999999999</v>
      </c>
      <c r="AK20" s="160">
        <f>$L60</f>
        <v>0.79700000000000004</v>
      </c>
      <c r="AL20" s="160">
        <f>$L62</f>
        <v>0.67100000000000004</v>
      </c>
      <c r="AM20" s="160">
        <f>$L64</f>
        <v>0.41</v>
      </c>
      <c r="AN20" s="160">
        <f>$L66</f>
        <v>0.19400000000000001</v>
      </c>
      <c r="BA20"/>
      <c r="BB20"/>
      <c r="BC20"/>
      <c r="BD20"/>
      <c r="BE20"/>
      <c r="BF20"/>
      <c r="BG20"/>
      <c r="BH20"/>
      <c r="BI20"/>
      <c r="BJ20"/>
    </row>
    <row r="21" spans="1:82" s="12" customFormat="1" ht="16" thickBot="1" x14ac:dyDescent="0.4">
      <c r="A21" s="8"/>
      <c r="B21" s="8">
        <v>2.1</v>
      </c>
      <c r="C21" s="9" t="s">
        <v>11</v>
      </c>
      <c r="D21" s="125">
        <f>'[4]power for chi² and skewpos dist'!L22</f>
        <v>0.61699999999999999</v>
      </c>
      <c r="E21" s="125">
        <f>'[4]power for chi² and skewpos dist'!M22</f>
        <v>0.52400000000000002</v>
      </c>
      <c r="F21" s="125">
        <f>'[4]power for chi² and skewpos dist'!N22</f>
        <v>0.52400000000000002</v>
      </c>
      <c r="G21" s="141"/>
      <c r="H21" s="8">
        <v>2.1</v>
      </c>
      <c r="I21" s="9" t="s">
        <v>11</v>
      </c>
      <c r="J21" s="125">
        <v>0.628</v>
      </c>
      <c r="K21" s="125">
        <v>0.67500000000000004</v>
      </c>
      <c r="L21" s="125">
        <v>0.54</v>
      </c>
      <c r="M21" s="1"/>
      <c r="N21" s="135"/>
      <c r="O21" s="135"/>
      <c r="P21" s="1"/>
      <c r="Q21" s="1"/>
      <c r="R21" s="1"/>
      <c r="S21" s="1"/>
      <c r="T21" s="1"/>
      <c r="U21" s="1"/>
      <c r="V21" s="1"/>
      <c r="W21" s="1"/>
      <c r="X21" s="1"/>
      <c r="Y21" s="170"/>
      <c r="Z21" s="170"/>
      <c r="AA21" s="153"/>
      <c r="AB21" s="159" t="s">
        <v>73</v>
      </c>
      <c r="AC21" s="161">
        <f>$J61</f>
        <v>0.874</v>
      </c>
      <c r="AD21" s="161">
        <f>$J63</f>
        <v>0.68300000000000005</v>
      </c>
      <c r="AE21" s="161">
        <f>$J65</f>
        <v>0.23599999999999999</v>
      </c>
      <c r="AF21" s="161">
        <f>$J67</f>
        <v>4.8000000000000001E-2</v>
      </c>
      <c r="AG21" s="161">
        <f>$K61</f>
        <v>0.85799999999999998</v>
      </c>
      <c r="AH21" s="161">
        <f>$K63</f>
        <v>0.69</v>
      </c>
      <c r="AI21" s="161">
        <f>$K65</f>
        <v>0.31</v>
      </c>
      <c r="AJ21" s="161">
        <f>$K67</f>
        <v>0.104</v>
      </c>
      <c r="AK21" s="161">
        <f>$L61</f>
        <v>0.77600000000000002</v>
      </c>
      <c r="AL21" s="161">
        <f>$L63</f>
        <v>0.67</v>
      </c>
      <c r="AM21" s="161">
        <f>$L65</f>
        <v>0.40200000000000002</v>
      </c>
      <c r="AN21" s="161">
        <f>$L67</f>
        <v>0.17199999999999999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 ht="16" thickBot="1" x14ac:dyDescent="0.4">
      <c r="A22" s="16" t="s">
        <v>29</v>
      </c>
      <c r="B22" s="40"/>
      <c r="C22" s="40"/>
      <c r="D22" s="144">
        <f>Normal!D23</f>
        <v>0.39700000000000002</v>
      </c>
      <c r="E22" s="144">
        <f>Normal!E23</f>
        <v>0.39400000000000002</v>
      </c>
      <c r="F22" s="144">
        <f>Normal!F23</f>
        <v>0.39400000000000002</v>
      </c>
      <c r="G22" s="141"/>
      <c r="H22" s="40"/>
      <c r="I22" s="40"/>
      <c r="J22" s="144">
        <f>'Doublex when sd is different'!J22</f>
        <v>0.42399999999999999</v>
      </c>
      <c r="K22" s="144">
        <f>'Doublex when sd is different'!K22</f>
        <v>0.41299999999999998</v>
      </c>
      <c r="L22" s="144">
        <f>'Doublex when sd is different'!L22</f>
        <v>0.42099999999999999</v>
      </c>
      <c r="N22" s="135"/>
      <c r="O22" s="135"/>
      <c r="Y22" s="170">
        <v>40</v>
      </c>
      <c r="Z22" s="170"/>
      <c r="AA22" s="153" t="s">
        <v>71</v>
      </c>
      <c r="AB22" s="158" t="s">
        <v>72</v>
      </c>
      <c r="AC22" s="160">
        <f>$J68</f>
        <v>0.46300000000000002</v>
      </c>
      <c r="AD22" s="160">
        <f>$J70</f>
        <v>0.40400000000000003</v>
      </c>
      <c r="AE22" s="160">
        <f>$J72</f>
        <v>0.315</v>
      </c>
      <c r="AF22" s="160">
        <f>$J74</f>
        <v>0.25600000000000001</v>
      </c>
      <c r="AG22" s="160">
        <f>$K68</f>
        <v>0.79600000000000004</v>
      </c>
      <c r="AH22" s="160">
        <f>$K70</f>
        <v>0.39500000000000002</v>
      </c>
      <c r="AI22" s="160">
        <f>$K72</f>
        <v>0.14499999999999999</v>
      </c>
      <c r="AJ22" s="160">
        <f>$K74</f>
        <v>7.3999999999999996E-2</v>
      </c>
      <c r="AK22" s="160">
        <f>$L68</f>
        <v>0.59099999999999997</v>
      </c>
      <c r="AL22" s="160">
        <f>$L70</f>
        <v>0.4</v>
      </c>
      <c r="AM22" s="160">
        <f>$L72</f>
        <v>0.20200000000000001</v>
      </c>
      <c r="AN22" s="160">
        <f>$L74</f>
        <v>0.112</v>
      </c>
      <c r="BA22"/>
      <c r="BB22"/>
      <c r="BC22"/>
      <c r="BD22"/>
      <c r="BE22"/>
      <c r="BF22"/>
      <c r="BG22"/>
      <c r="BH22"/>
      <c r="BI22"/>
      <c r="BJ22"/>
    </row>
    <row r="23" spans="1:82" s="15" customFormat="1" ht="16" thickBot="1" x14ac:dyDescent="0.4">
      <c r="A23" s="8"/>
      <c r="B23" s="8">
        <v>2.2000000000000002</v>
      </c>
      <c r="C23" s="9" t="s">
        <v>11</v>
      </c>
      <c r="D23" s="125">
        <f>'[4]power for chi² and skewpos dist'!L24</f>
        <v>0.40500000000000003</v>
      </c>
      <c r="E23" s="125">
        <f>'[4]power for chi² and skewpos dist'!M24</f>
        <v>0.40799999999999997</v>
      </c>
      <c r="F23" s="125">
        <f>'[4]power for chi² and skewpos dist'!N24</f>
        <v>0.40799999999999997</v>
      </c>
      <c r="G23" s="141"/>
      <c r="H23" s="8">
        <v>2.2000000000000002</v>
      </c>
      <c r="I23" s="9" t="s">
        <v>11</v>
      </c>
      <c r="J23" s="125">
        <v>0.43</v>
      </c>
      <c r="K23" s="125">
        <v>0.44600000000000001</v>
      </c>
      <c r="L23" s="125">
        <v>0.43</v>
      </c>
      <c r="M23" s="1"/>
      <c r="N23" s="135">
        <f>D23-E23</f>
        <v>-2.9999999999999472E-3</v>
      </c>
      <c r="O23" s="135">
        <f>J23-K23</f>
        <v>-1.6000000000000014E-2</v>
      </c>
      <c r="P23" s="1"/>
      <c r="Q23" s="1">
        <f>D23-F23</f>
        <v>-2.9999999999999472E-3</v>
      </c>
      <c r="R23" s="1">
        <f>J23-L23</f>
        <v>0</v>
      </c>
      <c r="S23" s="1"/>
      <c r="T23" s="1"/>
      <c r="U23" s="1"/>
      <c r="V23" s="1"/>
      <c r="W23" s="1"/>
      <c r="X23" s="1"/>
      <c r="Y23" s="170"/>
      <c r="Z23" s="170"/>
      <c r="AA23" s="153"/>
      <c r="AB23" s="159" t="s">
        <v>73</v>
      </c>
      <c r="AC23" s="161">
        <f>$J69</f>
        <v>0.47199999999999998</v>
      </c>
      <c r="AD23" s="161">
        <f>$J71</f>
        <v>0.40100000000000002</v>
      </c>
      <c r="AE23" s="161">
        <f>$J73</f>
        <v>0.29199999999999998</v>
      </c>
      <c r="AF23" s="161">
        <f>$J75</f>
        <v>0.23499999999999999</v>
      </c>
      <c r="AG23" s="161">
        <f>$K69</f>
        <v>0.81799999999999995</v>
      </c>
      <c r="AH23" s="161">
        <f>$K71</f>
        <v>0.38600000000000001</v>
      </c>
      <c r="AI23" s="161">
        <f>$K73</f>
        <v>0.111</v>
      </c>
      <c r="AJ23" s="161">
        <f>$K75</f>
        <v>5.8000000000000003E-2</v>
      </c>
      <c r="AK23" s="161">
        <f>$L69</f>
        <v>0.59199999999999997</v>
      </c>
      <c r="AL23" s="161">
        <f>$L71</f>
        <v>0.39</v>
      </c>
      <c r="AM23" s="161">
        <f>$L73</f>
        <v>0.16300000000000001</v>
      </c>
      <c r="AN23" s="161">
        <f>$L75</f>
        <v>8.6999999999999994E-2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</row>
    <row r="24" spans="1:82" ht="16" thickBot="1" x14ac:dyDescent="0.4">
      <c r="A24" s="16" t="s">
        <v>29</v>
      </c>
      <c r="B24" s="11"/>
      <c r="C24" s="11"/>
      <c r="D24" s="143">
        <f>Normal!D25</f>
        <v>0.14599999999999999</v>
      </c>
      <c r="E24" s="143">
        <f>Normal!E25</f>
        <v>0.20699999999999999</v>
      </c>
      <c r="F24" s="143">
        <f>Normal!F25</f>
        <v>0.20699999999999999</v>
      </c>
      <c r="G24" s="141"/>
      <c r="H24" s="11"/>
      <c r="I24" s="11"/>
      <c r="J24" s="143">
        <f>'Doublex when sd is different'!J24</f>
        <v>0.18099999999999999</v>
      </c>
      <c r="K24" s="143">
        <f>'Doublex when sd is different'!K24</f>
        <v>0.17599999999999999</v>
      </c>
      <c r="L24" s="143">
        <f>'Doublex when sd is different'!L24</f>
        <v>0.245</v>
      </c>
      <c r="N24" s="135"/>
      <c r="O24" s="135"/>
      <c r="Y24" s="170">
        <v>40</v>
      </c>
      <c r="Z24" s="170"/>
      <c r="AA24" s="153">
        <v>1</v>
      </c>
      <c r="AB24" s="158" t="s">
        <v>72</v>
      </c>
      <c r="AC24" s="160">
        <f>$J76</f>
        <v>0.80800000000000005</v>
      </c>
      <c r="AD24" s="160">
        <f>$J78</f>
        <v>0.621</v>
      </c>
      <c r="AE24" s="160">
        <f>$J80</f>
        <v>0.33400000000000002</v>
      </c>
      <c r="AF24" s="160">
        <f>$J82</f>
        <v>0.16400000000000001</v>
      </c>
      <c r="AG24" s="160">
        <f>$K76</f>
        <v>0.90400000000000003</v>
      </c>
      <c r="AH24" s="160">
        <f>$K78</f>
        <v>0.61499999999999999</v>
      </c>
      <c r="AI24" s="160">
        <f>$K80</f>
        <v>0.23899999999999999</v>
      </c>
      <c r="AJ24" s="160">
        <f>$K82</f>
        <v>9.7000000000000003E-2</v>
      </c>
      <c r="AK24" s="160">
        <f>$L76</f>
        <v>0.80500000000000005</v>
      </c>
      <c r="AL24" s="160">
        <f>$L78</f>
        <v>0.621</v>
      </c>
      <c r="AM24" s="160">
        <f>$L80</f>
        <v>0.33</v>
      </c>
      <c r="AN24" s="160">
        <f>$L82</f>
        <v>0.156</v>
      </c>
      <c r="BA24"/>
      <c r="BB24"/>
      <c r="BC24"/>
      <c r="BD24"/>
      <c r="BE24"/>
      <c r="BF24"/>
      <c r="BG24"/>
      <c r="BH24"/>
      <c r="BI24"/>
      <c r="BJ24"/>
    </row>
    <row r="25" spans="1:82" s="10" customFormat="1" ht="16" thickBot="1" x14ac:dyDescent="0.4">
      <c r="A25" s="8"/>
      <c r="B25" s="8">
        <v>2.4</v>
      </c>
      <c r="C25" s="9" t="s">
        <v>11</v>
      </c>
      <c r="D25" s="125">
        <f>'[4]power for chi² and skewpos dist'!L26</f>
        <v>0.11799999999999999</v>
      </c>
      <c r="E25" s="125">
        <f>'[4]power for chi² and skewpos dist'!M26</f>
        <v>0.189</v>
      </c>
      <c r="F25" s="125">
        <f>'[4]power for chi² and skewpos dist'!N26</f>
        <v>0.189</v>
      </c>
      <c r="G25" s="141"/>
      <c r="H25" s="8">
        <v>2.4</v>
      </c>
      <c r="I25" s="9" t="s">
        <v>11</v>
      </c>
      <c r="J25" s="125">
        <v>0.151</v>
      </c>
      <c r="K25" s="125">
        <v>0.16200000000000001</v>
      </c>
      <c r="L25" s="125">
        <v>0.224</v>
      </c>
      <c r="M25" s="1"/>
      <c r="N25" s="135"/>
      <c r="O25" s="135"/>
      <c r="P25" s="1"/>
      <c r="Q25" s="1"/>
      <c r="R25" s="1"/>
      <c r="S25" s="1"/>
      <c r="T25" s="1"/>
      <c r="U25" s="1"/>
      <c r="V25" s="1"/>
      <c r="W25" s="1"/>
      <c r="X25" s="1"/>
      <c r="Y25" s="170"/>
      <c r="Z25" s="170"/>
      <c r="AA25" s="153"/>
      <c r="AB25" s="159" t="s">
        <v>73</v>
      </c>
      <c r="AC25" s="161">
        <f>$J77</f>
        <v>0.79200000000000004</v>
      </c>
      <c r="AD25" s="161">
        <f>$J79</f>
        <v>0.622</v>
      </c>
      <c r="AE25" s="161">
        <f>$J81</f>
        <v>0.315</v>
      </c>
      <c r="AF25" s="161">
        <f>$J83</f>
        <v>0.13900000000000001</v>
      </c>
      <c r="AG25" s="161">
        <f>$K77</f>
        <v>0.90400000000000003</v>
      </c>
      <c r="AH25" s="161">
        <f>$K79</f>
        <v>0.63700000000000001</v>
      </c>
      <c r="AI25" s="161">
        <f>$K81</f>
        <v>0.218</v>
      </c>
      <c r="AJ25" s="161">
        <f>$K83</f>
        <v>7.8E-2</v>
      </c>
      <c r="AK25" s="161">
        <f>$L77</f>
        <v>0.78900000000000003</v>
      </c>
      <c r="AL25" s="161">
        <f>$L79</f>
        <v>0.622</v>
      </c>
      <c r="AM25" s="161">
        <f>$L81</f>
        <v>0.309</v>
      </c>
      <c r="AN25" s="161">
        <f>$L83</f>
        <v>0.13100000000000001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ht="16" thickBot="1" x14ac:dyDescent="0.4">
      <c r="A26" s="16" t="s">
        <v>29</v>
      </c>
      <c r="B26" s="11"/>
      <c r="C26" s="11"/>
      <c r="D26" s="143">
        <f>Normal!D27</f>
        <v>0.05</v>
      </c>
      <c r="E26" s="143">
        <f>Normal!E27</f>
        <v>9.7000000000000003E-2</v>
      </c>
      <c r="F26" s="143">
        <f>Normal!F27</f>
        <v>9.7000000000000003E-2</v>
      </c>
      <c r="G26" s="141"/>
      <c r="H26" s="11"/>
      <c r="I26" s="11"/>
      <c r="J26" s="143">
        <f>'Doublex when sd is different'!J26</f>
        <v>7.5999999999999998E-2</v>
      </c>
      <c r="K26" s="143">
        <f>'Doublex when sd is different'!K26</f>
        <v>8.3000000000000004E-2</v>
      </c>
      <c r="L26" s="143">
        <f>'Doublex when sd is different'!L26</f>
        <v>0.13200000000000001</v>
      </c>
      <c r="N26" s="135"/>
      <c r="O26" s="135"/>
      <c r="Y26" s="170">
        <v>40</v>
      </c>
      <c r="Z26" s="170"/>
      <c r="AA26" s="153" t="s">
        <v>74</v>
      </c>
      <c r="AB26" s="158" t="s">
        <v>72</v>
      </c>
      <c r="AC26" s="160">
        <f>$J84</f>
        <v>0.91900000000000004</v>
      </c>
      <c r="AD26" s="160">
        <f>$J86</f>
        <v>0.74</v>
      </c>
      <c r="AE26" s="160">
        <f>$J88</f>
        <v>0.34599999999999997</v>
      </c>
      <c r="AF26" s="160">
        <f>$J90</f>
        <v>0.11899999999999999</v>
      </c>
      <c r="AG26" s="160">
        <f>$K84</f>
        <v>0.93500000000000005</v>
      </c>
      <c r="AH26" s="160">
        <f>$K86</f>
        <v>0.73399999999999999</v>
      </c>
      <c r="AI26" s="160">
        <f>$K88</f>
        <v>0.32600000000000001</v>
      </c>
      <c r="AJ26" s="160">
        <f>$K90</f>
        <v>0.121</v>
      </c>
      <c r="AK26" s="160">
        <f>$L84</f>
        <v>0.878</v>
      </c>
      <c r="AL26" s="160">
        <f>$L86</f>
        <v>0.73899999999999999</v>
      </c>
      <c r="AM26" s="160">
        <f>$L88</f>
        <v>0.432</v>
      </c>
      <c r="AN26" s="160">
        <f>$L90</f>
        <v>0.19800000000000001</v>
      </c>
      <c r="BA26"/>
      <c r="BB26"/>
      <c r="BC26"/>
      <c r="BD26"/>
      <c r="BE26"/>
      <c r="BF26"/>
      <c r="BG26"/>
      <c r="BH26"/>
      <c r="BI26"/>
      <c r="BJ26"/>
    </row>
    <row r="27" spans="1:82" s="10" customFormat="1" ht="16" thickBot="1" x14ac:dyDescent="0.4">
      <c r="A27" s="8"/>
      <c r="B27" s="8">
        <v>2.8</v>
      </c>
      <c r="C27" s="9" t="s">
        <v>11</v>
      </c>
      <c r="D27" s="125">
        <f>'[4]power for chi² and skewpos dist'!L28</f>
        <v>3.2000000000000001E-2</v>
      </c>
      <c r="E27" s="125">
        <f>'[4]power for chi² and skewpos dist'!M28</f>
        <v>7.4999999999999997E-2</v>
      </c>
      <c r="F27" s="125">
        <f>'[4]power for chi² and skewpos dist'!N28</f>
        <v>7.4999999999999997E-2</v>
      </c>
      <c r="G27" s="141"/>
      <c r="H27" s="8">
        <v>2.8</v>
      </c>
      <c r="I27" s="9" t="s">
        <v>11</v>
      </c>
      <c r="J27" s="125">
        <v>5.3999999999999999E-2</v>
      </c>
      <c r="K27" s="125">
        <v>6.8000000000000005E-2</v>
      </c>
      <c r="L27" s="125">
        <v>0.107</v>
      </c>
      <c r="M27" s="1"/>
      <c r="N27" s="135"/>
      <c r="O27" s="135"/>
      <c r="P27" s="1"/>
      <c r="Q27" s="1"/>
      <c r="R27" s="1"/>
      <c r="S27" s="1"/>
      <c r="T27" s="1"/>
      <c r="U27" s="1"/>
      <c r="V27" s="1"/>
      <c r="W27" s="1"/>
      <c r="X27" s="1"/>
      <c r="Y27" s="170"/>
      <c r="Z27" s="170"/>
      <c r="AA27" s="153"/>
      <c r="AB27" s="159" t="s">
        <v>73</v>
      </c>
      <c r="AC27" s="161">
        <f>$J85</f>
        <v>0.90300000000000002</v>
      </c>
      <c r="AD27" s="161">
        <f>$J87</f>
        <v>0.74299999999999999</v>
      </c>
      <c r="AE27" s="161">
        <f>$J89</f>
        <v>0.32900000000000001</v>
      </c>
      <c r="AF27" s="161">
        <f>$J91</f>
        <v>9.5000000000000001E-2</v>
      </c>
      <c r="AG27" s="161">
        <f>$K85</f>
        <v>0.92800000000000005</v>
      </c>
      <c r="AH27" s="161">
        <f>$K87</f>
        <v>0.754</v>
      </c>
      <c r="AI27" s="161">
        <f>$K89</f>
        <v>0.32100000000000001</v>
      </c>
      <c r="AJ27" s="161">
        <f>$K91</f>
        <v>0.104</v>
      </c>
      <c r="AK27" s="161">
        <f>$L85</f>
        <v>0.85699999999999998</v>
      </c>
      <c r="AL27" s="161">
        <f>$L87</f>
        <v>0.73499999999999999</v>
      </c>
      <c r="AM27" s="161">
        <f>$L89</f>
        <v>0.42599999999999999</v>
      </c>
      <c r="AN27" s="161">
        <f>$L91</f>
        <v>0.17499999999999999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</row>
    <row r="28" spans="1:82" ht="16" thickBot="1" x14ac:dyDescent="0.4">
      <c r="A28" s="16" t="s">
        <v>29</v>
      </c>
      <c r="B28" s="13"/>
      <c r="C28" s="13"/>
      <c r="D28" s="145">
        <f>Normal!D29</f>
        <v>0.68600000000000005</v>
      </c>
      <c r="E28" s="145">
        <f>Normal!E29</f>
        <v>0.52500000000000002</v>
      </c>
      <c r="F28" s="145">
        <f>Normal!F29</f>
        <v>0.52500000000000002</v>
      </c>
      <c r="G28" s="141"/>
      <c r="H28" s="13"/>
      <c r="I28" s="13"/>
      <c r="J28" s="145">
        <f>'Doublex when sd is different'!J28</f>
        <v>0.73199999999999998</v>
      </c>
      <c r="K28" s="145">
        <f>'Doublex when sd is different'!K28</f>
        <v>0.67700000000000005</v>
      </c>
      <c r="L28" s="145">
        <f>'Doublex when sd is different'!L28</f>
        <v>0.58599999999999997</v>
      </c>
      <c r="N28" s="135"/>
      <c r="O28" s="135"/>
      <c r="Y28" s="170">
        <v>40</v>
      </c>
      <c r="Z28" s="170"/>
      <c r="AA28" s="153">
        <v>2</v>
      </c>
      <c r="AB28" s="158" t="s">
        <v>72</v>
      </c>
      <c r="AC28" s="160">
        <f>$J92</f>
        <v>0.95799999999999996</v>
      </c>
      <c r="AD28" s="160">
        <f>$J94</f>
        <v>0.80800000000000005</v>
      </c>
      <c r="AE28" s="160">
        <f>$J96</f>
        <v>0.35299999999999998</v>
      </c>
      <c r="AF28" s="160">
        <f>$J98</f>
        <v>9.0999999999999998E-2</v>
      </c>
      <c r="AG28" s="160">
        <f>$K92</f>
        <v>0.94899999999999995</v>
      </c>
      <c r="AH28" s="160">
        <f>$K94</f>
        <v>0.80200000000000005</v>
      </c>
      <c r="AI28" s="160">
        <f>$K96</f>
        <v>0.40400000000000003</v>
      </c>
      <c r="AJ28" s="160">
        <f>$K98</f>
        <v>0.14499999999999999</v>
      </c>
      <c r="AK28" s="160">
        <f>$L92</f>
        <v>0.91200000000000003</v>
      </c>
      <c r="AL28" s="160">
        <f>$L94</f>
        <v>0.80500000000000005</v>
      </c>
      <c r="AM28" s="160">
        <f>$L96</f>
        <v>0.51600000000000001</v>
      </c>
      <c r="AN28" s="160">
        <f>$L98</f>
        <v>0.23599999999999999</v>
      </c>
      <c r="BA28"/>
      <c r="BB28"/>
      <c r="BC28"/>
      <c r="BD28"/>
      <c r="BE28"/>
      <c r="BF28"/>
      <c r="BG28"/>
      <c r="BH28"/>
      <c r="BI28"/>
      <c r="BJ28"/>
    </row>
    <row r="29" spans="1:82" s="12" customFormat="1" ht="16" thickBot="1" x14ac:dyDescent="0.4">
      <c r="A29" s="8"/>
      <c r="B29" s="8">
        <v>2.1</v>
      </c>
      <c r="C29" s="9" t="s">
        <v>12</v>
      </c>
      <c r="D29" s="125">
        <f>'[4]power for chi² and skewpos dist'!L30</f>
        <v>0.68</v>
      </c>
      <c r="E29" s="125">
        <f>'[4]power for chi² and skewpos dist'!M30</f>
        <v>0.53500000000000003</v>
      </c>
      <c r="F29" s="125">
        <f>'[4]power for chi² and skewpos dist'!N30</f>
        <v>0.53500000000000003</v>
      </c>
      <c r="G29" s="141"/>
      <c r="H29" s="8">
        <v>2.1</v>
      </c>
      <c r="I29" s="9" t="s">
        <v>12</v>
      </c>
      <c r="J29" s="125">
        <v>0.72499999999999998</v>
      </c>
      <c r="K29" s="125">
        <v>0.69899999999999995</v>
      </c>
      <c r="L29" s="125">
        <v>0.58699999999999997</v>
      </c>
      <c r="M29" s="1"/>
      <c r="N29" s="135"/>
      <c r="O29" s="135"/>
      <c r="P29" s="1"/>
      <c r="Q29" s="1"/>
      <c r="R29" s="1"/>
      <c r="S29" s="1"/>
      <c r="T29" s="1"/>
      <c r="U29" s="1"/>
      <c r="V29" s="1"/>
      <c r="W29" s="1"/>
      <c r="X29" s="1"/>
      <c r="Y29" s="170"/>
      <c r="Z29" s="170"/>
      <c r="AA29" s="153"/>
      <c r="AB29" s="159" t="s">
        <v>73</v>
      </c>
      <c r="AC29" s="161">
        <f>$J93</f>
        <v>0.94699999999999995</v>
      </c>
      <c r="AD29" s="161">
        <f>$J95</f>
        <v>0.81200000000000006</v>
      </c>
      <c r="AE29" s="161">
        <f>$J97</f>
        <v>0.33700000000000002</v>
      </c>
      <c r="AF29" s="161">
        <f>$J99</f>
        <v>6.8000000000000005E-2</v>
      </c>
      <c r="AG29" s="161">
        <f>$K93</f>
        <v>0.94</v>
      </c>
      <c r="AH29" s="161">
        <f>$K95</f>
        <v>0.81499999999999995</v>
      </c>
      <c r="AI29" s="161">
        <f>$K97</f>
        <v>0.40899999999999997</v>
      </c>
      <c r="AJ29" s="161">
        <f>$K99</f>
        <v>0.13</v>
      </c>
      <c r="AK29" s="161">
        <f>$L93</f>
        <v>0.89100000000000001</v>
      </c>
      <c r="AL29" s="161">
        <f>$L95</f>
        <v>0.79800000000000004</v>
      </c>
      <c r="AM29" s="161">
        <f>$L97</f>
        <v>0.51300000000000001</v>
      </c>
      <c r="AN29" s="161">
        <f>$L99</f>
        <v>0.216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ht="16" thickBot="1" x14ac:dyDescent="0.4">
      <c r="A30" s="16" t="s">
        <v>29</v>
      </c>
      <c r="B30" s="40"/>
      <c r="C30" s="40"/>
      <c r="D30" s="144">
        <f>Normal!D31</f>
        <v>0.435</v>
      </c>
      <c r="E30" s="144">
        <f>Normal!E31</f>
        <v>0.42799999999999999</v>
      </c>
      <c r="F30" s="144">
        <f>Normal!F31</f>
        <v>0.42799999999999999</v>
      </c>
      <c r="G30" s="141"/>
      <c r="H30" s="40"/>
      <c r="I30" s="40"/>
      <c r="J30" s="144">
        <f>'Doublex when sd is different'!J30</f>
        <v>0.48699999999999999</v>
      </c>
      <c r="K30" s="144">
        <f>'Doublex when sd is different'!K30</f>
        <v>0.47199999999999998</v>
      </c>
      <c r="L30" s="144">
        <f>'Doublex when sd is different'!L30</f>
        <v>0.48099999999999998</v>
      </c>
      <c r="N30" s="135"/>
      <c r="O30" s="135"/>
      <c r="Y30" s="170">
        <v>50</v>
      </c>
      <c r="Z30" s="170"/>
      <c r="AA30" s="153" t="s">
        <v>71</v>
      </c>
      <c r="AB30" s="158" t="s">
        <v>72</v>
      </c>
      <c r="AC30" s="160">
        <f>$J100</f>
        <v>0.59499999999999997</v>
      </c>
      <c r="AD30" s="160">
        <f>$J102</f>
        <v>0.49199999999999999</v>
      </c>
      <c r="AE30" s="160">
        <f>$J104</f>
        <v>0.35799999999999998</v>
      </c>
      <c r="AF30" s="160">
        <f>$J106</f>
        <v>0.27</v>
      </c>
      <c r="AG30" s="160">
        <f>$K100</f>
        <v>0.88400000000000001</v>
      </c>
      <c r="AH30" s="160">
        <f>$K102</f>
        <v>0.48399999999999999</v>
      </c>
      <c r="AI30" s="160">
        <f>$K104</f>
        <v>0.17100000000000001</v>
      </c>
      <c r="AJ30" s="160">
        <f>$K106</f>
        <v>0.08</v>
      </c>
      <c r="AK30" s="160">
        <f>$L100</f>
        <v>0.71599999999999997</v>
      </c>
      <c r="AL30" s="160">
        <f>$L102</f>
        <v>0.48899999999999999</v>
      </c>
      <c r="AM30" s="160">
        <f>$L104</f>
        <v>0.24</v>
      </c>
      <c r="AN30" s="160">
        <f>$L106</f>
        <v>0.124</v>
      </c>
      <c r="BA30"/>
      <c r="BB30"/>
      <c r="BC30"/>
      <c r="BD30"/>
      <c r="BE30"/>
      <c r="BF30"/>
      <c r="BG30"/>
      <c r="BH30"/>
      <c r="BI30"/>
      <c r="BJ30"/>
    </row>
    <row r="31" spans="1:82" s="15" customFormat="1" ht="16" thickBot="1" x14ac:dyDescent="0.4">
      <c r="A31" s="8"/>
      <c r="B31" s="8">
        <v>2.2000000000000002</v>
      </c>
      <c r="C31" s="9" t="s">
        <v>12</v>
      </c>
      <c r="D31" s="125">
        <f>'[4]power for chi² and skewpos dist'!L32</f>
        <v>0.44400000000000001</v>
      </c>
      <c r="E31" s="125">
        <f>'[4]power for chi² and skewpos dist'!M32</f>
        <v>0.44400000000000001</v>
      </c>
      <c r="F31" s="125">
        <f>'[4]power for chi² and skewpos dist'!N32</f>
        <v>0.44400000000000001</v>
      </c>
      <c r="G31" s="141"/>
      <c r="H31" s="8">
        <v>2.2000000000000002</v>
      </c>
      <c r="I31" s="9" t="s">
        <v>12</v>
      </c>
      <c r="J31" s="125">
        <v>0.495</v>
      </c>
      <c r="K31" s="125">
        <v>0.51200000000000001</v>
      </c>
      <c r="L31" s="125">
        <v>0.48899999999999999</v>
      </c>
      <c r="M31" s="1"/>
      <c r="N31" s="135">
        <f>D31-E31</f>
        <v>0</v>
      </c>
      <c r="O31" s="135">
        <f>J31-K31</f>
        <v>-1.7000000000000015E-2</v>
      </c>
      <c r="P31" s="1"/>
      <c r="Q31" s="1">
        <f>D31-F31</f>
        <v>0</v>
      </c>
      <c r="R31" s="1">
        <f>J31-L31</f>
        <v>6.0000000000000053E-3</v>
      </c>
      <c r="S31" s="1"/>
      <c r="T31" s="1"/>
      <c r="U31" s="1"/>
      <c r="V31" s="1"/>
      <c r="W31" s="1"/>
      <c r="X31" s="1"/>
      <c r="Y31" s="170"/>
      <c r="Z31" s="170"/>
      <c r="AA31" s="153"/>
      <c r="AB31" s="159" t="s">
        <v>73</v>
      </c>
      <c r="AC31" s="161">
        <f>$J101</f>
        <v>0.59399999999999997</v>
      </c>
      <c r="AD31" s="161">
        <f>$J103</f>
        <v>0.48899999999999999</v>
      </c>
      <c r="AE31" s="161">
        <f>$J105</f>
        <v>0.34</v>
      </c>
      <c r="AF31" s="161">
        <f>$J107</f>
        <v>0.251</v>
      </c>
      <c r="AG31" s="161">
        <f>$K101</f>
        <v>0.89900000000000002</v>
      </c>
      <c r="AH31" s="161">
        <f>$K103</f>
        <v>0.48699999999999999</v>
      </c>
      <c r="AI31" s="161">
        <f>$K105</f>
        <v>0.13700000000000001</v>
      </c>
      <c r="AJ31" s="161">
        <f>$K107</f>
        <v>6.2E-2</v>
      </c>
      <c r="AK31" s="161">
        <f>$L101</f>
        <v>0.71099999999999997</v>
      </c>
      <c r="AL31" s="161">
        <f>$L103</f>
        <v>0.48499999999999999</v>
      </c>
      <c r="AM31" s="161">
        <f>$L105</f>
        <v>0.20499999999999999</v>
      </c>
      <c r="AN31" s="161">
        <f>$L107</f>
        <v>9.8000000000000004E-2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</row>
    <row r="32" spans="1:82" ht="16" thickBot="1" x14ac:dyDescent="0.4">
      <c r="A32" s="16" t="s">
        <v>29</v>
      </c>
      <c r="B32" s="11"/>
      <c r="C32" s="11"/>
      <c r="D32" s="143">
        <f>Normal!D33</f>
        <v>0.13100000000000001</v>
      </c>
      <c r="E32" s="143">
        <f>Normal!E33</f>
        <v>0.245</v>
      </c>
      <c r="F32" s="143">
        <f>Normal!F33</f>
        <v>0.245</v>
      </c>
      <c r="G32" s="141"/>
      <c r="H32" s="11"/>
      <c r="I32" s="11"/>
      <c r="J32" s="143">
        <f>'Doublex when sd is different'!J32</f>
        <v>0.16900000000000001</v>
      </c>
      <c r="K32" s="143">
        <f>'Doublex when sd is different'!K32</f>
        <v>0.21299999999999999</v>
      </c>
      <c r="L32" s="143">
        <f>'Doublex when sd is different'!L32</f>
        <v>0.29199999999999998</v>
      </c>
      <c r="N32" s="135"/>
      <c r="O32" s="135"/>
      <c r="Y32" s="170">
        <v>50</v>
      </c>
      <c r="Z32" s="170"/>
      <c r="AA32" s="153">
        <v>1</v>
      </c>
      <c r="AB32" s="158" t="s">
        <v>72</v>
      </c>
      <c r="AC32" s="160">
        <f>$J108</f>
        <v>0.9</v>
      </c>
      <c r="AD32" s="160">
        <f>$J110</f>
        <v>0.72699999999999998</v>
      </c>
      <c r="AE32" s="160">
        <f>$J112</f>
        <v>0.4</v>
      </c>
      <c r="AF32" s="160">
        <f>$J114</f>
        <v>0.186</v>
      </c>
      <c r="AG32" s="160">
        <f>$K108</f>
        <v>0.95899999999999996</v>
      </c>
      <c r="AH32" s="160">
        <f>$K110</f>
        <v>0.72199999999999998</v>
      </c>
      <c r="AI32" s="160">
        <f>$K112</f>
        <v>0.29299999999999998</v>
      </c>
      <c r="AJ32" s="160">
        <f>$K114</f>
        <v>0.11</v>
      </c>
      <c r="AK32" s="160">
        <f>$L108</f>
        <v>0.89900000000000002</v>
      </c>
      <c r="AL32" s="160">
        <f>$L110</f>
        <v>0.72599999999999998</v>
      </c>
      <c r="AM32" s="160">
        <f>$L112</f>
        <v>0.39600000000000002</v>
      </c>
      <c r="AN32" s="160">
        <f>$L114</f>
        <v>0.17899999999999999</v>
      </c>
      <c r="BA32"/>
      <c r="BB32"/>
      <c r="BC32"/>
      <c r="BD32"/>
      <c r="BE32"/>
      <c r="BF32"/>
      <c r="BG32"/>
      <c r="BH32"/>
      <c r="BI32"/>
      <c r="BJ32"/>
    </row>
    <row r="33" spans="1:82" s="10" customFormat="1" ht="16" thickBot="1" x14ac:dyDescent="0.4">
      <c r="A33" s="8"/>
      <c r="B33" s="8">
        <v>2.4</v>
      </c>
      <c r="C33" s="9" t="s">
        <v>12</v>
      </c>
      <c r="D33" s="125">
        <f>'[4]power for chi² and skewpos dist'!L34</f>
        <v>0.105</v>
      </c>
      <c r="E33" s="125">
        <f>'[4]power for chi² and skewpos dist'!M34</f>
        <v>0.23799999999999999</v>
      </c>
      <c r="F33" s="125">
        <f>'[4]power for chi² and skewpos dist'!N34</f>
        <v>0.23799999999999999</v>
      </c>
      <c r="G33" s="141"/>
      <c r="H33" s="8">
        <v>2.4</v>
      </c>
      <c r="I33" s="9" t="s">
        <v>12</v>
      </c>
      <c r="J33" s="125">
        <v>0.13900000000000001</v>
      </c>
      <c r="K33" s="125">
        <v>0.20899999999999999</v>
      </c>
      <c r="L33" s="125">
        <v>0.27900000000000003</v>
      </c>
      <c r="M33" s="1"/>
      <c r="N33" s="135"/>
      <c r="O33" s="135"/>
      <c r="P33" s="1"/>
      <c r="Q33" s="1"/>
      <c r="R33" s="1"/>
      <c r="S33" s="1"/>
      <c r="T33" s="1"/>
      <c r="U33" s="1"/>
      <c r="V33" s="1"/>
      <c r="W33" s="1"/>
      <c r="X33" s="1"/>
      <c r="Y33" s="170"/>
      <c r="Z33" s="170"/>
      <c r="AA33" s="153"/>
      <c r="AB33" s="159" t="s">
        <v>73</v>
      </c>
      <c r="AC33" s="161">
        <f>$J109</f>
        <v>0.88400000000000001</v>
      </c>
      <c r="AD33" s="161">
        <f>$J111</f>
        <v>0.72799999999999998</v>
      </c>
      <c r="AE33" s="161">
        <f>$J113</f>
        <v>0.38600000000000001</v>
      </c>
      <c r="AF33" s="161">
        <f>$J115</f>
        <v>0.161</v>
      </c>
      <c r="AG33" s="161">
        <f>$K109</f>
        <v>0.95599999999999996</v>
      </c>
      <c r="AH33" s="161">
        <f>$K111</f>
        <v>0.745</v>
      </c>
      <c r="AI33" s="161">
        <f>$K113</f>
        <v>0.27500000000000002</v>
      </c>
      <c r="AJ33" s="161">
        <f>$K115</f>
        <v>9.0999999999999998E-2</v>
      </c>
      <c r="AK33" s="161">
        <f>$L109</f>
        <v>0.88200000000000001</v>
      </c>
      <c r="AL33" s="161">
        <f>$L111</f>
        <v>0.72799999999999998</v>
      </c>
      <c r="AM33" s="161">
        <f>$L113</f>
        <v>0.38100000000000001</v>
      </c>
      <c r="AN33" s="161">
        <f>$L115</f>
        <v>0.154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</row>
    <row r="34" spans="1:82" ht="16" thickBot="1" x14ac:dyDescent="0.4">
      <c r="A34" s="16" t="s">
        <v>29</v>
      </c>
      <c r="B34" s="11"/>
      <c r="C34" s="11"/>
      <c r="D34" s="143">
        <f>Normal!D35</f>
        <v>3.1E-2</v>
      </c>
      <c r="E34" s="143">
        <f>Normal!E35</f>
        <v>0.113</v>
      </c>
      <c r="F34" s="143">
        <f>Normal!F35</f>
        <v>0.113</v>
      </c>
      <c r="G34" s="141"/>
      <c r="H34" s="11"/>
      <c r="I34" s="11"/>
      <c r="J34" s="143">
        <f>'Doublex when sd is different'!J34</f>
        <v>0.05</v>
      </c>
      <c r="K34" s="143">
        <f>'Doublex when sd is different'!K34</f>
        <v>9.2999999999999999E-2</v>
      </c>
      <c r="L34" s="143">
        <f>'Doublex when sd is different'!L34</f>
        <v>0.151</v>
      </c>
      <c r="N34" s="135"/>
      <c r="O34" s="135"/>
      <c r="Y34" s="170">
        <v>50</v>
      </c>
      <c r="Z34" s="170"/>
      <c r="AA34" s="153" t="s">
        <v>74</v>
      </c>
      <c r="AB34" s="158" t="s">
        <v>72</v>
      </c>
      <c r="AC34" s="160">
        <f>$J116</f>
        <v>0.96699999999999997</v>
      </c>
      <c r="AD34" s="160">
        <f>$J118</f>
        <v>0.83599999999999997</v>
      </c>
      <c r="AE34" s="160">
        <f>$J120</f>
        <v>0.42599999999999999</v>
      </c>
      <c r="AF34" s="160">
        <f>$J122</f>
        <v>0.14199999999999999</v>
      </c>
      <c r="AG34" s="160">
        <f>$K116</f>
        <v>0.97599999999999998</v>
      </c>
      <c r="AH34" s="160">
        <f>$K118</f>
        <v>0.83199999999999996</v>
      </c>
      <c r="AI34" s="160">
        <f>$K120</f>
        <v>0.40100000000000002</v>
      </c>
      <c r="AJ34" s="160">
        <f>$K122</f>
        <v>0.14099999999999999</v>
      </c>
      <c r="AK34" s="160">
        <f>$L116</f>
        <v>0.94599999999999995</v>
      </c>
      <c r="AL34" s="160">
        <f>$L118</f>
        <v>0.83499999999999996</v>
      </c>
      <c r="AM34" s="160">
        <f>$L120</f>
        <v>0.51700000000000002</v>
      </c>
      <c r="AN34" s="160">
        <f>$L122</f>
        <v>0.22900000000000001</v>
      </c>
      <c r="BA34"/>
      <c r="BB34"/>
      <c r="BC34"/>
      <c r="BD34"/>
      <c r="BE34"/>
      <c r="BF34"/>
      <c r="BG34"/>
      <c r="BH34"/>
      <c r="BI34"/>
      <c r="BJ34"/>
    </row>
    <row r="35" spans="1:82" s="10" customFormat="1" ht="16" thickBot="1" x14ac:dyDescent="0.4">
      <c r="A35" s="8"/>
      <c r="B35" s="8">
        <v>2.8</v>
      </c>
      <c r="C35" s="9" t="s">
        <v>12</v>
      </c>
      <c r="D35" s="125">
        <f>'[4]power for chi² and skewpos dist'!L36</f>
        <v>1.7000000000000001E-2</v>
      </c>
      <c r="E35" s="125">
        <f>'[4]power for chi² and skewpos dist'!M36</f>
        <v>9.0999999999999998E-2</v>
      </c>
      <c r="F35" s="125">
        <f>'[4]power for chi² and skewpos dist'!N36</f>
        <v>9.0999999999999998E-2</v>
      </c>
      <c r="G35" s="141"/>
      <c r="H35" s="8">
        <v>2.8</v>
      </c>
      <c r="I35" s="9" t="s">
        <v>12</v>
      </c>
      <c r="J35" s="125">
        <v>3.2000000000000001E-2</v>
      </c>
      <c r="K35" s="125">
        <v>7.9000000000000001E-2</v>
      </c>
      <c r="L35" s="125">
        <v>0.127</v>
      </c>
      <c r="M35" s="1"/>
      <c r="N35" s="135"/>
      <c r="O35" s="135"/>
      <c r="P35" s="1"/>
      <c r="Q35" s="1"/>
      <c r="R35" s="1"/>
      <c r="S35" s="1"/>
      <c r="T35" s="1"/>
      <c r="U35" s="1"/>
      <c r="V35" s="1"/>
      <c r="W35" s="1"/>
      <c r="X35" s="1"/>
      <c r="Y35" s="170"/>
      <c r="Z35" s="170"/>
      <c r="AA35" s="153"/>
      <c r="AB35" s="159" t="s">
        <v>73</v>
      </c>
      <c r="AC35" s="161">
        <f>$J117</f>
        <v>0.95699999999999996</v>
      </c>
      <c r="AD35" s="161">
        <f>$J119</f>
        <v>0.83899999999999997</v>
      </c>
      <c r="AE35" s="161">
        <f>$J121</f>
        <v>0.41599999999999998</v>
      </c>
      <c r="AF35" s="161">
        <f>$J123</f>
        <v>0.11700000000000001</v>
      </c>
      <c r="AG35" s="161">
        <f>$K117</f>
        <v>0.97</v>
      </c>
      <c r="AH35" s="161">
        <f>$K119</f>
        <v>0.84699999999999998</v>
      </c>
      <c r="AI35" s="161">
        <f>$K121</f>
        <v>0.4</v>
      </c>
      <c r="AJ35" s="161">
        <f>$K123</f>
        <v>0.123</v>
      </c>
      <c r="AK35" s="161">
        <f>$L117</f>
        <v>0.93</v>
      </c>
      <c r="AL35" s="161">
        <f>$L119</f>
        <v>0.83199999999999996</v>
      </c>
      <c r="AM35" s="161">
        <f>$L121</f>
        <v>0.51300000000000001</v>
      </c>
      <c r="AN35" s="161">
        <f>$L123</f>
        <v>0.20799999999999999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</row>
    <row r="36" spans="1:82" ht="16" thickBot="1" x14ac:dyDescent="0.4">
      <c r="A36" s="16" t="s">
        <v>29</v>
      </c>
      <c r="B36" s="11"/>
      <c r="C36" s="11"/>
      <c r="D36" s="143">
        <f>Normal!D37</f>
        <v>0.41399999999999998</v>
      </c>
      <c r="E36" s="143">
        <f>Normal!E37</f>
        <v>0.58799999999999997</v>
      </c>
      <c r="F36" s="143">
        <f>Normal!F37</f>
        <v>0.58799999999999997</v>
      </c>
      <c r="G36" s="141"/>
      <c r="H36" s="11"/>
      <c r="I36" s="11"/>
      <c r="J36" s="143">
        <f>'Doublex when sd is different'!J36</f>
        <v>0.32</v>
      </c>
      <c r="K36" s="143">
        <f>'Doublex when sd is different'!K36</f>
        <v>0.65700000000000003</v>
      </c>
      <c r="L36" s="143">
        <f>'Doublex when sd is different'!L36</f>
        <v>0.44</v>
      </c>
      <c r="N36" s="135"/>
      <c r="O36" s="135"/>
      <c r="Y36" s="170">
        <v>50</v>
      </c>
      <c r="Z36" s="170"/>
      <c r="AA36" s="153">
        <v>2</v>
      </c>
      <c r="AB36" s="158" t="s">
        <v>72</v>
      </c>
      <c r="AC36" s="160">
        <f>$J124</f>
        <v>0.98599999999999999</v>
      </c>
      <c r="AD36" s="160">
        <f>$J126</f>
        <v>0.89100000000000001</v>
      </c>
      <c r="AE36" s="160">
        <f>$J128</f>
        <v>0.443</v>
      </c>
      <c r="AF36" s="160">
        <f>$J130</f>
        <v>0.112</v>
      </c>
      <c r="AG36" s="160">
        <f>$K124</f>
        <v>0.98199999999999998</v>
      </c>
      <c r="AH36" s="160">
        <f>$K126</f>
        <v>0.88800000000000001</v>
      </c>
      <c r="AI36" s="160">
        <f>$K128</f>
        <v>0.49299999999999999</v>
      </c>
      <c r="AJ36" s="160">
        <f>$K130</f>
        <v>0.17100000000000001</v>
      </c>
      <c r="AK36" s="160">
        <f>$L124</f>
        <v>0.96499999999999997</v>
      </c>
      <c r="AL36" s="160">
        <f>$L126</f>
        <v>0.89</v>
      </c>
      <c r="AM36" s="160">
        <f>$L128</f>
        <v>0.60799999999999998</v>
      </c>
      <c r="AN36" s="160">
        <f>$L130</f>
        <v>0.27600000000000002</v>
      </c>
      <c r="BA36"/>
      <c r="BB36"/>
      <c r="BC36"/>
      <c r="BD36"/>
      <c r="BE36"/>
      <c r="BF36"/>
      <c r="BG36"/>
      <c r="BH36"/>
      <c r="BI36"/>
      <c r="BJ36"/>
    </row>
    <row r="37" spans="1:82" s="10" customFormat="1" ht="16" thickBot="1" x14ac:dyDescent="0.4">
      <c r="A37" s="8"/>
      <c r="B37" s="8">
        <v>2.1</v>
      </c>
      <c r="C37" s="9" t="s">
        <v>13</v>
      </c>
      <c r="D37" s="125">
        <f>'[4]power for chi² and skewpos dist'!L38</f>
        <v>0.432</v>
      </c>
      <c r="E37" s="125">
        <f>'[4]power for chi² and skewpos dist'!M38</f>
        <v>0.59099999999999997</v>
      </c>
      <c r="F37" s="125">
        <f>'[4]power for chi² and skewpos dist'!N38</f>
        <v>0.59099999999999997</v>
      </c>
      <c r="G37" s="141"/>
      <c r="H37" s="8">
        <v>2.1</v>
      </c>
      <c r="I37" s="9" t="s">
        <v>13</v>
      </c>
      <c r="J37" s="125">
        <v>0.34300000000000003</v>
      </c>
      <c r="K37" s="125">
        <v>0.68700000000000006</v>
      </c>
      <c r="L37" s="125">
        <v>0.45100000000000001</v>
      </c>
      <c r="M37" s="1"/>
      <c r="N37" s="135"/>
      <c r="O37" s="135"/>
      <c r="P37" s="1"/>
      <c r="Q37" s="1"/>
      <c r="R37" s="1"/>
      <c r="S37" s="1"/>
      <c r="T37" s="1"/>
      <c r="U37" s="1"/>
      <c r="V37" s="1"/>
      <c r="W37" s="1"/>
      <c r="X37" s="1"/>
      <c r="Y37" s="170"/>
      <c r="Z37" s="170"/>
      <c r="AA37" s="153"/>
      <c r="AB37" s="159" t="s">
        <v>73</v>
      </c>
      <c r="AC37" s="161">
        <f>$J125</f>
        <v>0.97899999999999998</v>
      </c>
      <c r="AD37" s="161">
        <f>$J127</f>
        <v>0.89300000000000002</v>
      </c>
      <c r="AE37" s="161">
        <f>$J129</f>
        <v>0.436</v>
      </c>
      <c r="AF37" s="161">
        <f>$J131</f>
        <v>0.09</v>
      </c>
      <c r="AG37" s="161">
        <f>$K125</f>
        <v>0.97599999999999998</v>
      </c>
      <c r="AH37" s="161">
        <f>$K127</f>
        <v>0.89500000000000002</v>
      </c>
      <c r="AI37" s="161">
        <f>$K129</f>
        <v>0.503</v>
      </c>
      <c r="AJ37" s="161">
        <f>$K131</f>
        <v>0.158</v>
      </c>
      <c r="AK37" s="161">
        <f>$L125</f>
        <v>0.95</v>
      </c>
      <c r="AL37" s="161">
        <f>$L127</f>
        <v>0.88200000000000001</v>
      </c>
      <c r="AM37" s="161">
        <f>$L129</f>
        <v>0.61</v>
      </c>
      <c r="AN37" s="161">
        <f>$L131</f>
        <v>0.26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</row>
    <row r="38" spans="1:82" ht="16" thickBot="1" x14ac:dyDescent="0.4">
      <c r="A38" s="16" t="s">
        <v>29</v>
      </c>
      <c r="B38" s="40"/>
      <c r="C38" s="40"/>
      <c r="D38" s="144">
        <f>Normal!D39</f>
        <v>0.33900000000000002</v>
      </c>
      <c r="E38" s="144">
        <f>Normal!E39</f>
        <v>0.33200000000000002</v>
      </c>
      <c r="F38" s="144">
        <f>Normal!F39</f>
        <v>0.33200000000000002</v>
      </c>
      <c r="G38" s="141"/>
      <c r="H38" s="40"/>
      <c r="I38" s="40"/>
      <c r="J38" s="144">
        <f>'Doublex when sd is different'!J38</f>
        <v>0.31</v>
      </c>
      <c r="K38" s="144">
        <f>'Doublex when sd is different'!K38</f>
        <v>0.30299999999999999</v>
      </c>
      <c r="L38" s="144">
        <f>'Doublex when sd is different'!L38</f>
        <v>0.30499999999999999</v>
      </c>
      <c r="N38" s="135"/>
      <c r="O38" s="135"/>
      <c r="Y38" s="170">
        <v>100</v>
      </c>
      <c r="Z38" s="170"/>
      <c r="AA38" s="153" t="s">
        <v>71</v>
      </c>
      <c r="AB38" s="158" t="s">
        <v>72</v>
      </c>
      <c r="AC38" s="160">
        <f>$J132</f>
        <v>0.94799999999999995</v>
      </c>
      <c r="AD38" s="160">
        <f>$J134</f>
        <v>0.81</v>
      </c>
      <c r="AE38" s="160">
        <f>$J136</f>
        <v>0.55000000000000004</v>
      </c>
      <c r="AF38" s="160">
        <f>$J138</f>
        <v>0.34100000000000003</v>
      </c>
      <c r="AG38" s="160">
        <f>$K132</f>
        <v>0.996</v>
      </c>
      <c r="AH38" s="160">
        <f>$K134</f>
        <v>0.80400000000000005</v>
      </c>
      <c r="AI38" s="160">
        <f>$K136</f>
        <v>0.31</v>
      </c>
      <c r="AJ38" s="160">
        <f>$K138</f>
        <v>0.111</v>
      </c>
      <c r="AK38" s="160">
        <f>$L132</f>
        <v>0.97499999999999998</v>
      </c>
      <c r="AL38" s="160">
        <f>$L134</f>
        <v>0.80900000000000005</v>
      </c>
      <c r="AM38" s="160">
        <f>$L136</f>
        <v>0.42099999999999999</v>
      </c>
      <c r="AN38" s="160">
        <f>$L138</f>
        <v>0.182</v>
      </c>
      <c r="BA38"/>
      <c r="BB38"/>
      <c r="BC38"/>
      <c r="BD38"/>
      <c r="BE38"/>
      <c r="BF38"/>
      <c r="BG38"/>
      <c r="BH38"/>
      <c r="BI38"/>
      <c r="BJ38"/>
    </row>
    <row r="39" spans="1:82" s="15" customFormat="1" ht="16" thickBot="1" x14ac:dyDescent="0.4">
      <c r="A39" s="8"/>
      <c r="B39" s="8">
        <v>2.2000000000000002</v>
      </c>
      <c r="C39" s="9" t="s">
        <v>13</v>
      </c>
      <c r="D39" s="125">
        <f>'[4]power for chi² and skewpos dist'!L40</f>
        <v>0.34</v>
      </c>
      <c r="E39" s="125">
        <f>'[4]power for chi² and skewpos dist'!M40</f>
        <v>0.313</v>
      </c>
      <c r="F39" s="125">
        <f>'[4]power for chi² and skewpos dist'!N40</f>
        <v>0.313</v>
      </c>
      <c r="G39" s="141"/>
      <c r="H39" s="8">
        <v>2.2000000000000002</v>
      </c>
      <c r="I39" s="9" t="s">
        <v>13</v>
      </c>
      <c r="J39" s="125">
        <v>0.308</v>
      </c>
      <c r="K39" s="125">
        <v>0.28199999999999997</v>
      </c>
      <c r="L39" s="125">
        <v>0.28899999999999998</v>
      </c>
      <c r="M39" s="1"/>
      <c r="N39" s="135">
        <f>D39-E39</f>
        <v>2.7000000000000024E-2</v>
      </c>
      <c r="O39" s="135">
        <f>J39-K39</f>
        <v>2.6000000000000023E-2</v>
      </c>
      <c r="P39" s="1"/>
      <c r="Q39" s="1">
        <f>D39-F39</f>
        <v>2.7000000000000024E-2</v>
      </c>
      <c r="R39" s="1">
        <f>J39-L39</f>
        <v>1.9000000000000017E-2</v>
      </c>
      <c r="S39" s="1"/>
      <c r="T39" s="1"/>
      <c r="U39" s="1"/>
      <c r="V39" s="1"/>
      <c r="W39" s="1"/>
      <c r="X39" s="1"/>
      <c r="Y39" s="170"/>
      <c r="Z39" s="170"/>
      <c r="AA39" s="153"/>
      <c r="AB39" s="159" t="s">
        <v>73</v>
      </c>
      <c r="AC39" s="161">
        <f>$J133</f>
        <v>0.93700000000000006</v>
      </c>
      <c r="AD39" s="161">
        <f>$J135</f>
        <v>0.81</v>
      </c>
      <c r="AE39" s="161">
        <f>$J137</f>
        <v>0.54600000000000004</v>
      </c>
      <c r="AF39" s="161">
        <f>$J139</f>
        <v>0.32500000000000001</v>
      </c>
      <c r="AG39" s="161">
        <f>$K133</f>
        <v>0.997</v>
      </c>
      <c r="AH39" s="161">
        <f>$K135</f>
        <v>0.83399999999999996</v>
      </c>
      <c r="AI39" s="161">
        <f>$K137</f>
        <v>0.28499999999999998</v>
      </c>
      <c r="AJ39" s="161">
        <f>$K139</f>
        <v>0.09</v>
      </c>
      <c r="AK39" s="161">
        <f>$L133</f>
        <v>0.97099999999999997</v>
      </c>
      <c r="AL39" s="161">
        <f>$L135</f>
        <v>0.81899999999999995</v>
      </c>
      <c r="AM39" s="161">
        <f>$L137</f>
        <v>0.40500000000000003</v>
      </c>
      <c r="AN39" s="161">
        <f>$L139</f>
        <v>0.156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</row>
    <row r="40" spans="1:82" ht="16" thickBot="1" x14ac:dyDescent="0.4">
      <c r="A40" s="16" t="s">
        <v>29</v>
      </c>
      <c r="B40" s="13"/>
      <c r="C40" s="13"/>
      <c r="D40" s="145">
        <f>Normal!D41</f>
        <v>0.25</v>
      </c>
      <c r="E40" s="145">
        <f>Normal!E41</f>
        <v>0.14000000000000001</v>
      </c>
      <c r="F40" s="145">
        <f>Normal!F41</f>
        <v>0.14000000000000001</v>
      </c>
      <c r="G40" s="141"/>
      <c r="H40" s="13"/>
      <c r="I40" s="13"/>
      <c r="J40" s="145">
        <f>'Doublex when sd is different'!J40</f>
        <v>0.26700000000000002</v>
      </c>
      <c r="K40" s="145">
        <f>'Doublex when sd is different'!K40</f>
        <v>0.11799999999999999</v>
      </c>
      <c r="L40" s="145">
        <f>'Doublex when sd is different'!L40</f>
        <v>0.16200000000000001</v>
      </c>
      <c r="N40" s="135"/>
      <c r="O40" s="135"/>
      <c r="Y40" s="170">
        <v>100</v>
      </c>
      <c r="Z40" s="170"/>
      <c r="AA40" s="153">
        <v>1</v>
      </c>
      <c r="AB40" s="158" t="s">
        <v>72</v>
      </c>
      <c r="AC40" s="160">
        <f>$J140</f>
        <v>0.998</v>
      </c>
      <c r="AD40" s="160">
        <f>$J142</f>
        <v>0.96199999999999997</v>
      </c>
      <c r="AE40" s="160">
        <f>$J144</f>
        <v>0.9</v>
      </c>
      <c r="AF40" s="160">
        <f>$J146</f>
        <v>0.29099999999999998</v>
      </c>
      <c r="AG40" s="160">
        <f>$K140</f>
        <v>1</v>
      </c>
      <c r="AH40" s="160">
        <f>$K142</f>
        <v>0.96099999999999997</v>
      </c>
      <c r="AI40" s="160">
        <f>$K144</f>
        <v>0.6</v>
      </c>
      <c r="AJ40" s="160">
        <f>$K146</f>
        <v>0.17799999999999999</v>
      </c>
      <c r="AK40" s="160">
        <f>$L140</f>
        <v>0.998</v>
      </c>
      <c r="AL40" s="160">
        <f>$L142</f>
        <v>0.96199999999999997</v>
      </c>
      <c r="AM40" s="160">
        <f>$L144</f>
        <v>0.9</v>
      </c>
      <c r="AN40" s="160">
        <f>$L146</f>
        <v>0.28699999999999998</v>
      </c>
      <c r="BA40"/>
      <c r="BB40"/>
      <c r="BC40"/>
      <c r="BD40"/>
      <c r="BE40"/>
      <c r="BF40"/>
      <c r="BG40"/>
      <c r="BH40"/>
      <c r="BI40"/>
      <c r="BJ40"/>
    </row>
    <row r="41" spans="1:82" s="12" customFormat="1" ht="16" thickBot="1" x14ac:dyDescent="0.4">
      <c r="A41" s="8"/>
      <c r="B41" s="8">
        <v>2.4</v>
      </c>
      <c r="C41" s="9" t="s">
        <v>13</v>
      </c>
      <c r="D41" s="125">
        <f>'[4]power for chi² and skewpos dist'!L42</f>
        <v>0.223</v>
      </c>
      <c r="E41" s="125">
        <f>'[4]power for chi² and skewpos dist'!M42</f>
        <v>9.8000000000000004E-2</v>
      </c>
      <c r="F41" s="125">
        <f>'[4]power for chi² and skewpos dist'!N42</f>
        <v>9.8000000000000004E-2</v>
      </c>
      <c r="G41" s="141"/>
      <c r="H41" s="8">
        <v>2.4</v>
      </c>
      <c r="I41" s="9" t="s">
        <v>13</v>
      </c>
      <c r="J41" s="125">
        <v>0.24299999999999999</v>
      </c>
      <c r="K41" s="125">
        <v>8.6999999999999994E-2</v>
      </c>
      <c r="L41" s="125">
        <v>0.122</v>
      </c>
      <c r="M41" s="1"/>
      <c r="N41" s="135"/>
      <c r="O41" s="135"/>
      <c r="P41" s="1"/>
      <c r="Q41" s="1"/>
      <c r="R41" s="1"/>
      <c r="S41" s="1"/>
      <c r="T41" s="1"/>
      <c r="U41" s="1"/>
      <c r="V41" s="1"/>
      <c r="W41" s="1"/>
      <c r="X41" s="1"/>
      <c r="Y41" s="170"/>
      <c r="Z41" s="170"/>
      <c r="AA41" s="153"/>
      <c r="AB41" s="159" t="s">
        <v>73</v>
      </c>
      <c r="AC41" s="161">
        <f>$J141</f>
        <v>0.997</v>
      </c>
      <c r="AD41" s="161">
        <f>$J143</f>
        <v>0.96299999999999997</v>
      </c>
      <c r="AE41" s="161">
        <f>$J145</f>
        <v>0.67400000000000004</v>
      </c>
      <c r="AF41" s="161">
        <f>$J147</f>
        <v>0.27400000000000002</v>
      </c>
      <c r="AG41" s="161">
        <f>$K141</f>
        <v>1</v>
      </c>
      <c r="AH41" s="161">
        <f>$K143</f>
        <v>0.97</v>
      </c>
      <c r="AI41" s="161">
        <f>$K145</f>
        <v>0.54700000000000004</v>
      </c>
      <c r="AJ41" s="161">
        <f>$K147</f>
        <v>0.158</v>
      </c>
      <c r="AK41" s="161">
        <f>$L141</f>
        <v>0.997</v>
      </c>
      <c r="AL41" s="161">
        <f>$L143</f>
        <v>0.96299999999999997</v>
      </c>
      <c r="AM41" s="161">
        <f>$L145</f>
        <v>0.67200000000000004</v>
      </c>
      <c r="AN41" s="161">
        <f>$L147</f>
        <v>0.26900000000000002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</row>
    <row r="42" spans="1:82" ht="16" thickBot="1" x14ac:dyDescent="0.4">
      <c r="A42" s="16" t="s">
        <v>29</v>
      </c>
      <c r="B42" s="13"/>
      <c r="C42" s="13"/>
      <c r="D42" s="145">
        <f>Normal!D43</f>
        <v>0.20100000000000001</v>
      </c>
      <c r="E42" s="145">
        <f>Normal!E43</f>
        <v>7.2999999999999995E-2</v>
      </c>
      <c r="F42" s="145">
        <f>Normal!F43</f>
        <v>7.2999999999999995E-2</v>
      </c>
      <c r="G42" s="141"/>
      <c r="H42" s="13"/>
      <c r="I42" s="13"/>
      <c r="J42" s="145">
        <f>'Doublex when sd is different'!J42</f>
        <v>0.24199999999999999</v>
      </c>
      <c r="K42" s="145">
        <f>'Doublex when sd is different'!K42</f>
        <v>6.8000000000000005E-2</v>
      </c>
      <c r="L42" s="145">
        <f>'Doublex when sd is different'!L42</f>
        <v>9.9000000000000005E-2</v>
      </c>
      <c r="N42" s="135"/>
      <c r="O42" s="135"/>
      <c r="Y42" s="170">
        <v>100</v>
      </c>
      <c r="Z42" s="170"/>
      <c r="AA42" s="153" t="s">
        <v>74</v>
      </c>
      <c r="AB42" s="158" t="s">
        <v>72</v>
      </c>
      <c r="AC42" s="160">
        <f>$J148</f>
        <v>1</v>
      </c>
      <c r="AD42" s="160">
        <f>$J150</f>
        <v>0.98899999999999999</v>
      </c>
      <c r="AE42" s="160">
        <f>$J152</f>
        <v>0.73599999999999999</v>
      </c>
      <c r="AF42" s="160">
        <f>$J154</f>
        <v>0.26200000000000001</v>
      </c>
      <c r="AG42" s="160">
        <f>$K148</f>
        <v>1</v>
      </c>
      <c r="AH42" s="160">
        <f>$K150</f>
        <v>0.98899999999999999</v>
      </c>
      <c r="AI42" s="160">
        <f>$K152</f>
        <v>0.70499999999999996</v>
      </c>
      <c r="AJ42" s="160">
        <f>$K154</f>
        <v>0.247</v>
      </c>
      <c r="AK42" s="160">
        <f>$L148</f>
        <v>1</v>
      </c>
      <c r="AL42" s="160">
        <f>$L150</f>
        <v>0.98899999999999999</v>
      </c>
      <c r="AM42" s="160">
        <f>$L152</f>
        <v>0.80500000000000005</v>
      </c>
      <c r="AN42" s="160">
        <f>$L154</f>
        <v>0.38100000000000001</v>
      </c>
      <c r="BA42"/>
      <c r="BB42"/>
      <c r="BC42"/>
      <c r="BD42"/>
      <c r="BE42"/>
      <c r="BF42"/>
      <c r="BG42"/>
      <c r="BH42"/>
      <c r="BI42"/>
      <c r="BJ42"/>
    </row>
    <row r="43" spans="1:82" s="12" customFormat="1" ht="16" thickBot="1" x14ac:dyDescent="0.4">
      <c r="A43" s="8"/>
      <c r="B43" s="8">
        <v>2.8</v>
      </c>
      <c r="C43" s="9" t="s">
        <v>13</v>
      </c>
      <c r="D43" s="125">
        <f>'[4]power for chi² and skewpos dist'!L44</f>
        <v>0.18</v>
      </c>
      <c r="E43" s="125">
        <f>'[4]power for chi² and skewpos dist'!M44</f>
        <v>5.5E-2</v>
      </c>
      <c r="F43" s="125">
        <f>'[4]power for chi² and skewpos dist'!N44</f>
        <v>5.5E-2</v>
      </c>
      <c r="G43" s="141"/>
      <c r="H43" s="8">
        <v>2.8</v>
      </c>
      <c r="I43" s="9" t="s">
        <v>13</v>
      </c>
      <c r="J43" s="125">
        <v>0.222</v>
      </c>
      <c r="K43" s="125">
        <v>5.5E-2</v>
      </c>
      <c r="L43" s="125">
        <v>7.8E-2</v>
      </c>
      <c r="M43" s="1"/>
      <c r="N43" s="135"/>
      <c r="O43" s="135"/>
      <c r="P43" s="1"/>
      <c r="Q43" s="1"/>
      <c r="R43" s="1"/>
      <c r="S43" s="1"/>
      <c r="T43" s="1"/>
      <c r="U43" s="1"/>
      <c r="V43" s="1"/>
      <c r="W43" s="1"/>
      <c r="X43" s="1"/>
      <c r="Y43" s="170"/>
      <c r="Z43" s="170"/>
      <c r="AA43" s="153"/>
      <c r="AB43" s="159" t="s">
        <v>73</v>
      </c>
      <c r="AC43" s="161">
        <f>$J149</f>
        <v>1</v>
      </c>
      <c r="AD43" s="161">
        <f>$J151</f>
        <v>0.99</v>
      </c>
      <c r="AE43" s="161">
        <f>$J153</f>
        <v>0.748</v>
      </c>
      <c r="AF43" s="161">
        <f>$J155</f>
        <v>0.24299999999999999</v>
      </c>
      <c r="AG43" s="161">
        <f>$K149</f>
        <v>1</v>
      </c>
      <c r="AH43" s="161">
        <f>$K151</f>
        <v>0.99099999999999999</v>
      </c>
      <c r="AI43" s="161">
        <f>$K153</f>
        <v>0.72099999999999997</v>
      </c>
      <c r="AJ43" s="161">
        <f>$K155</f>
        <v>0.23100000000000001</v>
      </c>
      <c r="AK43" s="161">
        <f>$L149</f>
        <v>0.999</v>
      </c>
      <c r="AL43" s="161">
        <f>$L151</f>
        <v>0.98899999999999999</v>
      </c>
      <c r="AM43" s="161">
        <f>$L153</f>
        <v>0.81499999999999995</v>
      </c>
      <c r="AN43" s="161">
        <f>$L155</f>
        <v>0.37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</row>
    <row r="44" spans="1:82" ht="16" thickBot="1" x14ac:dyDescent="0.4">
      <c r="A44" s="16" t="s">
        <v>29</v>
      </c>
      <c r="B44" s="16"/>
      <c r="C44" s="16"/>
      <c r="D44" s="146">
        <f>Normal!D45</f>
        <v>0.67300000000000004</v>
      </c>
      <c r="E44" s="146">
        <f>Normal!E45</f>
        <v>0.66700000000000004</v>
      </c>
      <c r="F44" s="146">
        <f>Normal!F45</f>
        <v>0.66700000000000004</v>
      </c>
      <c r="G44" s="141"/>
      <c r="H44" s="16"/>
      <c r="I44" s="16"/>
      <c r="J44" s="146">
        <f>'Doublex when sd is different'!J44</f>
        <v>0.65900000000000003</v>
      </c>
      <c r="K44" s="146">
        <f>'Doublex when sd is different'!K44</f>
        <v>0.79300000000000004</v>
      </c>
      <c r="L44" s="146">
        <f>'Doublex when sd is different'!L44</f>
        <v>0.65400000000000003</v>
      </c>
      <c r="N44" s="135"/>
      <c r="O44" s="135"/>
      <c r="Y44" s="170">
        <v>100</v>
      </c>
      <c r="Z44" s="170"/>
      <c r="AA44" s="153">
        <v>2</v>
      </c>
      <c r="AB44" s="158" t="s">
        <v>72</v>
      </c>
      <c r="AC44" s="160">
        <f>$J156</f>
        <v>1</v>
      </c>
      <c r="AD44" s="160">
        <f>$J158</f>
        <v>0.996</v>
      </c>
      <c r="AE44" s="160">
        <f>$J160</f>
        <v>0.78300000000000003</v>
      </c>
      <c r="AF44" s="160">
        <f>$J162</f>
        <v>0.23799999999999999</v>
      </c>
      <c r="AG44" s="160">
        <f>$K156</f>
        <v>1</v>
      </c>
      <c r="AH44" s="160">
        <f>$K158</f>
        <v>0.996</v>
      </c>
      <c r="AI44" s="160">
        <f>$K160</f>
        <v>0.81100000000000005</v>
      </c>
      <c r="AJ44" s="160">
        <f>$K162</f>
        <v>0.312</v>
      </c>
      <c r="AK44" s="160">
        <f>$L156</f>
        <v>1</v>
      </c>
      <c r="AL44" s="160">
        <f>$L158</f>
        <v>0.996</v>
      </c>
      <c r="AM44" s="160">
        <f>$L160</f>
        <v>0.88400000000000001</v>
      </c>
      <c r="AN44" s="160">
        <f>$L162</f>
        <v>0.46400000000000002</v>
      </c>
      <c r="BA44"/>
      <c r="BB44"/>
      <c r="BC44"/>
      <c r="BD44"/>
      <c r="BE44"/>
      <c r="BF44"/>
      <c r="BG44"/>
      <c r="BH44"/>
      <c r="BI44"/>
      <c r="BJ44"/>
    </row>
    <row r="45" spans="1:82" s="15" customFormat="1" ht="16" thickBot="1" x14ac:dyDescent="0.4">
      <c r="A45" s="8"/>
      <c r="B45" s="8">
        <v>2.1</v>
      </c>
      <c r="C45" s="9" t="s">
        <v>14</v>
      </c>
      <c r="D45" s="125">
        <f>'[4]power for chi² and skewpos dist'!L46</f>
        <v>0.66400000000000003</v>
      </c>
      <c r="E45" s="125">
        <f>'[4]power for chi² and skewpos dist'!M46</f>
        <v>0.65800000000000003</v>
      </c>
      <c r="F45" s="125">
        <f>'[4]power for chi² and skewpos dist'!N46</f>
        <v>0.65800000000000003</v>
      </c>
      <c r="G45" s="141"/>
      <c r="H45" s="8">
        <v>2.1</v>
      </c>
      <c r="I45" s="9" t="s">
        <v>14</v>
      </c>
      <c r="J45" s="125">
        <v>0.65500000000000003</v>
      </c>
      <c r="K45" s="125">
        <v>0.80400000000000005</v>
      </c>
      <c r="L45" s="125">
        <v>0.64900000000000002</v>
      </c>
      <c r="M45" s="1"/>
      <c r="N45" s="135"/>
      <c r="O45" s="135"/>
      <c r="P45" s="1"/>
      <c r="Q45" s="1"/>
      <c r="R45" s="1"/>
      <c r="S45" s="1"/>
      <c r="T45" s="1"/>
      <c r="U45" s="1"/>
      <c r="V45" s="1"/>
      <c r="W45" s="1"/>
      <c r="X45" s="1"/>
      <c r="Y45" s="170"/>
      <c r="Z45" s="170"/>
      <c r="AA45" s="153"/>
      <c r="AB45" s="159" t="s">
        <v>73</v>
      </c>
      <c r="AC45" s="161">
        <f>$J157</f>
        <v>1</v>
      </c>
      <c r="AD45" s="161">
        <f>$J159</f>
        <v>0.996</v>
      </c>
      <c r="AE45" s="161">
        <f>$J161</f>
        <v>0.79600000000000004</v>
      </c>
      <c r="AF45" s="161">
        <f>$J163</f>
        <v>0.219</v>
      </c>
      <c r="AG45" s="161">
        <f>$K157</f>
        <v>1</v>
      </c>
      <c r="AH45" s="161">
        <f>$K159</f>
        <v>0.996</v>
      </c>
      <c r="AI45" s="161">
        <f>$K161</f>
        <v>0.82599999999999996</v>
      </c>
      <c r="AJ45" s="161">
        <f>$K163</f>
        <v>0.30299999999999999</v>
      </c>
      <c r="AK45" s="161">
        <f>$L157</f>
        <v>1</v>
      </c>
      <c r="AL45" s="161">
        <f>$L159</f>
        <v>0.995</v>
      </c>
      <c r="AM45" s="161">
        <f>$L161</f>
        <v>0.89100000000000001</v>
      </c>
      <c r="AN45" s="161">
        <f>$L163</f>
        <v>0.45800000000000002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</row>
    <row r="46" spans="1:82" ht="15.5" x14ac:dyDescent="0.35">
      <c r="A46" s="16" t="s">
        <v>29</v>
      </c>
      <c r="B46" s="29"/>
      <c r="C46" s="29"/>
      <c r="D46" s="147">
        <f>Normal!D47</f>
        <v>0.47799999999999998</v>
      </c>
      <c r="E46" s="147">
        <f>Normal!E47</f>
        <v>0.47799999999999998</v>
      </c>
      <c r="F46" s="147">
        <f>Normal!F47</f>
        <v>0.47799999999999998</v>
      </c>
      <c r="G46" s="141"/>
      <c r="H46" s="29"/>
      <c r="I46" s="29"/>
      <c r="J46" s="147">
        <f>'Doublex when sd is different'!J46</f>
        <v>0.49</v>
      </c>
      <c r="K46" s="147">
        <f>'Doublex when sd is different'!K46</f>
        <v>0.48199999999999998</v>
      </c>
      <c r="L46" s="147">
        <f>'Doublex when sd is different'!L46</f>
        <v>0.48899999999999999</v>
      </c>
      <c r="N46" s="135"/>
      <c r="O46" s="135"/>
      <c r="BA46"/>
      <c r="BB46"/>
      <c r="BC46"/>
      <c r="BD46"/>
      <c r="BE46"/>
      <c r="BF46"/>
      <c r="BG46"/>
      <c r="BH46"/>
      <c r="BI46"/>
      <c r="BJ46"/>
    </row>
    <row r="47" spans="1:82" s="15" customFormat="1" ht="15" x14ac:dyDescent="0.35">
      <c r="A47" s="8"/>
      <c r="B47" s="8">
        <v>2.2000000000000002</v>
      </c>
      <c r="C47" s="9" t="s">
        <v>14</v>
      </c>
      <c r="D47" s="125">
        <f>'[4]power for chi² and skewpos dist'!L48</f>
        <v>0.48099999999999998</v>
      </c>
      <c r="E47" s="125">
        <f>'[4]power for chi² and skewpos dist'!M48</f>
        <v>0.48099999999999998</v>
      </c>
      <c r="F47" s="125">
        <f>'[4]power for chi² and skewpos dist'!N48</f>
        <v>0.48099999999999998</v>
      </c>
      <c r="G47" s="141"/>
      <c r="H47" s="8">
        <v>2.2000000000000002</v>
      </c>
      <c r="I47" s="9" t="s">
        <v>14</v>
      </c>
      <c r="J47" s="125">
        <v>0.49099999999999999</v>
      </c>
      <c r="K47" s="125">
        <v>0.501</v>
      </c>
      <c r="L47" s="125">
        <v>0.49</v>
      </c>
      <c r="M47" s="1"/>
      <c r="N47" s="135">
        <f>D47-E47</f>
        <v>0</v>
      </c>
      <c r="O47" s="135">
        <f>J47-K47</f>
        <v>-1.0000000000000009E-2</v>
      </c>
      <c r="P47" s="1"/>
      <c r="Q47" s="135">
        <f>D47-F47</f>
        <v>0</v>
      </c>
      <c r="R47" s="135">
        <f>J47-L47</f>
        <v>1.0000000000000009E-3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</row>
    <row r="48" spans="1:82" ht="15.5" x14ac:dyDescent="0.35">
      <c r="A48" s="16" t="s">
        <v>29</v>
      </c>
      <c r="B48" s="16"/>
      <c r="C48" s="16"/>
      <c r="D48" s="146">
        <f>Normal!D49</f>
        <v>0.22700000000000001</v>
      </c>
      <c r="E48" s="146">
        <f>Normal!E49</f>
        <v>0.223</v>
      </c>
      <c r="F48" s="146">
        <f>Normal!F49</f>
        <v>0.223</v>
      </c>
      <c r="G48" s="141"/>
      <c r="H48" s="16"/>
      <c r="I48" s="16"/>
      <c r="J48" s="146">
        <f>'Doublex when sd is different'!J48</f>
        <v>0.26700000000000002</v>
      </c>
      <c r="K48" s="146">
        <f>'Doublex when sd is different'!K48</f>
        <v>0.187</v>
      </c>
      <c r="L48" s="146">
        <f>'Doublex when sd is different'!L48</f>
        <v>0.26100000000000001</v>
      </c>
      <c r="N48" s="135"/>
      <c r="O48" s="135"/>
      <c r="BA48"/>
      <c r="BB48"/>
      <c r="BC48"/>
      <c r="BD48"/>
      <c r="BE48"/>
      <c r="BF48"/>
      <c r="BG48"/>
      <c r="BH48"/>
      <c r="BI48"/>
      <c r="BJ48"/>
    </row>
    <row r="49" spans="1:82" s="15" customFormat="1" ht="15" x14ac:dyDescent="0.35">
      <c r="A49" s="8"/>
      <c r="B49" s="8">
        <v>2.4</v>
      </c>
      <c r="C49" s="9" t="s">
        <v>14</v>
      </c>
      <c r="D49" s="125">
        <f>'[4]power for chi² and skewpos dist'!L50</f>
        <v>0.20200000000000001</v>
      </c>
      <c r="E49" s="125">
        <f>'[4]power for chi² and skewpos dist'!M50</f>
        <v>0.19600000000000001</v>
      </c>
      <c r="F49" s="125">
        <f>'[4]power for chi² and skewpos dist'!N50</f>
        <v>0.19600000000000001</v>
      </c>
      <c r="G49" s="141"/>
      <c r="H49" s="8">
        <v>2.4</v>
      </c>
      <c r="I49" s="9" t="s">
        <v>14</v>
      </c>
      <c r="J49" s="125">
        <v>0.24199999999999999</v>
      </c>
      <c r="K49" s="125">
        <v>0.16400000000000001</v>
      </c>
      <c r="L49" s="125">
        <v>0.23499999999999999</v>
      </c>
      <c r="M49" s="1"/>
      <c r="N49" s="135"/>
      <c r="O49" s="13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</row>
    <row r="50" spans="1:82" ht="15.5" x14ac:dyDescent="0.35">
      <c r="A50" s="16" t="s">
        <v>29</v>
      </c>
      <c r="B50" s="16"/>
      <c r="C50" s="16"/>
      <c r="D50" s="146">
        <f>Normal!D51</f>
        <v>0.105</v>
      </c>
      <c r="E50" s="146">
        <f>Normal!E51</f>
        <v>9.9000000000000005E-2</v>
      </c>
      <c r="F50" s="146">
        <f>Normal!F51</f>
        <v>9.9000000000000005E-2</v>
      </c>
      <c r="G50" s="141"/>
      <c r="H50" s="16"/>
      <c r="I50" s="16"/>
      <c r="J50" s="146">
        <f>'Doublex when sd is different'!J50</f>
        <v>0.14299999999999999</v>
      </c>
      <c r="K50" s="146">
        <f>'Doublex when sd is different'!K50</f>
        <v>8.5000000000000006E-2</v>
      </c>
      <c r="L50" s="146">
        <f>'Doublex when sd is different'!L50</f>
        <v>0.13300000000000001</v>
      </c>
      <c r="N50" s="135"/>
      <c r="O50" s="135"/>
      <c r="BA50"/>
      <c r="BB50"/>
      <c r="BC50"/>
      <c r="BD50"/>
      <c r="BE50"/>
      <c r="BF50"/>
      <c r="BG50"/>
      <c r="BH50"/>
      <c r="BI50"/>
      <c r="BJ50"/>
    </row>
    <row r="51" spans="1:82" s="15" customFormat="1" ht="15" x14ac:dyDescent="0.35">
      <c r="A51" s="8"/>
      <c r="B51" s="8">
        <v>2.8</v>
      </c>
      <c r="C51" s="9" t="s">
        <v>14</v>
      </c>
      <c r="D51" s="125">
        <f>'[4]power for chi² and skewpos dist'!L52</f>
        <v>0.08</v>
      </c>
      <c r="E51" s="125">
        <f>'[4]power for chi² and skewpos dist'!M52</f>
        <v>7.4999999999999997E-2</v>
      </c>
      <c r="F51" s="125">
        <f>'[4]power for chi² and skewpos dist'!N52</f>
        <v>7.4999999999999997E-2</v>
      </c>
      <c r="G51" s="141"/>
      <c r="H51" s="8">
        <v>2.8</v>
      </c>
      <c r="I51" s="9" t="s">
        <v>14</v>
      </c>
      <c r="J51" s="125">
        <v>0.11799999999999999</v>
      </c>
      <c r="K51" s="125">
        <v>6.7000000000000004E-2</v>
      </c>
      <c r="L51" s="125">
        <v>0.108</v>
      </c>
      <c r="M51" s="1"/>
      <c r="N51" s="135"/>
      <c r="O51" s="13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</row>
    <row r="52" spans="1:82" ht="15.5" x14ac:dyDescent="0.35">
      <c r="A52" s="16" t="s">
        <v>29</v>
      </c>
      <c r="B52" s="13"/>
      <c r="C52" s="13"/>
      <c r="D52" s="145">
        <f>Normal!D53</f>
        <v>0.77800000000000002</v>
      </c>
      <c r="E52" s="145">
        <f>Normal!E53</f>
        <v>0.69499999999999995</v>
      </c>
      <c r="F52" s="145">
        <f>Normal!F53</f>
        <v>0.69499999999999995</v>
      </c>
      <c r="G52" s="141"/>
      <c r="H52" s="13"/>
      <c r="I52" s="13"/>
      <c r="J52" s="145">
        <f>'Doublex when sd is different'!J52</f>
        <v>0.81699999999999995</v>
      </c>
      <c r="K52" s="145">
        <f>'Doublex when sd is different'!K52</f>
        <v>0.84099999999999997</v>
      </c>
      <c r="L52" s="145">
        <f>'Doublex when sd is different'!L52</f>
        <v>0.748</v>
      </c>
      <c r="N52" s="135"/>
      <c r="O52" s="135"/>
      <c r="BA52"/>
      <c r="BB52"/>
      <c r="BC52"/>
      <c r="BD52"/>
      <c r="BE52"/>
      <c r="BF52"/>
      <c r="BG52"/>
      <c r="BH52"/>
      <c r="BI52"/>
      <c r="BJ52"/>
    </row>
    <row r="53" spans="1:82" s="12" customFormat="1" ht="15" x14ac:dyDescent="0.35">
      <c r="A53" s="8"/>
      <c r="B53" s="8">
        <v>2.1</v>
      </c>
      <c r="C53" s="9" t="s">
        <v>15</v>
      </c>
      <c r="D53" s="125">
        <f>'[4]power for chi² and skewpos dist'!L54</f>
        <v>0.76300000000000001</v>
      </c>
      <c r="E53" s="125">
        <f>'[4]power for chi² and skewpos dist'!M54</f>
        <v>0.68100000000000005</v>
      </c>
      <c r="F53" s="125">
        <f>'[4]power for chi² and skewpos dist'!N54</f>
        <v>0.68100000000000005</v>
      </c>
      <c r="G53" s="141"/>
      <c r="H53" s="8">
        <v>2.1</v>
      </c>
      <c r="I53" s="9" t="s">
        <v>15</v>
      </c>
      <c r="J53" s="125">
        <v>0.80100000000000005</v>
      </c>
      <c r="K53" s="125">
        <v>0.84</v>
      </c>
      <c r="L53" s="125">
        <v>0.73199999999999998</v>
      </c>
      <c r="M53" s="1"/>
      <c r="N53" s="135"/>
      <c r="O53" s="13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1:82" ht="15.5" x14ac:dyDescent="0.35">
      <c r="A54" s="16" t="s">
        <v>29</v>
      </c>
      <c r="B54" s="40"/>
      <c r="C54" s="40"/>
      <c r="D54" s="144">
        <f>Normal!D55</f>
        <v>0.55300000000000005</v>
      </c>
      <c r="E54" s="144">
        <f>Normal!E55</f>
        <v>0.55100000000000005</v>
      </c>
      <c r="F54" s="144">
        <f>Normal!F55</f>
        <v>0.55100000000000005</v>
      </c>
      <c r="G54" s="141"/>
      <c r="H54" s="40"/>
      <c r="I54" s="40"/>
      <c r="J54" s="144">
        <f>'Doublex when sd is different'!J54</f>
        <v>0.60199999999999998</v>
      </c>
      <c r="K54" s="144">
        <f>'Doublex when sd is different'!K54</f>
        <v>0.59399999999999997</v>
      </c>
      <c r="L54" s="144">
        <f>'Doublex when sd is different'!L54</f>
        <v>0.6</v>
      </c>
      <c r="N54" s="135"/>
      <c r="O54" s="135"/>
      <c r="BA54"/>
      <c r="BB54"/>
      <c r="BC54"/>
      <c r="BD54"/>
      <c r="BE54"/>
      <c r="BF54"/>
      <c r="BG54"/>
      <c r="BH54"/>
      <c r="BI54"/>
      <c r="BJ54"/>
    </row>
    <row r="55" spans="1:82" s="15" customFormat="1" ht="15" x14ac:dyDescent="0.35">
      <c r="A55" s="8"/>
      <c r="B55" s="8">
        <v>2.2000000000000002</v>
      </c>
      <c r="C55" s="9" t="s">
        <v>15</v>
      </c>
      <c r="D55" s="125">
        <f>'[4]power for chi² and skewpos dist'!L56</f>
        <v>0.55900000000000005</v>
      </c>
      <c r="E55" s="125">
        <f>'[4]power for chi² and skewpos dist'!M56</f>
        <v>0.55500000000000005</v>
      </c>
      <c r="F55" s="125">
        <f>'[4]power for chi² and skewpos dist'!N56</f>
        <v>0.55500000000000005</v>
      </c>
      <c r="G55" s="141"/>
      <c r="H55" s="8">
        <v>2.2000000000000002</v>
      </c>
      <c r="I55" s="9" t="s">
        <v>15</v>
      </c>
      <c r="J55" s="125">
        <v>0.60699999999999998</v>
      </c>
      <c r="K55" s="125">
        <v>0.62</v>
      </c>
      <c r="L55" s="125">
        <v>0.60099999999999998</v>
      </c>
      <c r="M55" s="1"/>
      <c r="N55" s="135">
        <f>D55-E55</f>
        <v>4.0000000000000036E-3</v>
      </c>
      <c r="O55" s="135">
        <f>J55-K55</f>
        <v>-1.3000000000000012E-2</v>
      </c>
      <c r="P55" s="1"/>
      <c r="Q55" s="1">
        <f>D55-F55</f>
        <v>4.0000000000000036E-3</v>
      </c>
      <c r="R55" s="1">
        <f>J55-L55</f>
        <v>6.0000000000000053E-3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</row>
    <row r="56" spans="1:82" ht="15.5" x14ac:dyDescent="0.35">
      <c r="A56" s="16" t="s">
        <v>29</v>
      </c>
      <c r="B56" s="11"/>
      <c r="C56" s="11"/>
      <c r="D56" s="143">
        <f>Normal!D57</f>
        <v>0.214</v>
      </c>
      <c r="E56" s="143">
        <f>Normal!E57</f>
        <v>0.29099999999999998</v>
      </c>
      <c r="F56" s="143">
        <f>Normal!F57</f>
        <v>0.29099999999999998</v>
      </c>
      <c r="G56" s="141"/>
      <c r="H56" s="11"/>
      <c r="I56" s="11"/>
      <c r="J56" s="143">
        <f>'Doublex when sd is different'!J56</f>
        <v>0.26300000000000001</v>
      </c>
      <c r="K56" s="143">
        <f>'Doublex when sd is different'!K56</f>
        <v>0.251</v>
      </c>
      <c r="L56" s="143">
        <f>'Doublex when sd is different'!L56</f>
        <v>0.34100000000000003</v>
      </c>
      <c r="N56" s="135"/>
      <c r="O56" s="135"/>
      <c r="BA56"/>
      <c r="BB56"/>
      <c r="BC56"/>
      <c r="BD56"/>
      <c r="BE56"/>
      <c r="BF56"/>
      <c r="BG56"/>
      <c r="BH56"/>
      <c r="BI56"/>
      <c r="BJ56"/>
    </row>
    <row r="57" spans="1:82" s="10" customFormat="1" ht="15" x14ac:dyDescent="0.35">
      <c r="A57" s="8"/>
      <c r="B57" s="8">
        <v>2.4</v>
      </c>
      <c r="C57" s="9" t="s">
        <v>15</v>
      </c>
      <c r="D57" s="125">
        <f>'[4]power for chi² and skewpos dist'!L58</f>
        <v>0.189</v>
      </c>
      <c r="E57" s="125">
        <f>'[4]power for chi² and skewpos dist'!M58</f>
        <v>0.27800000000000002</v>
      </c>
      <c r="F57" s="125">
        <f>'[4]power for chi² and skewpos dist'!N58</f>
        <v>0.27800000000000002</v>
      </c>
      <c r="G57" s="141"/>
      <c r="H57" s="8">
        <v>2.4</v>
      </c>
      <c r="I57" s="9" t="s">
        <v>15</v>
      </c>
      <c r="J57" s="125">
        <v>0.24</v>
      </c>
      <c r="K57" s="125">
        <v>0.24099999999999999</v>
      </c>
      <c r="L57" s="125">
        <v>0.32800000000000001</v>
      </c>
      <c r="M57" s="1"/>
      <c r="N57" s="135"/>
      <c r="O57" s="13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</row>
    <row r="58" spans="1:82" ht="15.5" x14ac:dyDescent="0.35">
      <c r="A58" s="16" t="s">
        <v>29</v>
      </c>
      <c r="B58" s="11"/>
      <c r="C58" s="11"/>
      <c r="D58" s="143">
        <f>Normal!D59</f>
        <v>6.4000000000000001E-2</v>
      </c>
      <c r="E58" s="143">
        <f>Normal!E59</f>
        <v>0.124</v>
      </c>
      <c r="F58" s="143">
        <f>Normal!F59</f>
        <v>0.124</v>
      </c>
      <c r="G58" s="141"/>
      <c r="H58" s="11"/>
      <c r="I58" s="11"/>
      <c r="J58" s="143">
        <f>'Doublex when sd is different'!J58</f>
        <v>9.8000000000000004E-2</v>
      </c>
      <c r="K58" s="143">
        <f>'Doublex when sd is different'!K58</f>
        <v>0.10199999999999999</v>
      </c>
      <c r="L58" s="143">
        <f>'Doublex when sd is different'!L58</f>
        <v>0.16500000000000001</v>
      </c>
      <c r="N58" s="135"/>
      <c r="O58" s="135"/>
      <c r="BA58"/>
      <c r="BB58"/>
      <c r="BC58"/>
      <c r="BD58"/>
      <c r="BE58"/>
      <c r="BF58"/>
      <c r="BG58"/>
      <c r="BH58"/>
      <c r="BI58"/>
      <c r="BJ58"/>
    </row>
    <row r="59" spans="1:82" s="10" customFormat="1" ht="15" x14ac:dyDescent="0.35">
      <c r="A59" s="8"/>
      <c r="B59" s="8">
        <v>2.8</v>
      </c>
      <c r="C59" s="9" t="s">
        <v>15</v>
      </c>
      <c r="D59" s="125">
        <f>'[4]power for chi² and skewpos dist'!L60</f>
        <v>4.2999999999999997E-2</v>
      </c>
      <c r="E59" s="125">
        <f>'[4]power for chi² and skewpos dist'!M60</f>
        <v>0.1</v>
      </c>
      <c r="F59" s="125">
        <f>'[4]power for chi² and skewpos dist'!N60</f>
        <v>0.1</v>
      </c>
      <c r="G59" s="141"/>
      <c r="H59" s="8">
        <v>2.8</v>
      </c>
      <c r="I59" s="9" t="s">
        <v>15</v>
      </c>
      <c r="J59" s="125">
        <v>7.2999999999999995E-2</v>
      </c>
      <c r="K59" s="125">
        <v>8.5000000000000006E-2</v>
      </c>
      <c r="L59" s="125">
        <v>0.14000000000000001</v>
      </c>
      <c r="M59" s="1"/>
      <c r="N59" s="135"/>
      <c r="O59" s="13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</row>
    <row r="60" spans="1:82" ht="15.5" x14ac:dyDescent="0.35">
      <c r="A60" s="16" t="s">
        <v>29</v>
      </c>
      <c r="B60" s="13"/>
      <c r="C60" s="13"/>
      <c r="D60" s="145">
        <f>Normal!D61</f>
        <v>0.83199999999999996</v>
      </c>
      <c r="E60" s="145">
        <f>Normal!E61</f>
        <v>0.71</v>
      </c>
      <c r="F60" s="145">
        <f>Normal!F61</f>
        <v>0.71</v>
      </c>
      <c r="G60" s="141"/>
      <c r="H60" s="13"/>
      <c r="I60" s="13"/>
      <c r="J60" s="145">
        <f>'Doublex when sd is different'!J60</f>
        <v>0.88900000000000001</v>
      </c>
      <c r="K60" s="145">
        <f>'Doublex when sd is different'!K60</f>
        <v>0.86399999999999999</v>
      </c>
      <c r="L60" s="145">
        <f>'Doublex when sd is different'!L60</f>
        <v>0.79700000000000004</v>
      </c>
      <c r="N60" s="135"/>
      <c r="O60" s="135"/>
      <c r="BA60"/>
      <c r="BB60"/>
      <c r="BC60"/>
      <c r="BD60"/>
      <c r="BE60"/>
      <c r="BF60"/>
      <c r="BG60"/>
      <c r="BH60"/>
      <c r="BI60"/>
      <c r="BJ60"/>
    </row>
    <row r="61" spans="1:82" s="12" customFormat="1" ht="15" x14ac:dyDescent="0.35">
      <c r="A61" s="8"/>
      <c r="B61" s="8">
        <v>2.1</v>
      </c>
      <c r="C61" s="9" t="s">
        <v>16</v>
      </c>
      <c r="D61" s="125">
        <f>'[4]power for chi² and skewpos dist'!L62</f>
        <v>0.81499999999999995</v>
      </c>
      <c r="E61" s="125">
        <f>'[4]power for chi² and skewpos dist'!M62</f>
        <v>0.69299999999999995</v>
      </c>
      <c r="F61" s="125">
        <f>'[4]power for chi² and skewpos dist'!N62</f>
        <v>0.69299999999999995</v>
      </c>
      <c r="G61" s="141"/>
      <c r="H61" s="8">
        <v>2.1</v>
      </c>
      <c r="I61" s="9" t="s">
        <v>16</v>
      </c>
      <c r="J61" s="125">
        <v>0.874</v>
      </c>
      <c r="K61" s="125">
        <v>0.85799999999999998</v>
      </c>
      <c r="L61" s="125">
        <v>0.77600000000000002</v>
      </c>
      <c r="M61" s="1"/>
      <c r="N61" s="135"/>
      <c r="O61" s="13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</row>
    <row r="62" spans="1:82" ht="15.5" x14ac:dyDescent="0.35">
      <c r="A62" s="16" t="s">
        <v>29</v>
      </c>
      <c r="B62" s="40"/>
      <c r="C62" s="40"/>
      <c r="D62" s="144">
        <f>Normal!D63</f>
        <v>0.6</v>
      </c>
      <c r="E62" s="144">
        <f>Normal!E63</f>
        <v>0.59399999999999997</v>
      </c>
      <c r="F62" s="144">
        <f>Normal!F63</f>
        <v>0.59399999999999997</v>
      </c>
      <c r="G62" s="141"/>
      <c r="H62" s="40"/>
      <c r="I62" s="40"/>
      <c r="J62" s="144">
        <f>'Doublex when sd is different'!J62</f>
        <v>0.67500000000000004</v>
      </c>
      <c r="K62" s="144">
        <f>'Doublex when sd is different'!K62</f>
        <v>0.66600000000000004</v>
      </c>
      <c r="L62" s="144">
        <f>'Doublex when sd is different'!L62</f>
        <v>0.67100000000000004</v>
      </c>
      <c r="N62" s="135"/>
      <c r="O62" s="135"/>
      <c r="BA62"/>
      <c r="BB62"/>
      <c r="BC62"/>
      <c r="BD62"/>
      <c r="BE62"/>
      <c r="BF62"/>
      <c r="BG62"/>
      <c r="BH62"/>
      <c r="BI62"/>
      <c r="BJ62"/>
    </row>
    <row r="63" spans="1:82" s="15" customFormat="1" ht="15" x14ac:dyDescent="0.35">
      <c r="A63" s="8"/>
      <c r="B63" s="8">
        <v>2.2000000000000002</v>
      </c>
      <c r="C63" s="9" t="s">
        <v>16</v>
      </c>
      <c r="D63" s="125">
        <f>'[4]power for chi² and skewpos dist'!L64</f>
        <v>0.60599999999999998</v>
      </c>
      <c r="E63" s="125">
        <f>'[4]power for chi² and skewpos dist'!M64</f>
        <v>0.59499999999999997</v>
      </c>
      <c r="F63" s="125">
        <f>'[4]power for chi² and skewpos dist'!N64</f>
        <v>0.59499999999999997</v>
      </c>
      <c r="G63" s="141"/>
      <c r="H63" s="8">
        <v>2.2000000000000002</v>
      </c>
      <c r="I63" s="9" t="s">
        <v>16</v>
      </c>
      <c r="J63" s="125">
        <v>0.68300000000000005</v>
      </c>
      <c r="K63" s="125">
        <v>0.69</v>
      </c>
      <c r="L63" s="125">
        <v>0.67</v>
      </c>
      <c r="M63" s="1"/>
      <c r="N63" s="135">
        <f>D63-E63</f>
        <v>1.100000000000001E-2</v>
      </c>
      <c r="O63" s="135">
        <f>J63-K63</f>
        <v>-6.9999999999998952E-3</v>
      </c>
      <c r="P63" s="1"/>
      <c r="Q63" s="1">
        <f>D63-F63</f>
        <v>1.100000000000001E-2</v>
      </c>
      <c r="R63" s="1">
        <f>J63-L63</f>
        <v>1.3000000000000012E-2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</row>
    <row r="64" spans="1:82" ht="15.5" x14ac:dyDescent="0.35">
      <c r="A64" s="16" t="s">
        <v>29</v>
      </c>
      <c r="B64" s="11"/>
      <c r="C64" s="11"/>
      <c r="D64" s="143">
        <f>Normal!D65</f>
        <v>0.20300000000000001</v>
      </c>
      <c r="E64" s="143">
        <f>Normal!E65</f>
        <v>0.34699999999999998</v>
      </c>
      <c r="F64" s="143">
        <f>Normal!F65</f>
        <v>0.34699999999999998</v>
      </c>
      <c r="G64" s="141"/>
      <c r="H64" s="11"/>
      <c r="I64" s="11"/>
      <c r="J64" s="143">
        <f>'Doublex when sd is different'!J64</f>
        <v>0.26</v>
      </c>
      <c r="K64" s="143">
        <f>'Doublex when sd is different'!K64</f>
        <v>0.309</v>
      </c>
      <c r="L64" s="143">
        <f>'Doublex when sd is different'!L64</f>
        <v>0.41</v>
      </c>
      <c r="N64" s="135"/>
      <c r="O64" s="135"/>
      <c r="BA64"/>
      <c r="BB64"/>
      <c r="BC64"/>
      <c r="BD64"/>
      <c r="BE64"/>
      <c r="BF64"/>
      <c r="BG64"/>
      <c r="BH64"/>
      <c r="BI64"/>
      <c r="BJ64"/>
    </row>
    <row r="65" spans="1:82" s="10" customFormat="1" ht="15" x14ac:dyDescent="0.35">
      <c r="A65" s="8"/>
      <c r="B65" s="8">
        <v>2.4</v>
      </c>
      <c r="C65" s="9" t="s">
        <v>16</v>
      </c>
      <c r="D65" s="125">
        <f>'[4]power for chi² and skewpos dist'!L66</f>
        <v>0.18</v>
      </c>
      <c r="E65" s="125">
        <f>'[4]power for chi² and skewpos dist'!M66</f>
        <v>0.34200000000000003</v>
      </c>
      <c r="F65" s="125">
        <f>'[4]power for chi² and skewpos dist'!N66</f>
        <v>0.34200000000000003</v>
      </c>
      <c r="G65" s="141"/>
      <c r="H65" s="8">
        <v>2.4</v>
      </c>
      <c r="I65" s="9" t="s">
        <v>16</v>
      </c>
      <c r="J65" s="125">
        <v>0.23599999999999999</v>
      </c>
      <c r="K65" s="125">
        <v>0.31</v>
      </c>
      <c r="L65" s="125">
        <v>0.40200000000000002</v>
      </c>
      <c r="M65" s="1"/>
      <c r="N65" s="135"/>
      <c r="O65" s="13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</row>
    <row r="66" spans="1:82" ht="15.5" x14ac:dyDescent="0.35">
      <c r="A66" s="16" t="s">
        <v>29</v>
      </c>
      <c r="B66" s="11"/>
      <c r="C66" s="11"/>
      <c r="D66" s="143">
        <f>Normal!D67</f>
        <v>4.2999999999999997E-2</v>
      </c>
      <c r="E66" s="143">
        <f>Normal!E67</f>
        <v>0.14699999999999999</v>
      </c>
      <c r="F66" s="143">
        <f>Normal!F67</f>
        <v>0.14699999999999999</v>
      </c>
      <c r="G66" s="141"/>
      <c r="H66" s="11"/>
      <c r="I66" s="11"/>
      <c r="J66" s="143">
        <f>'Doublex when sd is different'!J66</f>
        <v>7.0000000000000007E-2</v>
      </c>
      <c r="K66" s="143">
        <f>'Doublex when sd is different'!K66</f>
        <v>0.11899999999999999</v>
      </c>
      <c r="L66" s="143">
        <f>'Doublex when sd is different'!L66</f>
        <v>0.19400000000000001</v>
      </c>
      <c r="N66" s="135"/>
      <c r="O66" s="135"/>
      <c r="BA66"/>
      <c r="BB66"/>
      <c r="BC66"/>
      <c r="BD66"/>
      <c r="BE66"/>
      <c r="BF66"/>
      <c r="BG66"/>
      <c r="BH66"/>
      <c r="BI66"/>
      <c r="BJ66"/>
    </row>
    <row r="67" spans="1:82" s="10" customFormat="1" ht="15" x14ac:dyDescent="0.35">
      <c r="A67" s="8"/>
      <c r="B67" s="8">
        <v>2.8</v>
      </c>
      <c r="C67" s="9" t="s">
        <v>16</v>
      </c>
      <c r="D67" s="125">
        <f>'[4]power for chi² and skewpos dist'!L68</f>
        <v>2.5999999999999999E-2</v>
      </c>
      <c r="E67" s="125">
        <f>'[4]power for chi² and skewpos dist'!M68</f>
        <v>0.125</v>
      </c>
      <c r="F67" s="125">
        <f>'[4]power for chi² and skewpos dist'!N68</f>
        <v>0.125</v>
      </c>
      <c r="G67" s="141"/>
      <c r="H67" s="8">
        <v>2.8</v>
      </c>
      <c r="I67" s="9" t="s">
        <v>16</v>
      </c>
      <c r="J67" s="125">
        <v>4.8000000000000001E-2</v>
      </c>
      <c r="K67" s="125">
        <v>0.104</v>
      </c>
      <c r="L67" s="125">
        <v>0.17199999999999999</v>
      </c>
      <c r="M67" s="1"/>
      <c r="N67" s="135"/>
      <c r="O67" s="13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</row>
    <row r="68" spans="1:82" ht="15.5" x14ac:dyDescent="0.35">
      <c r="A68" s="16" t="s">
        <v>29</v>
      </c>
      <c r="B68" s="11"/>
      <c r="C68" s="11"/>
      <c r="D68" s="143">
        <f>Normal!D69</f>
        <v>0.55300000000000005</v>
      </c>
      <c r="E68" s="143">
        <f>Normal!E69</f>
        <v>0.71799999999999997</v>
      </c>
      <c r="F68" s="143">
        <f>Normal!F69</f>
        <v>0.71799999999999997</v>
      </c>
      <c r="G68" s="141"/>
      <c r="H68" s="11"/>
      <c r="I68" s="11"/>
      <c r="J68" s="143">
        <f>'Doublex when sd is different'!J68</f>
        <v>0.46300000000000002</v>
      </c>
      <c r="K68" s="143">
        <f>'Doublex when sd is different'!K68</f>
        <v>0.79600000000000004</v>
      </c>
      <c r="L68" s="143">
        <f>'Doublex when sd is different'!L68</f>
        <v>0.59099999999999997</v>
      </c>
      <c r="N68" s="135"/>
      <c r="O68" s="135"/>
      <c r="BA68"/>
      <c r="BB68"/>
      <c r="BC68"/>
      <c r="BD68"/>
      <c r="BE68"/>
      <c r="BF68"/>
      <c r="BG68"/>
      <c r="BH68"/>
      <c r="BI68"/>
      <c r="BJ68"/>
    </row>
    <row r="69" spans="1:82" s="10" customFormat="1" ht="17.25" customHeight="1" x14ac:dyDescent="0.35">
      <c r="A69" s="8"/>
      <c r="B69" s="8">
        <v>2.1</v>
      </c>
      <c r="C69" s="9" t="s">
        <v>17</v>
      </c>
      <c r="D69" s="125">
        <f>'[4]power for chi² and skewpos dist'!L70</f>
        <v>0.55300000000000005</v>
      </c>
      <c r="E69" s="125">
        <f>'[4]power for chi² and skewpos dist'!M70</f>
        <v>0.71399999999999997</v>
      </c>
      <c r="F69" s="125">
        <f>'[4]power for chi² and skewpos dist'!N70</f>
        <v>0.71399999999999997</v>
      </c>
      <c r="G69" s="141"/>
      <c r="H69" s="8">
        <v>2.1</v>
      </c>
      <c r="I69" s="9" t="s">
        <v>17</v>
      </c>
      <c r="J69" s="125">
        <v>0.47199999999999998</v>
      </c>
      <c r="K69" s="125">
        <v>0.81799999999999995</v>
      </c>
      <c r="L69" s="125">
        <v>0.59199999999999997</v>
      </c>
      <c r="M69" s="1"/>
      <c r="N69" s="135"/>
      <c r="O69" s="13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</row>
    <row r="70" spans="1:82" ht="15.5" x14ac:dyDescent="0.35">
      <c r="A70" s="19" t="s">
        <v>29</v>
      </c>
      <c r="B70" s="40"/>
      <c r="C70" s="40"/>
      <c r="D70" s="144">
        <f>Normal!D71</f>
        <v>0.435</v>
      </c>
      <c r="E70" s="144">
        <f>Normal!E71</f>
        <v>0.42899999999999999</v>
      </c>
      <c r="F70" s="144">
        <f>Normal!F71</f>
        <v>0.42899999999999999</v>
      </c>
      <c r="G70" s="141"/>
      <c r="H70" s="40"/>
      <c r="I70" s="40"/>
      <c r="J70" s="144">
        <f>'Doublex when sd is different'!J70</f>
        <v>0.40400000000000003</v>
      </c>
      <c r="K70" s="144">
        <f>'Doublex when sd is different'!K70</f>
        <v>0.39500000000000002</v>
      </c>
      <c r="L70" s="144">
        <f>'Doublex when sd is different'!L70</f>
        <v>0.4</v>
      </c>
      <c r="N70" s="135"/>
      <c r="O70" s="135"/>
      <c r="BA70"/>
      <c r="BB70"/>
      <c r="BC70"/>
      <c r="BD70"/>
      <c r="BE70"/>
      <c r="BF70"/>
      <c r="BG70"/>
      <c r="BH70"/>
      <c r="BI70"/>
      <c r="BJ70"/>
    </row>
    <row r="71" spans="1:82" s="15" customFormat="1" ht="15.75" customHeight="1" x14ac:dyDescent="0.35">
      <c r="A71" s="8"/>
      <c r="B71" s="8">
        <v>2.2000000000000002</v>
      </c>
      <c r="C71" s="9" t="s">
        <v>17</v>
      </c>
      <c r="D71" s="125">
        <f>'[4]power for chi² and skewpos dist'!L72</f>
        <v>0.434</v>
      </c>
      <c r="E71" s="125">
        <f>'[4]power for chi² and skewpos dist'!M72</f>
        <v>0.41899999999999998</v>
      </c>
      <c r="F71" s="125">
        <f>'[4]power for chi² and skewpos dist'!N72</f>
        <v>0.41899999999999998</v>
      </c>
      <c r="G71" s="141"/>
      <c r="H71" s="8">
        <v>2.2000000000000002</v>
      </c>
      <c r="I71" s="9" t="s">
        <v>17</v>
      </c>
      <c r="J71" s="125">
        <v>0.40100000000000002</v>
      </c>
      <c r="K71" s="125">
        <v>0.38600000000000001</v>
      </c>
      <c r="L71" s="125">
        <v>0.39</v>
      </c>
      <c r="M71" s="1"/>
      <c r="N71" s="135">
        <f>D71-E71</f>
        <v>1.5000000000000013E-2</v>
      </c>
      <c r="O71" s="135">
        <f>J71-K71</f>
        <v>1.5000000000000013E-2</v>
      </c>
      <c r="P71" s="1"/>
      <c r="Q71" s="1">
        <f>D71-F71</f>
        <v>1.5000000000000013E-2</v>
      </c>
      <c r="R71" s="1">
        <f>J71-L71</f>
        <v>1.100000000000001E-2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</row>
    <row r="72" spans="1:82" ht="15.5" x14ac:dyDescent="0.35">
      <c r="A72" s="19" t="s">
        <v>29</v>
      </c>
      <c r="B72" s="20"/>
      <c r="C72" s="20"/>
      <c r="D72" s="148">
        <f>Normal!D73</f>
        <v>0.29399999999999998</v>
      </c>
      <c r="E72" s="148">
        <f>Normal!E73</f>
        <v>0.17299999999999999</v>
      </c>
      <c r="F72" s="148">
        <f>Normal!F73</f>
        <v>0.17299999999999999</v>
      </c>
      <c r="G72" s="141"/>
      <c r="H72" s="20"/>
      <c r="I72" s="20"/>
      <c r="J72" s="148">
        <f>'Doublex when sd is different'!J72</f>
        <v>0.315</v>
      </c>
      <c r="K72" s="148">
        <f>'Doublex when sd is different'!K72</f>
        <v>0.14499999999999999</v>
      </c>
      <c r="L72" s="148">
        <f>'Doublex when sd is different'!L72</f>
        <v>0.20200000000000001</v>
      </c>
      <c r="N72" s="135"/>
      <c r="O72" s="135"/>
      <c r="BA72"/>
      <c r="BB72"/>
      <c r="BC72"/>
      <c r="BD72"/>
      <c r="BE72"/>
      <c r="BF72"/>
      <c r="BG72"/>
      <c r="BH72"/>
      <c r="BI72"/>
      <c r="BJ72"/>
    </row>
    <row r="73" spans="1:82" s="12" customFormat="1" ht="15.75" customHeight="1" x14ac:dyDescent="0.35">
      <c r="A73" s="8"/>
      <c r="B73" s="8">
        <v>2.4</v>
      </c>
      <c r="C73" s="9" t="s">
        <v>17</v>
      </c>
      <c r="D73" s="125">
        <f>'[4]power for chi² and skewpos dist'!L74</f>
        <v>0.27100000000000002</v>
      </c>
      <c r="E73" s="125">
        <f>'[4]power for chi² and skewpos dist'!M74</f>
        <v>0.13400000000000001</v>
      </c>
      <c r="F73" s="125">
        <f>'[4]power for chi² and skewpos dist'!N74</f>
        <v>0.13400000000000001</v>
      </c>
      <c r="G73" s="141"/>
      <c r="H73" s="8">
        <v>2.4</v>
      </c>
      <c r="I73" s="9" t="s">
        <v>17</v>
      </c>
      <c r="J73" s="125">
        <v>0.29199999999999998</v>
      </c>
      <c r="K73" s="125">
        <v>0.111</v>
      </c>
      <c r="L73" s="125">
        <v>0.16300000000000001</v>
      </c>
      <c r="M73" s="1"/>
      <c r="N73" s="135"/>
      <c r="O73" s="13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</row>
    <row r="74" spans="1:82" ht="15.5" x14ac:dyDescent="0.35">
      <c r="A74" s="19" t="s">
        <v>29</v>
      </c>
      <c r="B74" s="20"/>
      <c r="C74" s="20"/>
      <c r="D74" s="148">
        <f>Normal!D75</f>
        <v>0.214</v>
      </c>
      <c r="E74" s="148">
        <f>Normal!E75</f>
        <v>8.2000000000000003E-2</v>
      </c>
      <c r="F74" s="148">
        <f>Normal!F75</f>
        <v>8.2000000000000003E-2</v>
      </c>
      <c r="G74" s="141"/>
      <c r="H74" s="20"/>
      <c r="I74" s="20"/>
      <c r="J74" s="148">
        <f>'Doublex when sd is different'!J74</f>
        <v>0.25600000000000001</v>
      </c>
      <c r="K74" s="148">
        <f>'Doublex when sd is different'!K74</f>
        <v>7.3999999999999996E-2</v>
      </c>
      <c r="L74" s="148">
        <f>'Doublex when sd is different'!L74</f>
        <v>0.112</v>
      </c>
      <c r="N74" s="135"/>
      <c r="O74" s="135"/>
      <c r="BA74"/>
      <c r="BB74"/>
      <c r="BC74"/>
      <c r="BD74"/>
      <c r="BE74"/>
      <c r="BF74"/>
      <c r="BG74"/>
      <c r="BH74"/>
      <c r="BI74"/>
      <c r="BJ74"/>
    </row>
    <row r="75" spans="1:82" s="12" customFormat="1" ht="15.75" customHeight="1" x14ac:dyDescent="0.35">
      <c r="A75" s="8"/>
      <c r="B75" s="8">
        <v>2.8</v>
      </c>
      <c r="C75" s="9" t="s">
        <v>17</v>
      </c>
      <c r="D75" s="125">
        <f>'[4]power for chi² and skewpos dist'!L76</f>
        <v>0.191</v>
      </c>
      <c r="E75" s="125">
        <f>'[4]power for chi² and skewpos dist'!M76</f>
        <v>0.06</v>
      </c>
      <c r="F75" s="125">
        <f>'[4]power for chi² and skewpos dist'!N76</f>
        <v>0.06</v>
      </c>
      <c r="G75" s="141"/>
      <c r="H75" s="8">
        <v>2.8</v>
      </c>
      <c r="I75" s="9" t="s">
        <v>17</v>
      </c>
      <c r="J75" s="125">
        <v>0.23499999999999999</v>
      </c>
      <c r="K75" s="125">
        <v>5.8000000000000003E-2</v>
      </c>
      <c r="L75" s="125">
        <v>8.6999999999999994E-2</v>
      </c>
      <c r="M75" s="1"/>
      <c r="N75" s="135"/>
      <c r="O75" s="13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</row>
    <row r="76" spans="1:82" ht="15.5" x14ac:dyDescent="0.35">
      <c r="A76" s="19" t="s">
        <v>29</v>
      </c>
      <c r="B76" s="19"/>
      <c r="C76" s="19"/>
      <c r="D76" s="149">
        <f>Normal!D77</f>
        <v>0.79700000000000004</v>
      </c>
      <c r="E76" s="149">
        <f>Normal!E77</f>
        <v>0.79400000000000004</v>
      </c>
      <c r="F76" s="149">
        <f>Normal!F77</f>
        <v>0.79400000000000004</v>
      </c>
      <c r="G76" s="141"/>
      <c r="H76" s="19"/>
      <c r="I76" s="19"/>
      <c r="J76" s="149">
        <f>'Doublex when sd is different'!J76</f>
        <v>0.80800000000000005</v>
      </c>
      <c r="K76" s="149">
        <f>'Doublex when sd is different'!K76</f>
        <v>0.90400000000000003</v>
      </c>
      <c r="L76" s="149">
        <f>'Doublex when sd is different'!L76</f>
        <v>0.80500000000000005</v>
      </c>
      <c r="N76" s="135"/>
      <c r="O76" s="135"/>
      <c r="BA76"/>
      <c r="BB76"/>
      <c r="BC76"/>
      <c r="BD76"/>
      <c r="BE76"/>
      <c r="BF76"/>
      <c r="BG76"/>
      <c r="BH76"/>
      <c r="BI76"/>
      <c r="BJ76"/>
    </row>
    <row r="77" spans="1:82" s="15" customFormat="1" ht="15.75" customHeight="1" x14ac:dyDescent="0.35">
      <c r="A77" s="8"/>
      <c r="B77" s="8">
        <v>2.1</v>
      </c>
      <c r="C77" s="9" t="s">
        <v>18</v>
      </c>
      <c r="D77" s="125">
        <f>'[4]power for chi² and skewpos dist'!L78</f>
        <v>0.77800000000000002</v>
      </c>
      <c r="E77" s="125">
        <f>'[4]power for chi² and skewpos dist'!M78</f>
        <v>0.77500000000000002</v>
      </c>
      <c r="F77" s="125">
        <f>'[4]power for chi² and skewpos dist'!N78</f>
        <v>0.77500000000000002</v>
      </c>
      <c r="G77" s="141"/>
      <c r="H77" s="8">
        <v>2.1</v>
      </c>
      <c r="I77" s="9" t="s">
        <v>18</v>
      </c>
      <c r="J77" s="125">
        <v>0.79200000000000004</v>
      </c>
      <c r="K77" s="125">
        <v>0.90400000000000003</v>
      </c>
      <c r="L77" s="125">
        <v>0.78900000000000003</v>
      </c>
      <c r="M77" s="1"/>
      <c r="N77" s="135"/>
      <c r="O77" s="13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</row>
    <row r="78" spans="1:82" ht="15.5" x14ac:dyDescent="0.35">
      <c r="A78" s="19" t="s">
        <v>29</v>
      </c>
      <c r="B78" s="29"/>
      <c r="C78" s="29"/>
      <c r="D78" s="147">
        <f>Normal!D79</f>
        <v>0.59899999999999998</v>
      </c>
      <c r="E78" s="147">
        <f>Normal!E79</f>
        <v>0.59799999999999998</v>
      </c>
      <c r="F78" s="147">
        <f>Normal!F79</f>
        <v>0.59799999999999998</v>
      </c>
      <c r="G78" s="141"/>
      <c r="H78" s="29"/>
      <c r="I78" s="29"/>
      <c r="J78" s="147">
        <f>'Doublex when sd is different'!J78</f>
        <v>0.621</v>
      </c>
      <c r="K78" s="147">
        <f>'Doublex when sd is different'!K78</f>
        <v>0.61499999999999999</v>
      </c>
      <c r="L78" s="147">
        <f>'Doublex when sd is different'!L78</f>
        <v>0.621</v>
      </c>
      <c r="N78" s="135"/>
      <c r="O78" s="135"/>
      <c r="BA78"/>
      <c r="BB78"/>
      <c r="BC78"/>
      <c r="BD78"/>
      <c r="BE78"/>
      <c r="BF78"/>
      <c r="BG78"/>
      <c r="BH78"/>
      <c r="BI78"/>
      <c r="BJ78"/>
    </row>
    <row r="79" spans="1:82" s="15" customFormat="1" ht="15.75" customHeight="1" x14ac:dyDescent="0.35">
      <c r="A79" s="8"/>
      <c r="B79" s="8">
        <v>2.2000000000000002</v>
      </c>
      <c r="C79" s="9" t="s">
        <v>18</v>
      </c>
      <c r="D79" s="125">
        <f>'[4]power for chi² and skewpos dist'!L80</f>
        <v>0.60099999999999998</v>
      </c>
      <c r="E79" s="125">
        <f>'[4]power for chi² and skewpos dist'!M80</f>
        <v>0.60099999999999998</v>
      </c>
      <c r="F79" s="125">
        <f>'[4]power for chi² and skewpos dist'!N80</f>
        <v>0.60099999999999998</v>
      </c>
      <c r="G79" s="141"/>
      <c r="H79" s="8">
        <v>2.2000000000000002</v>
      </c>
      <c r="I79" s="9" t="s">
        <v>18</v>
      </c>
      <c r="J79" s="125">
        <v>0.622</v>
      </c>
      <c r="K79" s="125">
        <v>0.63700000000000001</v>
      </c>
      <c r="L79" s="125">
        <v>0.622</v>
      </c>
      <c r="M79" s="1"/>
      <c r="N79" s="135">
        <f>D79-E79</f>
        <v>0</v>
      </c>
      <c r="O79" s="135">
        <f>J79-K79</f>
        <v>-1.5000000000000013E-2</v>
      </c>
      <c r="P79" s="1"/>
      <c r="Q79" s="135">
        <f>D79-F79</f>
        <v>0</v>
      </c>
      <c r="R79" s="135">
        <f>J79-L79</f>
        <v>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</row>
    <row r="80" spans="1:82" ht="15.5" x14ac:dyDescent="0.35">
      <c r="A80" s="19" t="s">
        <v>29</v>
      </c>
      <c r="B80" s="19"/>
      <c r="C80" s="19"/>
      <c r="D80" s="149">
        <f>Normal!D81</f>
        <v>0.28799999999999998</v>
      </c>
      <c r="E80" s="149">
        <f>Normal!E81</f>
        <v>0.28499999999999998</v>
      </c>
      <c r="F80" s="149">
        <f>Normal!F81</f>
        <v>0.28499999999999998</v>
      </c>
      <c r="G80" s="141"/>
      <c r="H80" s="19"/>
      <c r="I80" s="19"/>
      <c r="J80" s="149">
        <f>'Doublex when sd is different'!J80</f>
        <v>0.33400000000000002</v>
      </c>
      <c r="K80" s="149">
        <f>'Doublex when sd is different'!K80</f>
        <v>0.23899999999999999</v>
      </c>
      <c r="L80" s="149">
        <f>'Doublex when sd is different'!L80</f>
        <v>0.33</v>
      </c>
      <c r="N80" s="135"/>
      <c r="O80" s="135"/>
      <c r="BA80"/>
      <c r="BB80"/>
      <c r="BC80"/>
      <c r="BD80"/>
      <c r="BE80"/>
      <c r="BF80"/>
      <c r="BG80"/>
      <c r="BH80"/>
      <c r="BI80"/>
      <c r="BJ80"/>
    </row>
    <row r="81" spans="1:82" s="15" customFormat="1" ht="15.75" customHeight="1" x14ac:dyDescent="0.35">
      <c r="A81" s="8"/>
      <c r="B81" s="8">
        <v>2.4</v>
      </c>
      <c r="C81" s="9" t="s">
        <v>18</v>
      </c>
      <c r="D81" s="125">
        <f>'[4]power for chi² and skewpos dist'!L82</f>
        <v>0.26700000000000002</v>
      </c>
      <c r="E81" s="125">
        <f>'[4]power for chi² and skewpos dist'!M82</f>
        <v>0.26300000000000001</v>
      </c>
      <c r="F81" s="125">
        <f>'[4]power for chi² and skewpos dist'!N82</f>
        <v>0.26300000000000001</v>
      </c>
      <c r="G81" s="141"/>
      <c r="H81" s="8">
        <v>2.4</v>
      </c>
      <c r="I81" s="9" t="s">
        <v>18</v>
      </c>
      <c r="J81" s="125">
        <v>0.315</v>
      </c>
      <c r="K81" s="125">
        <v>0.218</v>
      </c>
      <c r="L81" s="125">
        <v>0.309</v>
      </c>
      <c r="M81" s="1"/>
      <c r="N81" s="135"/>
      <c r="O81" s="13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</row>
    <row r="82" spans="1:82" ht="15.5" x14ac:dyDescent="0.35">
      <c r="A82" s="19" t="s">
        <v>29</v>
      </c>
      <c r="B82" s="19"/>
      <c r="C82" s="19"/>
      <c r="D82" s="149">
        <f>Normal!D83</f>
        <v>0.121</v>
      </c>
      <c r="E82" s="149">
        <f>Normal!E83</f>
        <v>0.11600000000000001</v>
      </c>
      <c r="F82" s="149">
        <f>Normal!F83</f>
        <v>0.11600000000000001</v>
      </c>
      <c r="G82" s="141"/>
      <c r="H82" s="19"/>
      <c r="I82" s="19"/>
      <c r="J82" s="149">
        <f>'Doublex when sd is different'!J82</f>
        <v>0.16400000000000001</v>
      </c>
      <c r="K82" s="149">
        <f>'Doublex when sd is different'!K82</f>
        <v>9.7000000000000003E-2</v>
      </c>
      <c r="L82" s="149">
        <f>'Doublex when sd is different'!L82</f>
        <v>0.156</v>
      </c>
      <c r="N82" s="135"/>
      <c r="O82" s="135"/>
      <c r="BA82"/>
      <c r="BB82"/>
      <c r="BC82"/>
      <c r="BD82"/>
      <c r="BE82"/>
      <c r="BF82"/>
      <c r="BG82"/>
      <c r="BH82"/>
      <c r="BI82"/>
      <c r="BJ82"/>
    </row>
    <row r="83" spans="1:82" s="15" customFormat="1" ht="15.75" customHeight="1" x14ac:dyDescent="0.35">
      <c r="A83" s="8"/>
      <c r="B83" s="8">
        <v>2.8</v>
      </c>
      <c r="C83" s="9" t="s">
        <v>18</v>
      </c>
      <c r="D83" s="125">
        <f>'[4]power for chi² and skewpos dist'!L84</f>
        <v>9.6000000000000002E-2</v>
      </c>
      <c r="E83" s="125">
        <f>'[4]power for chi² and skewpos dist'!M84</f>
        <v>9.0999999999999998E-2</v>
      </c>
      <c r="F83" s="125">
        <f>'[4]power for chi² and skewpos dist'!N84</f>
        <v>9.0999999999999998E-2</v>
      </c>
      <c r="G83" s="141"/>
      <c r="H83" s="8">
        <v>2.8</v>
      </c>
      <c r="I83" s="9" t="s">
        <v>18</v>
      </c>
      <c r="J83" s="125">
        <v>0.13900000000000001</v>
      </c>
      <c r="K83" s="125">
        <v>7.8E-2</v>
      </c>
      <c r="L83" s="125">
        <v>0.13100000000000001</v>
      </c>
      <c r="M83" s="1"/>
      <c r="N83" s="135"/>
      <c r="O83" s="13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</row>
    <row r="84" spans="1:82" ht="15.5" x14ac:dyDescent="0.35">
      <c r="A84" s="19" t="s">
        <v>29</v>
      </c>
      <c r="B84" s="20"/>
      <c r="C84" s="20"/>
      <c r="D84" s="148">
        <f>Normal!D85</f>
        <v>0.879</v>
      </c>
      <c r="E84" s="148">
        <f>Normal!E85</f>
        <v>0.82</v>
      </c>
      <c r="F84" s="148">
        <f>Normal!F85</f>
        <v>0.82</v>
      </c>
      <c r="G84" s="141"/>
      <c r="H84" s="20"/>
      <c r="I84" s="20"/>
      <c r="J84" s="148">
        <f>'Doublex when sd is different'!J84</f>
        <v>0.91900000000000004</v>
      </c>
      <c r="K84" s="148">
        <f>'Doublex when sd is different'!K84</f>
        <v>0.93500000000000005</v>
      </c>
      <c r="L84" s="148">
        <f>'Doublex when sd is different'!L84</f>
        <v>0.878</v>
      </c>
      <c r="N84" s="135"/>
      <c r="O84" s="135"/>
      <c r="BA84"/>
      <c r="BB84"/>
      <c r="BC84"/>
      <c r="BD84"/>
      <c r="BE84"/>
      <c r="BF84"/>
      <c r="BG84"/>
      <c r="BH84"/>
      <c r="BI84"/>
      <c r="BJ84"/>
    </row>
    <row r="85" spans="1:82" s="12" customFormat="1" ht="15.75" customHeight="1" x14ac:dyDescent="0.35">
      <c r="A85" s="8"/>
      <c r="B85" s="8">
        <v>2.1</v>
      </c>
      <c r="C85" s="9" t="s">
        <v>19</v>
      </c>
      <c r="D85" s="125">
        <f>'[4]power for chi² and skewpos dist'!L86</f>
        <v>0.86</v>
      </c>
      <c r="E85" s="125">
        <f>'[4]power for chi² and skewpos dist'!M86</f>
        <v>0.79700000000000004</v>
      </c>
      <c r="F85" s="125">
        <f>'[4]power for chi² and skewpos dist'!N86</f>
        <v>0.79700000000000004</v>
      </c>
      <c r="G85" s="141"/>
      <c r="H85" s="8">
        <v>2.1</v>
      </c>
      <c r="I85" s="9" t="s">
        <v>19</v>
      </c>
      <c r="J85" s="125">
        <v>0.90300000000000002</v>
      </c>
      <c r="K85" s="125">
        <v>0.92800000000000005</v>
      </c>
      <c r="L85" s="125">
        <v>0.85699999999999998</v>
      </c>
      <c r="M85" s="1"/>
      <c r="N85" s="135"/>
      <c r="O85" s="13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</row>
    <row r="86" spans="1:82" ht="15.5" x14ac:dyDescent="0.35">
      <c r="A86" s="19" t="s">
        <v>29</v>
      </c>
      <c r="B86" s="40"/>
      <c r="C86" s="40"/>
      <c r="D86" s="144">
        <f>Normal!D87</f>
        <v>0.67900000000000005</v>
      </c>
      <c r="E86" s="144">
        <f>Normal!E87</f>
        <v>0.67700000000000005</v>
      </c>
      <c r="F86" s="144">
        <f>Normal!F87</f>
        <v>0.67700000000000005</v>
      </c>
      <c r="G86" s="141"/>
      <c r="H86" s="40"/>
      <c r="I86" s="40"/>
      <c r="J86" s="144">
        <f>'Doublex when sd is different'!J86</f>
        <v>0.74</v>
      </c>
      <c r="K86" s="144">
        <f>'Doublex when sd is different'!K86</f>
        <v>0.73399999999999999</v>
      </c>
      <c r="L86" s="144">
        <f>'Doublex when sd is different'!L86</f>
        <v>0.73899999999999999</v>
      </c>
      <c r="N86" s="135"/>
      <c r="O86" s="135"/>
      <c r="BA86"/>
      <c r="BB86"/>
      <c r="BC86"/>
      <c r="BD86"/>
      <c r="BE86"/>
      <c r="BF86"/>
      <c r="BG86"/>
      <c r="BH86"/>
      <c r="BI86"/>
      <c r="BJ86"/>
    </row>
    <row r="87" spans="1:82" s="15" customFormat="1" ht="15.75" customHeight="1" x14ac:dyDescent="0.35">
      <c r="A87" s="8"/>
      <c r="B87" s="8">
        <v>2.2000000000000002</v>
      </c>
      <c r="C87" s="9" t="s">
        <v>19</v>
      </c>
      <c r="D87" s="125">
        <f>'[4]power for chi² and skewpos dist'!L88</f>
        <v>0.68200000000000005</v>
      </c>
      <c r="E87" s="125">
        <f>'[4]power for chi² and skewpos dist'!M88</f>
        <v>0.67400000000000004</v>
      </c>
      <c r="F87" s="125">
        <f>'[4]power for chi² and skewpos dist'!N88</f>
        <v>0.67400000000000004</v>
      </c>
      <c r="G87" s="141"/>
      <c r="H87" s="8">
        <v>2.2000000000000002</v>
      </c>
      <c r="I87" s="9" t="s">
        <v>19</v>
      </c>
      <c r="J87" s="125">
        <v>0.74299999999999999</v>
      </c>
      <c r="K87" s="125">
        <v>0.754</v>
      </c>
      <c r="L87" s="125">
        <v>0.73499999999999999</v>
      </c>
      <c r="M87" s="1"/>
      <c r="N87" s="135">
        <f>D87-E87</f>
        <v>8.0000000000000071E-3</v>
      </c>
      <c r="O87" s="135">
        <f>J87-K87</f>
        <v>-1.100000000000001E-2</v>
      </c>
      <c r="P87" s="1"/>
      <c r="Q87" s="1">
        <f>D87-F87</f>
        <v>8.0000000000000071E-3</v>
      </c>
      <c r="R87" s="1">
        <f>J87-L87</f>
        <v>8.0000000000000071E-3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</row>
    <row r="88" spans="1:82" ht="15.5" x14ac:dyDescent="0.35">
      <c r="A88" s="19" t="s">
        <v>29</v>
      </c>
      <c r="B88" s="7"/>
      <c r="C88" s="7"/>
      <c r="D88" s="150">
        <f>Normal!D89</f>
        <v>0.28399999999999997</v>
      </c>
      <c r="E88" s="150">
        <f>Normal!E89</f>
        <v>0.373</v>
      </c>
      <c r="F88" s="150">
        <f>Normal!F89</f>
        <v>0.373</v>
      </c>
      <c r="G88" s="141"/>
      <c r="H88" s="7"/>
      <c r="I88" s="7"/>
      <c r="J88" s="150">
        <f>'Doublex when sd is different'!J88</f>
        <v>0.34599999999999997</v>
      </c>
      <c r="K88" s="150">
        <f>'Doublex when sd is different'!K88</f>
        <v>0.32600000000000001</v>
      </c>
      <c r="L88" s="150">
        <f>'Doublex when sd is different'!L88</f>
        <v>0.432</v>
      </c>
      <c r="N88" s="135"/>
      <c r="O88" s="135"/>
      <c r="BA88"/>
      <c r="BB88"/>
      <c r="BC88"/>
      <c r="BD88"/>
      <c r="BE88"/>
      <c r="BF88"/>
      <c r="BG88"/>
      <c r="BH88"/>
      <c r="BI88"/>
      <c r="BJ88"/>
    </row>
    <row r="89" spans="1:82" s="10" customFormat="1" ht="15.75" customHeight="1" x14ac:dyDescent="0.35">
      <c r="A89" s="8"/>
      <c r="B89" s="8">
        <v>2.4</v>
      </c>
      <c r="C89" s="9" t="s">
        <v>19</v>
      </c>
      <c r="D89" s="125">
        <f>'[4]power for chi² and skewpos dist'!L90</f>
        <v>0.26400000000000001</v>
      </c>
      <c r="E89" s="125">
        <f>'[4]power for chi² and skewpos dist'!M90</f>
        <v>0.36299999999999999</v>
      </c>
      <c r="F89" s="125">
        <f>'[4]power for chi² and skewpos dist'!N90</f>
        <v>0.36299999999999999</v>
      </c>
      <c r="G89" s="141"/>
      <c r="H89" s="8">
        <v>2.4</v>
      </c>
      <c r="I89" s="9" t="s">
        <v>19</v>
      </c>
      <c r="J89" s="125">
        <v>0.32900000000000001</v>
      </c>
      <c r="K89" s="125">
        <v>0.32100000000000001</v>
      </c>
      <c r="L89" s="125">
        <v>0.42599999999999999</v>
      </c>
      <c r="M89" s="1"/>
      <c r="N89" s="135"/>
      <c r="O89" s="13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</row>
    <row r="90" spans="1:82" ht="15.5" x14ac:dyDescent="0.35">
      <c r="A90" s="19" t="s">
        <v>29</v>
      </c>
      <c r="B90" s="7"/>
      <c r="C90" s="7"/>
      <c r="D90" s="150">
        <f>Normal!D91</f>
        <v>0.08</v>
      </c>
      <c r="E90" s="150">
        <f>Normal!E91</f>
        <v>0.14899999999999999</v>
      </c>
      <c r="F90" s="150">
        <f>Normal!F91</f>
        <v>0.14899999999999999</v>
      </c>
      <c r="G90" s="141"/>
      <c r="H90" s="7"/>
      <c r="I90" s="7"/>
      <c r="J90" s="150">
        <f>'Doublex when sd is different'!J90</f>
        <v>0.11899999999999999</v>
      </c>
      <c r="K90" s="150">
        <f>'Doublex when sd is different'!K90</f>
        <v>0.121</v>
      </c>
      <c r="L90" s="150">
        <f>'Doublex when sd is different'!L90</f>
        <v>0.19800000000000001</v>
      </c>
      <c r="N90" s="135"/>
      <c r="O90" s="135"/>
      <c r="BA90"/>
      <c r="BB90"/>
      <c r="BC90"/>
      <c r="BD90"/>
      <c r="BE90"/>
      <c r="BF90"/>
      <c r="BG90"/>
      <c r="BH90"/>
      <c r="BI90"/>
      <c r="BJ90"/>
    </row>
    <row r="91" spans="1:82" s="10" customFormat="1" ht="15.75" customHeight="1" x14ac:dyDescent="0.35">
      <c r="A91" s="8"/>
      <c r="B91" s="8">
        <v>2.8</v>
      </c>
      <c r="C91" s="9" t="s">
        <v>19</v>
      </c>
      <c r="D91" s="125">
        <f>'[4]power for chi² and skewpos dist'!L92</f>
        <v>5.8000000000000003E-2</v>
      </c>
      <c r="E91" s="125">
        <f>'[4]power for chi² and skewpos dist'!M92</f>
        <v>0.127</v>
      </c>
      <c r="F91" s="125">
        <f>'[4]power for chi² and skewpos dist'!N92</f>
        <v>0.127</v>
      </c>
      <c r="G91" s="141"/>
      <c r="H91" s="8">
        <v>2.8</v>
      </c>
      <c r="I91" s="9" t="s">
        <v>19</v>
      </c>
      <c r="J91" s="125">
        <v>9.5000000000000001E-2</v>
      </c>
      <c r="K91" s="125">
        <v>0.104</v>
      </c>
      <c r="L91" s="125">
        <v>0.17499999999999999</v>
      </c>
      <c r="M91" s="1"/>
      <c r="N91" s="135"/>
      <c r="O91" s="13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</row>
    <row r="92" spans="1:82" ht="15.5" x14ac:dyDescent="0.35">
      <c r="A92" s="19" t="s">
        <v>29</v>
      </c>
      <c r="B92" s="20"/>
      <c r="C92" s="20"/>
      <c r="D92" s="148">
        <f>Normal!D93</f>
        <v>0.91400000000000003</v>
      </c>
      <c r="E92" s="148">
        <f>Normal!E93</f>
        <v>0.83299999999999996</v>
      </c>
      <c r="F92" s="148">
        <f>Normal!F93</f>
        <v>0.83299999999999996</v>
      </c>
      <c r="G92" s="141"/>
      <c r="H92" s="20"/>
      <c r="I92" s="20"/>
      <c r="J92" s="148">
        <f>'Doublex when sd is different'!J92</f>
        <v>0.95799999999999996</v>
      </c>
      <c r="K92" s="148">
        <f>'Doublex when sd is different'!K92</f>
        <v>0.94899999999999995</v>
      </c>
      <c r="L92" s="148">
        <f>'Doublex when sd is different'!L92</f>
        <v>0.91200000000000003</v>
      </c>
      <c r="N92" s="135"/>
      <c r="O92" s="135"/>
      <c r="BA92"/>
      <c r="BB92"/>
      <c r="BC92"/>
      <c r="BD92"/>
      <c r="BE92"/>
      <c r="BF92"/>
      <c r="BG92"/>
      <c r="BH92"/>
      <c r="BI92"/>
      <c r="BJ92"/>
    </row>
    <row r="93" spans="1:82" s="12" customFormat="1" ht="15.75" customHeight="1" x14ac:dyDescent="0.35">
      <c r="A93" s="8"/>
      <c r="B93" s="8">
        <v>2.1</v>
      </c>
      <c r="C93" s="9" t="s">
        <v>20</v>
      </c>
      <c r="D93" s="125">
        <f>'[4]power for chi² and skewpos dist'!L94</f>
        <v>0.89700000000000002</v>
      </c>
      <c r="E93" s="125">
        <f>'[4]power for chi² and skewpos dist'!M94</f>
        <v>0.80600000000000005</v>
      </c>
      <c r="F93" s="125">
        <f>'[4]power for chi² and skewpos dist'!N94</f>
        <v>0.80600000000000005</v>
      </c>
      <c r="G93" s="141"/>
      <c r="H93" s="8">
        <v>2.1</v>
      </c>
      <c r="I93" s="9" t="s">
        <v>20</v>
      </c>
      <c r="J93" s="125">
        <v>0.94699999999999995</v>
      </c>
      <c r="K93" s="125">
        <v>0.94</v>
      </c>
      <c r="L93" s="125">
        <v>0.89100000000000001</v>
      </c>
      <c r="M93" s="1"/>
      <c r="N93" s="135"/>
      <c r="O93" s="13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</row>
    <row r="94" spans="1:82" ht="15.5" x14ac:dyDescent="0.35">
      <c r="A94" s="19" t="s">
        <v>29</v>
      </c>
      <c r="B94" s="40"/>
      <c r="C94" s="40"/>
      <c r="D94" s="144">
        <f>Normal!D95</f>
        <v>0.72599999999999998</v>
      </c>
      <c r="E94" s="144">
        <f>Normal!E95</f>
        <v>0.72199999999999998</v>
      </c>
      <c r="F94" s="144">
        <f>Normal!F95</f>
        <v>0.72199999999999998</v>
      </c>
      <c r="G94" s="141"/>
      <c r="H94" s="40"/>
      <c r="I94" s="40"/>
      <c r="J94" s="144">
        <f>'Doublex when sd is different'!J94</f>
        <v>0.80800000000000005</v>
      </c>
      <c r="K94" s="144">
        <f>'Doublex when sd is different'!K94</f>
        <v>0.80200000000000005</v>
      </c>
      <c r="L94" s="144">
        <f>'Doublex when sd is different'!L94</f>
        <v>0.80500000000000005</v>
      </c>
      <c r="N94" s="135"/>
      <c r="O94" s="135"/>
      <c r="BA94"/>
      <c r="BB94"/>
      <c r="BC94"/>
      <c r="BD94"/>
      <c r="BE94"/>
      <c r="BF94"/>
      <c r="BG94"/>
      <c r="BH94"/>
      <c r="BI94"/>
      <c r="BJ94"/>
    </row>
    <row r="95" spans="1:82" s="15" customFormat="1" ht="15.75" customHeight="1" x14ac:dyDescent="0.35">
      <c r="A95" s="8"/>
      <c r="B95" s="8">
        <v>2.2000000000000002</v>
      </c>
      <c r="C95" s="9" t="s">
        <v>20</v>
      </c>
      <c r="D95" s="125">
        <f>'[4]power for chi² and skewpos dist'!L96</f>
        <v>0.72899999999999998</v>
      </c>
      <c r="E95" s="125">
        <f>'[4]power for chi² and skewpos dist'!M96</f>
        <v>0.71399999999999997</v>
      </c>
      <c r="F95" s="125">
        <f>'[4]power for chi² and skewpos dist'!N96</f>
        <v>0.71399999999999997</v>
      </c>
      <c r="G95" s="141"/>
      <c r="H95" s="8">
        <v>2.2000000000000002</v>
      </c>
      <c r="I95" s="9" t="s">
        <v>20</v>
      </c>
      <c r="J95" s="125">
        <v>0.81200000000000006</v>
      </c>
      <c r="K95" s="125">
        <v>0.81499999999999995</v>
      </c>
      <c r="L95" s="125">
        <v>0.79800000000000004</v>
      </c>
      <c r="M95" s="1"/>
      <c r="N95" s="135">
        <f>D95-E95</f>
        <v>1.5000000000000013E-2</v>
      </c>
      <c r="O95" s="135">
        <f>J95-K95</f>
        <v>-2.9999999999998916E-3</v>
      </c>
      <c r="P95" s="1"/>
      <c r="Q95" s="1">
        <f>D95-F95</f>
        <v>1.5000000000000013E-2</v>
      </c>
      <c r="R95" s="1">
        <f>J95-L95</f>
        <v>1.4000000000000012E-2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</row>
    <row r="96" spans="1:82" ht="15.5" x14ac:dyDescent="0.35">
      <c r="A96" s="19" t="s">
        <v>29</v>
      </c>
      <c r="B96" s="7"/>
      <c r="C96" s="7"/>
      <c r="D96" s="150">
        <f>Normal!D97</f>
        <v>0.27800000000000002</v>
      </c>
      <c r="E96" s="150">
        <f>Normal!E97</f>
        <v>0.44</v>
      </c>
      <c r="F96" s="150">
        <f>Normal!F97</f>
        <v>0.44</v>
      </c>
      <c r="G96" s="141"/>
      <c r="H96" s="7"/>
      <c r="I96" s="7"/>
      <c r="J96" s="150">
        <f>'Doublex when sd is different'!J96</f>
        <v>0.35299999999999998</v>
      </c>
      <c r="K96" s="150">
        <f>'Doublex when sd is different'!K96</f>
        <v>0.40400000000000003</v>
      </c>
      <c r="L96" s="150">
        <f>'Doublex when sd is different'!L96</f>
        <v>0.51600000000000001</v>
      </c>
      <c r="N96" s="135"/>
      <c r="O96" s="135"/>
      <c r="BA96"/>
      <c r="BB96"/>
      <c r="BC96"/>
      <c r="BD96"/>
      <c r="BE96"/>
      <c r="BF96"/>
      <c r="BG96"/>
      <c r="BH96"/>
      <c r="BI96"/>
      <c r="BJ96"/>
    </row>
    <row r="97" spans="1:82" s="10" customFormat="1" ht="15.75" customHeight="1" x14ac:dyDescent="0.35">
      <c r="A97" s="8"/>
      <c r="B97" s="8">
        <v>2.4</v>
      </c>
      <c r="C97" s="9" t="s">
        <v>20</v>
      </c>
      <c r="D97" s="125">
        <f>'[4]power for chi² and skewpos dist'!L98</f>
        <v>0.26100000000000001</v>
      </c>
      <c r="E97" s="125">
        <f>'[4]power for chi² and skewpos dist'!M98</f>
        <v>0.438</v>
      </c>
      <c r="F97" s="125">
        <f>'[4]power for chi² and skewpos dist'!N98</f>
        <v>0.438</v>
      </c>
      <c r="G97" s="141"/>
      <c r="H97" s="8">
        <v>2.4</v>
      </c>
      <c r="I97" s="9" t="s">
        <v>20</v>
      </c>
      <c r="J97" s="125">
        <v>0.33700000000000002</v>
      </c>
      <c r="K97" s="125">
        <v>0.40899999999999997</v>
      </c>
      <c r="L97" s="125">
        <v>0.51300000000000001</v>
      </c>
      <c r="M97" s="1"/>
      <c r="N97" s="135"/>
      <c r="O97" s="13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</row>
    <row r="98" spans="1:82" ht="15.5" x14ac:dyDescent="0.35">
      <c r="A98" s="19" t="s">
        <v>29</v>
      </c>
      <c r="B98" s="7"/>
      <c r="C98" s="7"/>
      <c r="D98" s="150">
        <f>Normal!D99</f>
        <v>5.6000000000000001E-2</v>
      </c>
      <c r="E98" s="150">
        <f>Normal!E99</f>
        <v>0.18099999999999999</v>
      </c>
      <c r="F98" s="150">
        <f>Normal!F99</f>
        <v>0.18099999999999999</v>
      </c>
      <c r="G98" s="141"/>
      <c r="H98" s="7"/>
      <c r="I98" s="7"/>
      <c r="J98" s="150">
        <f>'Doublex when sd is different'!J98</f>
        <v>9.0999999999999998E-2</v>
      </c>
      <c r="K98" s="150">
        <f>'Doublex when sd is different'!K98</f>
        <v>0.14499999999999999</v>
      </c>
      <c r="L98" s="150">
        <f>'Doublex when sd is different'!L98</f>
        <v>0.23599999999999999</v>
      </c>
      <c r="N98" s="135"/>
      <c r="O98" s="135"/>
      <c r="BA98"/>
      <c r="BB98"/>
      <c r="BC98"/>
      <c r="BD98"/>
      <c r="BE98"/>
      <c r="BF98"/>
      <c r="BG98"/>
      <c r="BH98"/>
      <c r="BI98"/>
      <c r="BJ98"/>
    </row>
    <row r="99" spans="1:82" s="10" customFormat="1" ht="15.75" customHeight="1" x14ac:dyDescent="0.35">
      <c r="A99" s="8"/>
      <c r="B99" s="8">
        <v>2.8</v>
      </c>
      <c r="C99" s="9" t="s">
        <v>20</v>
      </c>
      <c r="D99" s="125">
        <f>'[4]power for chi² and skewpos dist'!L100</f>
        <v>3.6999999999999998E-2</v>
      </c>
      <c r="E99" s="125">
        <f>'[4]power for chi² and skewpos dist'!M100</f>
        <v>0.161</v>
      </c>
      <c r="F99" s="125">
        <f>'[4]power for chi² and skewpos dist'!N100</f>
        <v>0.161</v>
      </c>
      <c r="G99" s="141"/>
      <c r="H99" s="8">
        <v>2.8</v>
      </c>
      <c r="I99" s="9" t="s">
        <v>20</v>
      </c>
      <c r="J99" s="125">
        <v>6.8000000000000005E-2</v>
      </c>
      <c r="K99" s="125">
        <v>0.13</v>
      </c>
      <c r="L99" s="125">
        <v>0.216</v>
      </c>
      <c r="M99" s="1"/>
      <c r="N99" s="135"/>
      <c r="O99" s="13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</row>
    <row r="100" spans="1:82" ht="15.5" x14ac:dyDescent="0.35">
      <c r="A100" s="19" t="s">
        <v>29</v>
      </c>
      <c r="B100" s="7"/>
      <c r="C100" s="7"/>
      <c r="D100" s="150">
        <f>Normal!D101</f>
        <v>0.67</v>
      </c>
      <c r="E100" s="150">
        <f>Normal!E101</f>
        <v>0.81299999999999994</v>
      </c>
      <c r="F100" s="150">
        <f>Normal!F101</f>
        <v>0.81299999999999994</v>
      </c>
      <c r="G100" s="141"/>
      <c r="H100" s="7"/>
      <c r="I100" s="7"/>
      <c r="J100" s="150">
        <f>'Doublex when sd is different'!J100</f>
        <v>0.59499999999999997</v>
      </c>
      <c r="K100" s="150">
        <f>'Doublex when sd is different'!K100</f>
        <v>0.88400000000000001</v>
      </c>
      <c r="L100" s="150">
        <f>'Doublex when sd is different'!L100</f>
        <v>0.71599999999999997</v>
      </c>
      <c r="N100" s="135"/>
      <c r="O100" s="135"/>
      <c r="BA100"/>
      <c r="BB100"/>
      <c r="BC100"/>
      <c r="BD100"/>
      <c r="BE100"/>
      <c r="BF100"/>
      <c r="BG100"/>
      <c r="BH100"/>
      <c r="BI100"/>
      <c r="BJ100"/>
    </row>
    <row r="101" spans="1:82" s="10" customFormat="1" ht="15.75" customHeight="1" x14ac:dyDescent="0.35">
      <c r="A101" s="8"/>
      <c r="B101" s="8">
        <v>2.1</v>
      </c>
      <c r="C101" s="9" t="s">
        <v>21</v>
      </c>
      <c r="D101" s="125">
        <f>'[4]power for chi² and skewpos dist'!L102</f>
        <v>0.65900000000000003</v>
      </c>
      <c r="E101" s="125">
        <f>'[4]power for chi² and skewpos dist'!M102</f>
        <v>0.80500000000000005</v>
      </c>
      <c r="F101" s="125">
        <f>'[4]power for chi² and skewpos dist'!N102</f>
        <v>0.80500000000000005</v>
      </c>
      <c r="G101" s="141"/>
      <c r="H101" s="8">
        <v>2.1</v>
      </c>
      <c r="I101" s="9" t="s">
        <v>21</v>
      </c>
      <c r="J101" s="125">
        <v>0.59399999999999997</v>
      </c>
      <c r="K101" s="125">
        <v>0.89900000000000002</v>
      </c>
      <c r="L101" s="125">
        <v>0.71099999999999997</v>
      </c>
      <c r="M101" s="1"/>
      <c r="N101" s="135"/>
      <c r="O101" s="13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</row>
    <row r="102" spans="1:82" ht="15.5" x14ac:dyDescent="0.35">
      <c r="A102" s="19" t="s">
        <v>29</v>
      </c>
      <c r="B102" s="40"/>
      <c r="C102" s="40"/>
      <c r="D102" s="144">
        <f>Normal!D103</f>
        <v>0.52200000000000002</v>
      </c>
      <c r="E102" s="144">
        <f>Normal!E103</f>
        <v>0.51600000000000001</v>
      </c>
      <c r="F102" s="144">
        <f>Normal!F103</f>
        <v>0.51600000000000001</v>
      </c>
      <c r="G102" s="141"/>
      <c r="H102" s="40"/>
      <c r="I102" s="40"/>
      <c r="J102" s="144">
        <f>'Doublex when sd is different'!J102</f>
        <v>0.49199999999999999</v>
      </c>
      <c r="K102" s="144">
        <f>'Doublex when sd is different'!K102</f>
        <v>0.48399999999999999</v>
      </c>
      <c r="L102" s="144">
        <f>'Doublex when sd is different'!L102</f>
        <v>0.48899999999999999</v>
      </c>
      <c r="N102" s="135"/>
      <c r="O102" s="135"/>
      <c r="BA102"/>
      <c r="BB102"/>
      <c r="BC102"/>
      <c r="BD102"/>
      <c r="BE102"/>
      <c r="BF102"/>
      <c r="BG102"/>
      <c r="BH102"/>
      <c r="BI102"/>
      <c r="BJ102"/>
    </row>
    <row r="103" spans="1:82" s="15" customFormat="1" ht="15.75" customHeight="1" x14ac:dyDescent="0.35">
      <c r="A103" s="8"/>
      <c r="B103" s="8">
        <v>2.2000000000000002</v>
      </c>
      <c r="C103" s="9" t="s">
        <v>21</v>
      </c>
      <c r="D103" s="125">
        <f>'[4]power for chi² and skewpos dist'!L104</f>
        <v>0.52</v>
      </c>
      <c r="E103" s="125">
        <f>'[4]power for chi² and skewpos dist'!M104</f>
        <v>0.51500000000000001</v>
      </c>
      <c r="F103" s="125">
        <f>'[4]power for chi² and skewpos dist'!N104</f>
        <v>0.51500000000000001</v>
      </c>
      <c r="G103" s="141"/>
      <c r="H103" s="8">
        <v>2.2000000000000002</v>
      </c>
      <c r="I103" s="9" t="s">
        <v>21</v>
      </c>
      <c r="J103" s="125">
        <v>0.48899999999999999</v>
      </c>
      <c r="K103" s="125">
        <v>0.48699999999999999</v>
      </c>
      <c r="L103" s="125">
        <v>0.48499999999999999</v>
      </c>
      <c r="M103" s="1"/>
      <c r="N103" s="135">
        <f>D103-E103</f>
        <v>5.0000000000000044E-3</v>
      </c>
      <c r="O103" s="135">
        <f>J103-K103</f>
        <v>2.0000000000000018E-3</v>
      </c>
      <c r="P103" s="1"/>
      <c r="Q103" s="1">
        <f>D103-F103</f>
        <v>5.0000000000000044E-3</v>
      </c>
      <c r="R103" s="1">
        <f>J103-L103</f>
        <v>4.0000000000000036E-3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</row>
    <row r="104" spans="1:82" ht="15.5" x14ac:dyDescent="0.35">
      <c r="A104" s="19" t="s">
        <v>29</v>
      </c>
      <c r="B104" s="20"/>
      <c r="C104" s="20"/>
      <c r="D104" s="148">
        <f>Normal!D105</f>
        <v>0.33700000000000002</v>
      </c>
      <c r="E104" s="148">
        <f>Normal!E105</f>
        <v>0.20799999999999999</v>
      </c>
      <c r="F104" s="148">
        <f>Normal!F105</f>
        <v>0.20799999999999999</v>
      </c>
      <c r="G104" s="141"/>
      <c r="H104" s="20"/>
      <c r="I104" s="20"/>
      <c r="J104" s="148">
        <f>'Doublex when sd is different'!J104</f>
        <v>0.35799999999999998</v>
      </c>
      <c r="K104" s="148">
        <f>'Doublex when sd is different'!K104</f>
        <v>0.17100000000000001</v>
      </c>
      <c r="L104" s="148">
        <f>'Doublex when sd is different'!L104</f>
        <v>0.24</v>
      </c>
      <c r="N104" s="135"/>
      <c r="O104" s="135"/>
      <c r="BA104"/>
      <c r="BB104"/>
      <c r="BC104"/>
      <c r="BD104"/>
      <c r="BE104"/>
      <c r="BF104"/>
      <c r="BG104"/>
      <c r="BH104"/>
      <c r="BI104"/>
      <c r="BJ104"/>
    </row>
    <row r="105" spans="1:82" s="12" customFormat="1" ht="15.75" customHeight="1" x14ac:dyDescent="0.35">
      <c r="A105" s="8"/>
      <c r="B105" s="8">
        <v>2.4</v>
      </c>
      <c r="C105" s="9" t="s">
        <v>21</v>
      </c>
      <c r="D105" s="125">
        <f>'[4]power for chi² and skewpos dist'!L106</f>
        <v>0.317</v>
      </c>
      <c r="E105" s="125">
        <f>'[4]power for chi² and skewpos dist'!M106</f>
        <v>0.17</v>
      </c>
      <c r="F105" s="125">
        <f>'[4]power for chi² and skewpos dist'!N106</f>
        <v>0.17</v>
      </c>
      <c r="G105" s="141"/>
      <c r="H105" s="8">
        <v>2.4</v>
      </c>
      <c r="I105" s="9" t="s">
        <v>21</v>
      </c>
      <c r="J105" s="125">
        <v>0.34</v>
      </c>
      <c r="K105" s="125">
        <v>0.13700000000000001</v>
      </c>
      <c r="L105" s="125">
        <v>0.20499999999999999</v>
      </c>
      <c r="M105" s="1"/>
      <c r="N105" s="135"/>
      <c r="O105" s="13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</row>
    <row r="106" spans="1:82" ht="15.5" x14ac:dyDescent="0.35">
      <c r="A106" s="19" t="s">
        <v>29</v>
      </c>
      <c r="B106" s="20"/>
      <c r="C106" s="20"/>
      <c r="D106" s="148">
        <f>Normal!D107</f>
        <v>0.22600000000000001</v>
      </c>
      <c r="E106" s="148">
        <f>Normal!E107</f>
        <v>9.0999999999999998E-2</v>
      </c>
      <c r="F106" s="148">
        <f>Normal!F107</f>
        <v>9.0999999999999998E-2</v>
      </c>
      <c r="G106" s="141"/>
      <c r="H106" s="20"/>
      <c r="I106" s="20"/>
      <c r="J106" s="148">
        <f>'Doublex when sd is different'!J106</f>
        <v>0.27</v>
      </c>
      <c r="K106" s="148">
        <f>'Doublex when sd is different'!K106</f>
        <v>0.08</v>
      </c>
      <c r="L106" s="148">
        <f>'Doublex when sd is different'!L106</f>
        <v>0.124</v>
      </c>
      <c r="N106" s="135"/>
      <c r="O106" s="135"/>
      <c r="BA106"/>
      <c r="BB106"/>
      <c r="BC106"/>
      <c r="BD106"/>
      <c r="BE106"/>
      <c r="BF106"/>
      <c r="BG106"/>
      <c r="BH106"/>
      <c r="BI106"/>
      <c r="BJ106"/>
    </row>
    <row r="107" spans="1:82" s="12" customFormat="1" ht="15.75" customHeight="1" x14ac:dyDescent="0.35">
      <c r="A107" s="8"/>
      <c r="B107" s="8">
        <v>2.8</v>
      </c>
      <c r="C107" s="9" t="s">
        <v>21</v>
      </c>
      <c r="D107" s="125">
        <f>'[4]power for chi² and skewpos dist'!L108</f>
        <v>0.20599999999999999</v>
      </c>
      <c r="E107" s="125">
        <f>'[4]power for chi² and skewpos dist'!M108</f>
        <v>6.7000000000000004E-2</v>
      </c>
      <c r="F107" s="125">
        <f>'[4]power for chi² and skewpos dist'!N108</f>
        <v>6.7000000000000004E-2</v>
      </c>
      <c r="G107" s="141"/>
      <c r="H107" s="8">
        <v>2.8</v>
      </c>
      <c r="I107" s="9" t="s">
        <v>21</v>
      </c>
      <c r="J107" s="125">
        <v>0.251</v>
      </c>
      <c r="K107" s="125">
        <v>6.2E-2</v>
      </c>
      <c r="L107" s="125">
        <v>9.8000000000000004E-2</v>
      </c>
      <c r="M107" s="1"/>
      <c r="N107" s="135"/>
      <c r="O107" s="13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</row>
    <row r="108" spans="1:82" ht="15.5" x14ac:dyDescent="0.35">
      <c r="A108" s="19" t="s">
        <v>29</v>
      </c>
      <c r="B108" s="19"/>
      <c r="C108" s="19"/>
      <c r="D108" s="149">
        <f>Normal!D109</f>
        <v>0.879</v>
      </c>
      <c r="E108" s="149">
        <f>Normal!E109</f>
        <v>0.877</v>
      </c>
      <c r="F108" s="149">
        <f>Normal!F109</f>
        <v>0.877</v>
      </c>
      <c r="G108" s="141"/>
      <c r="H108" s="19"/>
      <c r="I108" s="19"/>
      <c r="J108" s="149">
        <f>'Doublex when sd is different'!J108</f>
        <v>0.9</v>
      </c>
      <c r="K108" s="149">
        <f>'Doublex when sd is different'!K108</f>
        <v>0.95899999999999996</v>
      </c>
      <c r="L108" s="149">
        <f>'Doublex when sd is different'!L108</f>
        <v>0.89900000000000002</v>
      </c>
      <c r="N108" s="135"/>
      <c r="O108" s="135"/>
      <c r="BA108"/>
      <c r="BB108"/>
      <c r="BC108"/>
      <c r="BD108"/>
      <c r="BE108"/>
      <c r="BF108"/>
      <c r="BG108"/>
      <c r="BH108"/>
      <c r="BI108"/>
      <c r="BJ108"/>
    </row>
    <row r="109" spans="1:82" s="15" customFormat="1" ht="15.75" customHeight="1" x14ac:dyDescent="0.35">
      <c r="A109" s="8"/>
      <c r="B109" s="8">
        <v>2.1</v>
      </c>
      <c r="C109" s="9" t="s">
        <v>22</v>
      </c>
      <c r="D109" s="125">
        <f>'[4]power for chi² and skewpos dist'!L110</f>
        <v>0.85899999999999999</v>
      </c>
      <c r="E109" s="125">
        <f>'[4]power for chi² and skewpos dist'!M110</f>
        <v>0.85699999999999998</v>
      </c>
      <c r="F109" s="125">
        <f>'[4]power for chi² and skewpos dist'!N110</f>
        <v>0.85699999999999998</v>
      </c>
      <c r="G109" s="141"/>
      <c r="H109" s="8">
        <v>2.1</v>
      </c>
      <c r="I109" s="9" t="s">
        <v>22</v>
      </c>
      <c r="J109" s="125">
        <v>0.88400000000000001</v>
      </c>
      <c r="K109" s="125">
        <v>0.95599999999999996</v>
      </c>
      <c r="L109" s="125">
        <v>0.88200000000000001</v>
      </c>
      <c r="M109" s="1"/>
      <c r="N109" s="135"/>
      <c r="O109" s="13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</row>
    <row r="110" spans="1:82" ht="15.5" x14ac:dyDescent="0.35">
      <c r="A110" s="19" t="s">
        <v>29</v>
      </c>
      <c r="B110" s="29"/>
      <c r="C110" s="29"/>
      <c r="D110" s="147">
        <f>Normal!D111</f>
        <v>0.69699999999999995</v>
      </c>
      <c r="E110" s="147">
        <f>Normal!E111</f>
        <v>0.69699999999999995</v>
      </c>
      <c r="F110" s="147">
        <f>Normal!F111</f>
        <v>0.69699999999999995</v>
      </c>
      <c r="G110" s="141"/>
      <c r="H110" s="29"/>
      <c r="I110" s="29"/>
      <c r="J110" s="147">
        <f>'Doublex when sd is different'!J110</f>
        <v>0.72699999999999998</v>
      </c>
      <c r="K110" s="147">
        <f>'Doublex when sd is different'!K110</f>
        <v>0.72199999999999998</v>
      </c>
      <c r="L110" s="147">
        <f>'Doublex when sd is different'!L110</f>
        <v>0.72599999999999998</v>
      </c>
      <c r="N110" s="135"/>
      <c r="O110" s="135"/>
      <c r="BA110"/>
      <c r="BB110"/>
      <c r="BC110"/>
      <c r="BD110"/>
      <c r="BE110"/>
      <c r="BF110"/>
      <c r="BG110"/>
      <c r="BH110"/>
      <c r="BI110"/>
      <c r="BJ110"/>
    </row>
    <row r="111" spans="1:82" s="15" customFormat="1" ht="15.75" customHeight="1" x14ac:dyDescent="0.35">
      <c r="A111" s="8"/>
      <c r="B111" s="8">
        <v>2.2000000000000002</v>
      </c>
      <c r="C111" s="9" t="s">
        <v>22</v>
      </c>
      <c r="D111" s="125">
        <f>'[4]power for chi² and skewpos dist'!L112</f>
        <v>0.69699999999999995</v>
      </c>
      <c r="E111" s="125">
        <f>'[4]power for chi² and skewpos dist'!M112</f>
        <v>0.69699999999999995</v>
      </c>
      <c r="F111" s="125">
        <f>'[4]power for chi² and skewpos dist'!N112</f>
        <v>0.69699999999999995</v>
      </c>
      <c r="G111" s="141"/>
      <c r="H111" s="8">
        <v>2.2000000000000002</v>
      </c>
      <c r="I111" s="9" t="s">
        <v>22</v>
      </c>
      <c r="J111" s="125">
        <v>0.72799999999999998</v>
      </c>
      <c r="K111" s="125">
        <v>0.745</v>
      </c>
      <c r="L111" s="125">
        <v>0.72799999999999998</v>
      </c>
      <c r="M111" s="1"/>
      <c r="N111" s="135">
        <f>D111-E111</f>
        <v>0</v>
      </c>
      <c r="O111" s="135">
        <f>J111-K111</f>
        <v>-1.7000000000000015E-2</v>
      </c>
      <c r="P111" s="1"/>
      <c r="Q111" s="135">
        <f>D111-F111</f>
        <v>0</v>
      </c>
      <c r="R111" s="135">
        <f>J111-L111</f>
        <v>0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</row>
    <row r="112" spans="1:82" ht="15.5" x14ac:dyDescent="0.35">
      <c r="A112" s="5" t="s">
        <v>29</v>
      </c>
      <c r="B112" s="19"/>
      <c r="C112" s="19"/>
      <c r="D112" s="149">
        <f>Normal!D113</f>
        <v>0.34799999999999998</v>
      </c>
      <c r="E112" s="149">
        <f>Normal!E113</f>
        <v>0.34499999999999997</v>
      </c>
      <c r="F112" s="149">
        <f>Normal!F113</f>
        <v>0.34499999999999997</v>
      </c>
      <c r="G112" s="141"/>
      <c r="H112" s="19"/>
      <c r="I112" s="19"/>
      <c r="J112" s="149">
        <f>'Doublex when sd is different'!J112</f>
        <v>0.4</v>
      </c>
      <c r="K112" s="149">
        <f>'Doublex when sd is different'!K112</f>
        <v>0.29299999999999998</v>
      </c>
      <c r="L112" s="149">
        <f>'Doublex when sd is different'!L112</f>
        <v>0.39600000000000002</v>
      </c>
      <c r="N112" s="135"/>
      <c r="O112" s="135"/>
      <c r="BA112"/>
      <c r="BB112"/>
      <c r="BC112"/>
      <c r="BD112"/>
      <c r="BE112"/>
      <c r="BF112"/>
      <c r="BG112"/>
      <c r="BH112"/>
      <c r="BI112"/>
      <c r="BJ112"/>
    </row>
    <row r="113" spans="1:82" s="15" customFormat="1" ht="15.75" customHeight="1" x14ac:dyDescent="0.35">
      <c r="A113" s="8"/>
      <c r="B113" s="8">
        <v>2.4</v>
      </c>
      <c r="C113" s="9" t="s">
        <v>22</v>
      </c>
      <c r="D113" s="125">
        <f>'[4]power for chi² and skewpos dist'!L114</f>
        <v>0.33200000000000002</v>
      </c>
      <c r="E113" s="125">
        <f>'[4]power for chi² and skewpos dist'!M114</f>
        <v>0.32800000000000001</v>
      </c>
      <c r="F113" s="125">
        <f>'[4]power for chi² and skewpos dist'!N114</f>
        <v>0.32800000000000001</v>
      </c>
      <c r="G113" s="141"/>
      <c r="H113" s="8">
        <v>2.4</v>
      </c>
      <c r="I113" s="9" t="s">
        <v>22</v>
      </c>
      <c r="J113" s="125">
        <v>0.38600000000000001</v>
      </c>
      <c r="K113" s="125">
        <v>0.27500000000000002</v>
      </c>
      <c r="L113" s="125">
        <v>0.38100000000000001</v>
      </c>
      <c r="M113" s="1"/>
      <c r="N113" s="135"/>
      <c r="O113" s="13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</row>
    <row r="114" spans="1:82" ht="15.5" x14ac:dyDescent="0.35">
      <c r="A114" s="5" t="s">
        <v>29</v>
      </c>
      <c r="B114" s="19"/>
      <c r="C114" s="19"/>
      <c r="D114" s="149">
        <f>Normal!D115</f>
        <v>0.13900000000000001</v>
      </c>
      <c r="E114" s="149">
        <f>Normal!E115</f>
        <v>0.13500000000000001</v>
      </c>
      <c r="F114" s="149">
        <f>Normal!F115</f>
        <v>0.13500000000000001</v>
      </c>
      <c r="G114" s="141"/>
      <c r="H114" s="19"/>
      <c r="I114" s="19"/>
      <c r="J114" s="149">
        <f>'Doublex when sd is different'!J114</f>
        <v>0.186</v>
      </c>
      <c r="K114" s="149">
        <f>'Doublex when sd is different'!K114</f>
        <v>0.11</v>
      </c>
      <c r="L114" s="149">
        <f>'Doublex when sd is different'!L114</f>
        <v>0.17899999999999999</v>
      </c>
      <c r="N114" s="135"/>
      <c r="O114" s="135"/>
      <c r="BA114"/>
      <c r="BB114"/>
      <c r="BC114"/>
      <c r="BD114"/>
      <c r="BE114"/>
      <c r="BF114"/>
      <c r="BG114"/>
      <c r="BH114"/>
      <c r="BI114"/>
      <c r="BJ114"/>
    </row>
    <row r="115" spans="1:82" s="15" customFormat="1" ht="15.75" customHeight="1" x14ac:dyDescent="0.35">
      <c r="A115" s="8"/>
      <c r="B115" s="8">
        <v>2.8</v>
      </c>
      <c r="C115" s="9" t="s">
        <v>22</v>
      </c>
      <c r="D115" s="125">
        <f>'[4]power for chi² and skewpos dist'!L116</f>
        <v>0.113</v>
      </c>
      <c r="E115" s="125">
        <f>'[4]power for chi² and skewpos dist'!M116</f>
        <v>0.109</v>
      </c>
      <c r="F115" s="125">
        <f>'[4]power for chi² and skewpos dist'!N116</f>
        <v>0.109</v>
      </c>
      <c r="G115" s="141"/>
      <c r="H115" s="8">
        <v>2.8</v>
      </c>
      <c r="I115" s="9" t="s">
        <v>22</v>
      </c>
      <c r="J115" s="125">
        <v>0.161</v>
      </c>
      <c r="K115" s="125">
        <v>9.0999999999999998E-2</v>
      </c>
      <c r="L115" s="125">
        <v>0.154</v>
      </c>
      <c r="M115" s="1"/>
      <c r="N115" s="135"/>
      <c r="O115" s="13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</row>
    <row r="116" spans="1:82" ht="15" x14ac:dyDescent="0.35">
      <c r="A116" s="5" t="s">
        <v>29</v>
      </c>
      <c r="B116" s="25"/>
      <c r="C116" s="26"/>
      <c r="D116" s="151">
        <f>Normal!D117</f>
        <v>0.93500000000000005</v>
      </c>
      <c r="E116" s="151">
        <f>Normal!E117</f>
        <v>0.89700000000000002</v>
      </c>
      <c r="F116" s="151">
        <f>Normal!F117</f>
        <v>0.89700000000000002</v>
      </c>
      <c r="G116" s="141"/>
      <c r="H116" s="25"/>
      <c r="I116" s="26"/>
      <c r="J116" s="151">
        <f>'Doublex when sd is different'!J116</f>
        <v>0.96699999999999997</v>
      </c>
      <c r="K116" s="151">
        <f>'Doublex when sd is different'!K116</f>
        <v>0.97599999999999998</v>
      </c>
      <c r="L116" s="151">
        <f>'Doublex when sd is different'!L116</f>
        <v>0.94599999999999995</v>
      </c>
      <c r="N116" s="135"/>
      <c r="O116" s="135"/>
      <c r="BA116"/>
      <c r="BB116"/>
      <c r="BC116"/>
      <c r="BD116"/>
      <c r="BE116"/>
      <c r="BF116"/>
      <c r="BG116"/>
      <c r="BH116"/>
      <c r="BI116"/>
      <c r="BJ116"/>
    </row>
    <row r="117" spans="1:82" s="12" customFormat="1" ht="15.75" customHeight="1" x14ac:dyDescent="0.35">
      <c r="A117" s="8"/>
      <c r="B117" s="8">
        <v>2.1</v>
      </c>
      <c r="C117" s="9" t="s">
        <v>23</v>
      </c>
      <c r="D117" s="125">
        <f>'[4]power for chi² and skewpos dist'!L118</f>
        <v>0.91900000000000004</v>
      </c>
      <c r="E117" s="125">
        <f>'[4]power for chi² and skewpos dist'!M118</f>
        <v>0.874</v>
      </c>
      <c r="F117" s="125">
        <f>'[4]power for chi² and skewpos dist'!N118</f>
        <v>0.874</v>
      </c>
      <c r="G117" s="141"/>
      <c r="H117" s="8">
        <v>2.1</v>
      </c>
      <c r="I117" s="9" t="s">
        <v>23</v>
      </c>
      <c r="J117" s="125">
        <v>0.95699999999999996</v>
      </c>
      <c r="K117" s="125">
        <v>0.97</v>
      </c>
      <c r="L117" s="125">
        <v>0.93</v>
      </c>
      <c r="M117" s="1"/>
      <c r="N117" s="135"/>
      <c r="O117" s="13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</row>
    <row r="118" spans="1:82" ht="15.5" x14ac:dyDescent="0.35">
      <c r="A118" s="5" t="s">
        <v>29</v>
      </c>
      <c r="B118" s="40"/>
      <c r="C118" s="40"/>
      <c r="D118" s="144">
        <f>Normal!D119</f>
        <v>0.77600000000000002</v>
      </c>
      <c r="E118" s="144">
        <f>Normal!E119</f>
        <v>0.77500000000000002</v>
      </c>
      <c r="F118" s="144">
        <f>Normal!F119</f>
        <v>0.77500000000000002</v>
      </c>
      <c r="G118" s="141"/>
      <c r="H118" s="40"/>
      <c r="I118" s="40"/>
      <c r="J118" s="144">
        <f>'Doublex when sd is different'!J118</f>
        <v>0.83599999999999997</v>
      </c>
      <c r="K118" s="144">
        <f>'Doublex when sd is different'!K118</f>
        <v>0.83199999999999996</v>
      </c>
      <c r="L118" s="144">
        <f>'Doublex when sd is different'!L118</f>
        <v>0.83499999999999996</v>
      </c>
      <c r="N118" s="135"/>
      <c r="O118" s="135"/>
      <c r="BA118"/>
      <c r="BB118"/>
      <c r="BC118"/>
      <c r="BD118"/>
      <c r="BE118"/>
      <c r="BF118"/>
      <c r="BG118"/>
      <c r="BH118"/>
      <c r="BI118"/>
      <c r="BJ118"/>
    </row>
    <row r="119" spans="1:82" s="15" customFormat="1" ht="15.75" customHeight="1" x14ac:dyDescent="0.35">
      <c r="A119" s="8"/>
      <c r="B119" s="8">
        <v>2.2000000000000002</v>
      </c>
      <c r="C119" s="9" t="s">
        <v>23</v>
      </c>
      <c r="D119" s="125">
        <f>'[4]power for chi² and skewpos dist'!L120</f>
        <v>0.77700000000000002</v>
      </c>
      <c r="E119" s="125">
        <f>'[4]power for chi² and skewpos dist'!M120</f>
        <v>0.76800000000000002</v>
      </c>
      <c r="F119" s="125">
        <f>'[4]power for chi² and skewpos dist'!N120</f>
        <v>0.76800000000000002</v>
      </c>
      <c r="G119" s="141"/>
      <c r="H119" s="8">
        <v>2.2000000000000002</v>
      </c>
      <c r="I119" s="9" t="s">
        <v>23</v>
      </c>
      <c r="J119" s="125">
        <v>0.83899999999999997</v>
      </c>
      <c r="K119" s="125">
        <v>0.84699999999999998</v>
      </c>
      <c r="L119" s="125">
        <v>0.83199999999999996</v>
      </c>
      <c r="M119" s="1"/>
      <c r="N119" s="135">
        <f>D119-E119</f>
        <v>9.000000000000008E-3</v>
      </c>
      <c r="O119" s="135">
        <f>J119-K119</f>
        <v>-8.0000000000000071E-3</v>
      </c>
      <c r="P119" s="1"/>
      <c r="Q119" s="1">
        <f>D119-F119</f>
        <v>9.000000000000008E-3</v>
      </c>
      <c r="R119" s="1">
        <f>J119-L119</f>
        <v>7.0000000000000062E-3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</row>
    <row r="120" spans="1:82" ht="15" x14ac:dyDescent="0.35">
      <c r="A120" s="5" t="s">
        <v>29</v>
      </c>
      <c r="B120" s="27"/>
      <c r="C120" s="28"/>
      <c r="D120" s="152">
        <f>Normal!D121</f>
        <v>0.35299999999999998</v>
      </c>
      <c r="E120" s="152">
        <f>Normal!E121</f>
        <v>0.44900000000000001</v>
      </c>
      <c r="F120" s="152">
        <f>Normal!F121</f>
        <v>0.44900000000000001</v>
      </c>
      <c r="G120" s="141"/>
      <c r="H120" s="27"/>
      <c r="I120" s="28"/>
      <c r="J120" s="152">
        <f>'Doublex when sd is different'!J120</f>
        <v>0.42599999999999999</v>
      </c>
      <c r="K120" s="152">
        <f>'Doublex when sd is different'!K120</f>
        <v>0.40100000000000002</v>
      </c>
      <c r="L120" s="152">
        <f>'Doublex when sd is different'!L120</f>
        <v>0.51700000000000002</v>
      </c>
      <c r="N120" s="135"/>
      <c r="O120" s="135"/>
      <c r="BA120"/>
      <c r="BB120"/>
      <c r="BC120"/>
      <c r="BD120"/>
      <c r="BE120"/>
      <c r="BF120"/>
      <c r="BG120"/>
      <c r="BH120"/>
      <c r="BI120"/>
      <c r="BJ120"/>
    </row>
    <row r="121" spans="1:82" s="10" customFormat="1" ht="15.75" customHeight="1" x14ac:dyDescent="0.35">
      <c r="A121" s="8"/>
      <c r="B121" s="8">
        <v>2.4</v>
      </c>
      <c r="C121" s="9" t="s">
        <v>23</v>
      </c>
      <c r="D121" s="125">
        <f>'[4]power for chi² and skewpos dist'!L122</f>
        <v>0.33900000000000002</v>
      </c>
      <c r="E121" s="125">
        <f>'[4]power for chi² and skewpos dist'!M122</f>
        <v>0.44400000000000001</v>
      </c>
      <c r="F121" s="125">
        <f>'[4]power for chi² and skewpos dist'!N122</f>
        <v>0.44400000000000001</v>
      </c>
      <c r="G121" s="141"/>
      <c r="H121" s="8">
        <v>2.4</v>
      </c>
      <c r="I121" s="9" t="s">
        <v>23</v>
      </c>
      <c r="J121" s="125">
        <v>0.41599999999999998</v>
      </c>
      <c r="K121" s="125">
        <v>0.4</v>
      </c>
      <c r="L121" s="125">
        <v>0.51300000000000001</v>
      </c>
      <c r="M121" s="1"/>
      <c r="N121" s="135"/>
      <c r="O121" s="13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</row>
    <row r="122" spans="1:82" ht="15" x14ac:dyDescent="0.35">
      <c r="A122" s="5" t="s">
        <v>29</v>
      </c>
      <c r="B122" s="27"/>
      <c r="C122" s="28"/>
      <c r="D122" s="152">
        <f>Normal!D123</f>
        <v>9.7000000000000003E-2</v>
      </c>
      <c r="E122" s="152">
        <f>Normal!E123</f>
        <v>0.17599999999999999</v>
      </c>
      <c r="F122" s="152">
        <f>Normal!F123</f>
        <v>0.17599999999999999</v>
      </c>
      <c r="G122" s="141"/>
      <c r="H122" s="27"/>
      <c r="I122" s="28"/>
      <c r="J122" s="152">
        <f>'Doublex when sd is different'!J122</f>
        <v>0.14199999999999999</v>
      </c>
      <c r="K122" s="152">
        <f>'Doublex when sd is different'!K122</f>
        <v>0.14099999999999999</v>
      </c>
      <c r="L122" s="152">
        <f>'Doublex when sd is different'!L122</f>
        <v>0.22900000000000001</v>
      </c>
      <c r="N122" s="135"/>
      <c r="O122" s="135"/>
      <c r="BA122"/>
      <c r="BB122"/>
      <c r="BC122"/>
      <c r="BD122"/>
      <c r="BE122"/>
      <c r="BF122"/>
      <c r="BG122"/>
      <c r="BH122"/>
      <c r="BI122"/>
      <c r="BJ122"/>
    </row>
    <row r="123" spans="1:82" s="10" customFormat="1" ht="15.75" customHeight="1" x14ac:dyDescent="0.35">
      <c r="A123" s="8"/>
      <c r="B123" s="8">
        <v>2.8</v>
      </c>
      <c r="C123" s="9" t="s">
        <v>23</v>
      </c>
      <c r="D123" s="125">
        <f>'[4]power for chi² and skewpos dist'!L124</f>
        <v>7.3999999999999996E-2</v>
      </c>
      <c r="E123" s="125">
        <f>'[4]power for chi² and skewpos dist'!M124</f>
        <v>0.154</v>
      </c>
      <c r="F123" s="125">
        <f>'[4]power for chi² and skewpos dist'!N124</f>
        <v>0.154</v>
      </c>
      <c r="G123" s="141"/>
      <c r="H123" s="8">
        <v>2.8</v>
      </c>
      <c r="I123" s="9" t="s">
        <v>23</v>
      </c>
      <c r="J123" s="125">
        <v>0.11700000000000001</v>
      </c>
      <c r="K123" s="125">
        <v>0.123</v>
      </c>
      <c r="L123" s="125">
        <v>0.20799999999999999</v>
      </c>
      <c r="M123" s="1"/>
      <c r="N123" s="135"/>
      <c r="O123" s="13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</row>
    <row r="124" spans="1:82" ht="15" x14ac:dyDescent="0.35">
      <c r="A124" s="5" t="s">
        <v>29</v>
      </c>
      <c r="B124" s="25"/>
      <c r="C124" s="26"/>
      <c r="D124" s="151">
        <f>Normal!D125</f>
        <v>0.95699999999999996</v>
      </c>
      <c r="E124" s="151">
        <f>Normal!E125</f>
        <v>0.90600000000000003</v>
      </c>
      <c r="F124" s="151">
        <f>Normal!F125</f>
        <v>0.90600000000000003</v>
      </c>
      <c r="G124" s="141"/>
      <c r="H124" s="25"/>
      <c r="I124" s="26"/>
      <c r="J124" s="151">
        <f>'Doublex when sd is different'!J124</f>
        <v>0.98599999999999999</v>
      </c>
      <c r="K124" s="151">
        <f>'Doublex when sd is different'!K124</f>
        <v>0.98199999999999998</v>
      </c>
      <c r="L124" s="151">
        <f>'Doublex when sd is different'!L124</f>
        <v>0.96499999999999997</v>
      </c>
      <c r="N124" s="135"/>
      <c r="O124" s="135"/>
      <c r="BA124"/>
      <c r="BB124"/>
      <c r="BC124"/>
      <c r="BD124"/>
      <c r="BE124"/>
      <c r="BF124"/>
      <c r="BG124"/>
      <c r="BH124"/>
      <c r="BI124"/>
      <c r="BJ124"/>
    </row>
    <row r="125" spans="1:82" s="12" customFormat="1" ht="15.75" customHeight="1" x14ac:dyDescent="0.35">
      <c r="A125" s="8"/>
      <c r="B125" s="8">
        <v>2.1</v>
      </c>
      <c r="C125" s="9" t="s">
        <v>24</v>
      </c>
      <c r="D125" s="125">
        <f>'[4]power for chi² and skewpos dist'!L126</f>
        <v>0.94399999999999995</v>
      </c>
      <c r="E125" s="125">
        <f>'[4]power for chi² and skewpos dist'!M126</f>
        <v>0.88200000000000001</v>
      </c>
      <c r="F125" s="125">
        <f>'[4]power for chi² and skewpos dist'!N126</f>
        <v>0.88200000000000001</v>
      </c>
      <c r="G125" s="141"/>
      <c r="H125" s="8">
        <v>2.1</v>
      </c>
      <c r="I125" s="9" t="s">
        <v>24</v>
      </c>
      <c r="J125" s="125">
        <v>0.97899999999999998</v>
      </c>
      <c r="K125" s="125">
        <v>0.97599999999999998</v>
      </c>
      <c r="L125" s="125">
        <v>0.95</v>
      </c>
      <c r="M125" s="1"/>
      <c r="N125" s="135"/>
      <c r="O125" s="13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</row>
    <row r="126" spans="1:82" ht="15.5" x14ac:dyDescent="0.35">
      <c r="A126" s="5" t="s">
        <v>29</v>
      </c>
      <c r="B126" s="40"/>
      <c r="C126" s="40"/>
      <c r="D126" s="144">
        <f>Normal!D127</f>
        <v>0.81799999999999995</v>
      </c>
      <c r="E126" s="144">
        <f>Normal!E127</f>
        <v>0.81499999999999995</v>
      </c>
      <c r="F126" s="144">
        <f>Normal!F127</f>
        <v>0.81499999999999995</v>
      </c>
      <c r="G126" s="141"/>
      <c r="H126" s="40"/>
      <c r="I126" s="40"/>
      <c r="J126" s="144">
        <f>'Doublex when sd is different'!J126</f>
        <v>0.89100000000000001</v>
      </c>
      <c r="K126" s="144">
        <f>'Doublex when sd is different'!K126</f>
        <v>0.88800000000000001</v>
      </c>
      <c r="L126" s="144">
        <f>'Doublex when sd is different'!L126</f>
        <v>0.89</v>
      </c>
      <c r="N126" s="135"/>
      <c r="O126" s="135"/>
      <c r="BA126"/>
      <c r="BB126"/>
      <c r="BC126"/>
      <c r="BD126"/>
      <c r="BE126"/>
      <c r="BF126"/>
      <c r="BG126"/>
      <c r="BH126"/>
      <c r="BI126"/>
      <c r="BJ126"/>
    </row>
    <row r="127" spans="1:82" s="15" customFormat="1" ht="15.75" customHeight="1" x14ac:dyDescent="0.35">
      <c r="A127" s="8"/>
      <c r="B127" s="8">
        <v>2.2000000000000002</v>
      </c>
      <c r="C127" s="9" t="s">
        <v>24</v>
      </c>
      <c r="D127" s="125">
        <f>'[4]power for chi² and skewpos dist'!L128</f>
        <v>0.81899999999999995</v>
      </c>
      <c r="E127" s="125">
        <f>'[4]power for chi² and skewpos dist'!M128</f>
        <v>0.80300000000000005</v>
      </c>
      <c r="F127" s="125">
        <f>'[4]power for chi² and skewpos dist'!N128</f>
        <v>0.80300000000000005</v>
      </c>
      <c r="G127" s="141"/>
      <c r="H127" s="8">
        <v>2.2000000000000002</v>
      </c>
      <c r="I127" s="9" t="s">
        <v>24</v>
      </c>
      <c r="J127" s="125">
        <v>0.89300000000000002</v>
      </c>
      <c r="K127" s="125">
        <v>0.89500000000000002</v>
      </c>
      <c r="L127" s="125">
        <v>0.88200000000000001</v>
      </c>
      <c r="M127" s="1"/>
      <c r="N127" s="135">
        <f>D127-E127</f>
        <v>1.5999999999999903E-2</v>
      </c>
      <c r="O127" s="135">
        <f>J127-K127</f>
        <v>-2.0000000000000018E-3</v>
      </c>
      <c r="P127" s="1"/>
      <c r="Q127" s="1">
        <f>D127-F127</f>
        <v>1.5999999999999903E-2</v>
      </c>
      <c r="R127" s="1">
        <f>J127-L127</f>
        <v>1.100000000000001E-2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</row>
    <row r="128" spans="1:82" ht="15" x14ac:dyDescent="0.35">
      <c r="A128" s="5" t="s">
        <v>29</v>
      </c>
      <c r="B128" s="27"/>
      <c r="C128" s="28"/>
      <c r="D128" s="152">
        <f>Normal!D129</f>
        <v>0.35599999999999998</v>
      </c>
      <c r="E128" s="152">
        <f>Normal!E129</f>
        <v>0.52700000000000002</v>
      </c>
      <c r="F128" s="152">
        <f>Normal!F129</f>
        <v>0.52700000000000002</v>
      </c>
      <c r="G128" s="141"/>
      <c r="H128" s="27"/>
      <c r="I128" s="28"/>
      <c r="J128" s="152">
        <f>'Doublex when sd is different'!J128</f>
        <v>0.443</v>
      </c>
      <c r="K128" s="152">
        <f>'Doublex when sd is different'!K128</f>
        <v>0.49299999999999999</v>
      </c>
      <c r="L128" s="152">
        <f>'Doublex when sd is different'!L128</f>
        <v>0.60799999999999998</v>
      </c>
      <c r="N128" s="135"/>
      <c r="O128" s="135"/>
      <c r="BA128"/>
      <c r="BB128"/>
      <c r="BC128"/>
      <c r="BD128"/>
      <c r="BE128"/>
      <c r="BF128"/>
      <c r="BG128"/>
      <c r="BH128"/>
      <c r="BI128"/>
      <c r="BJ128"/>
    </row>
    <row r="129" spans="1:82" s="10" customFormat="1" ht="15.75" customHeight="1" x14ac:dyDescent="0.35">
      <c r="A129" s="8"/>
      <c r="B129" s="8">
        <v>2.4</v>
      </c>
      <c r="C129" s="9" t="s">
        <v>24</v>
      </c>
      <c r="D129" s="125">
        <f>'[4]power for chi² and skewpos dist'!L130</f>
        <v>0.34499999999999997</v>
      </c>
      <c r="E129" s="125">
        <f>'[4]power for chi² and skewpos dist'!M130</f>
        <v>0.52800000000000002</v>
      </c>
      <c r="F129" s="125">
        <f>'[4]power for chi² and skewpos dist'!N130</f>
        <v>0.52800000000000002</v>
      </c>
      <c r="G129" s="141"/>
      <c r="H129" s="8">
        <v>2.4</v>
      </c>
      <c r="I129" s="9" t="s">
        <v>24</v>
      </c>
      <c r="J129" s="125">
        <v>0.436</v>
      </c>
      <c r="K129" s="125">
        <v>0.503</v>
      </c>
      <c r="L129" s="125">
        <v>0.61</v>
      </c>
      <c r="M129" s="1"/>
      <c r="N129" s="135"/>
      <c r="O129" s="13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</row>
    <row r="130" spans="1:82" ht="15" x14ac:dyDescent="0.35">
      <c r="A130" s="5" t="s">
        <v>29</v>
      </c>
      <c r="B130" s="27"/>
      <c r="C130" s="28"/>
      <c r="D130" s="152">
        <f>Normal!D131</f>
        <v>7.0999999999999994E-2</v>
      </c>
      <c r="E130" s="152">
        <f>Normal!E131</f>
        <v>0.215</v>
      </c>
      <c r="F130" s="152">
        <f>Normal!F131</f>
        <v>0.215</v>
      </c>
      <c r="G130" s="141"/>
      <c r="H130" s="27"/>
      <c r="I130" s="28"/>
      <c r="J130" s="152">
        <f>'Doublex when sd is different'!J130</f>
        <v>0.112</v>
      </c>
      <c r="K130" s="152">
        <f>'Doublex when sd is different'!K130</f>
        <v>0.17100000000000001</v>
      </c>
      <c r="L130" s="152">
        <f>'Doublex when sd is different'!L130</f>
        <v>0.27600000000000002</v>
      </c>
      <c r="N130" s="135"/>
      <c r="O130" s="135"/>
      <c r="BA130"/>
      <c r="BB130"/>
      <c r="BC130"/>
      <c r="BD130"/>
      <c r="BE130"/>
      <c r="BF130"/>
      <c r="BG130"/>
      <c r="BH130"/>
      <c r="BI130"/>
      <c r="BJ130"/>
    </row>
    <row r="131" spans="1:82" s="10" customFormat="1" ht="15.75" customHeight="1" x14ac:dyDescent="0.35">
      <c r="A131" s="8"/>
      <c r="B131" s="8">
        <v>2.8</v>
      </c>
      <c r="C131" s="9" t="s">
        <v>24</v>
      </c>
      <c r="D131" s="125">
        <f>'[4]power for chi² and skewpos dist'!L132</f>
        <v>5.0999999999999997E-2</v>
      </c>
      <c r="E131" s="125">
        <f>'[4]power for chi² and skewpos dist'!M132</f>
        <v>0.19700000000000001</v>
      </c>
      <c r="F131" s="125">
        <f>'[4]power for chi² and skewpos dist'!N132</f>
        <v>0.19700000000000001</v>
      </c>
      <c r="G131" s="141"/>
      <c r="H131" s="8">
        <v>2.8</v>
      </c>
      <c r="I131" s="9" t="s">
        <v>24</v>
      </c>
      <c r="J131" s="125">
        <v>0.09</v>
      </c>
      <c r="K131" s="125">
        <v>0.158</v>
      </c>
      <c r="L131" s="125">
        <v>0.26</v>
      </c>
      <c r="M131" s="1"/>
      <c r="N131" s="135"/>
      <c r="O131" s="13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</row>
    <row r="132" spans="1:82" ht="15" x14ac:dyDescent="0.35">
      <c r="A132" s="5" t="s">
        <v>29</v>
      </c>
      <c r="B132" s="25"/>
      <c r="C132" s="26"/>
      <c r="D132" s="151">
        <f>Normal!D133</f>
        <v>0.95</v>
      </c>
      <c r="E132" s="151">
        <f>Normal!E133</f>
        <v>0.98199999999999998</v>
      </c>
      <c r="F132" s="151">
        <f>Normal!F133</f>
        <v>0.98199999999999998</v>
      </c>
      <c r="G132" s="141"/>
      <c r="H132" s="25"/>
      <c r="I132" s="26"/>
      <c r="J132" s="151">
        <f>'Doublex when sd is different'!J132</f>
        <v>0.94799999999999995</v>
      </c>
      <c r="K132" s="151">
        <f>'Doublex when sd is different'!K132</f>
        <v>0.996</v>
      </c>
      <c r="L132" s="151">
        <f>'Doublex when sd is different'!L132</f>
        <v>0.97499999999999998</v>
      </c>
      <c r="N132" s="135"/>
      <c r="O132" s="135"/>
      <c r="BA132"/>
      <c r="BB132"/>
      <c r="BC132"/>
      <c r="BD132"/>
      <c r="BE132"/>
      <c r="BF132"/>
      <c r="BG132"/>
      <c r="BH132"/>
      <c r="BI132"/>
      <c r="BJ132"/>
    </row>
    <row r="133" spans="1:82" s="10" customFormat="1" ht="15.75" customHeight="1" x14ac:dyDescent="0.35">
      <c r="A133" s="8"/>
      <c r="B133" s="8">
        <v>2.1</v>
      </c>
      <c r="C133" s="9" t="s">
        <v>25</v>
      </c>
      <c r="D133" s="125">
        <f>'[4]power for chi² and skewpos dist'!L134</f>
        <v>0.93600000000000005</v>
      </c>
      <c r="E133" s="125">
        <f>'[4]power for chi² and skewpos dist'!M134</f>
        <v>0.97799999999999998</v>
      </c>
      <c r="F133" s="125">
        <f>'[4]power for chi² and skewpos dist'!N134</f>
        <v>0.97799999999999998</v>
      </c>
      <c r="G133" s="141"/>
      <c r="H133" s="8">
        <v>2.1</v>
      </c>
      <c r="I133" s="9" t="s">
        <v>25</v>
      </c>
      <c r="J133" s="125">
        <v>0.93700000000000006</v>
      </c>
      <c r="K133" s="125">
        <v>0.997</v>
      </c>
      <c r="L133" s="125">
        <v>0.97099999999999997</v>
      </c>
      <c r="M133" s="1"/>
      <c r="N133" s="135"/>
      <c r="O133" s="13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</row>
    <row r="134" spans="1:82" ht="15.5" x14ac:dyDescent="0.35">
      <c r="A134" s="5" t="s">
        <v>29</v>
      </c>
      <c r="B134" s="40"/>
      <c r="C134" s="40"/>
      <c r="D134" s="144">
        <f>Normal!D135</f>
        <v>0.81799999999999995</v>
      </c>
      <c r="E134" s="144">
        <f>Normal!E135</f>
        <v>0.81499999999999995</v>
      </c>
      <c r="F134" s="144">
        <f>Normal!F135</f>
        <v>0.81499999999999995</v>
      </c>
      <c r="G134" s="141"/>
      <c r="H134" s="40"/>
      <c r="I134" s="40"/>
      <c r="J134" s="144">
        <f>'Doublex when sd is different'!J134</f>
        <v>0.81</v>
      </c>
      <c r="K134" s="144">
        <f>'Doublex when sd is different'!K134</f>
        <v>0.80400000000000005</v>
      </c>
      <c r="L134" s="144">
        <f>'Doublex when sd is different'!L134</f>
        <v>0.80900000000000005</v>
      </c>
      <c r="N134" s="135"/>
      <c r="O134" s="135"/>
      <c r="BA134"/>
      <c r="BB134"/>
      <c r="BC134"/>
      <c r="BD134"/>
      <c r="BE134"/>
      <c r="BF134"/>
      <c r="BG134"/>
      <c r="BH134"/>
      <c r="BI134"/>
      <c r="BJ134"/>
    </row>
    <row r="135" spans="1:82" s="15" customFormat="1" ht="15.75" customHeight="1" x14ac:dyDescent="0.35">
      <c r="A135" s="8"/>
      <c r="B135" s="8">
        <v>2.2000000000000002</v>
      </c>
      <c r="C135" s="9" t="s">
        <v>25</v>
      </c>
      <c r="D135" s="125">
        <f>'[4]power for chi² and skewpos dist'!L136</f>
        <v>0.81799999999999995</v>
      </c>
      <c r="E135" s="125">
        <f>'[4]power for chi² and skewpos dist'!M136</f>
        <v>0.83</v>
      </c>
      <c r="F135" s="125">
        <f>'[4]power for chi² and skewpos dist'!N136</f>
        <v>0.83</v>
      </c>
      <c r="G135" s="141"/>
      <c r="H135" s="8">
        <v>2.2000000000000002</v>
      </c>
      <c r="I135" s="9" t="s">
        <v>25</v>
      </c>
      <c r="J135" s="125">
        <v>0.81</v>
      </c>
      <c r="K135" s="125">
        <v>0.83399999999999996</v>
      </c>
      <c r="L135" s="125">
        <v>0.81899999999999995</v>
      </c>
      <c r="M135" s="1"/>
      <c r="N135" s="135">
        <f>D135-E135</f>
        <v>-1.2000000000000011E-2</v>
      </c>
      <c r="O135" s="135">
        <f>J135-K135</f>
        <v>-2.399999999999991E-2</v>
      </c>
      <c r="P135" s="1"/>
      <c r="Q135" s="1">
        <f>D135-F135</f>
        <v>-1.2000000000000011E-2</v>
      </c>
      <c r="R135" s="1">
        <f>J135-L135</f>
        <v>-8.999999999999897E-3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</row>
    <row r="136" spans="1:82" ht="15" x14ac:dyDescent="0.35">
      <c r="A136" s="5" t="s">
        <v>29</v>
      </c>
      <c r="B136" s="25"/>
      <c r="C136" s="26"/>
      <c r="D136" s="151">
        <f>Normal!D137</f>
        <v>0.52500000000000002</v>
      </c>
      <c r="E136" s="151">
        <f>Normal!E137</f>
        <v>0.375</v>
      </c>
      <c r="F136" s="151">
        <f>Normal!F137</f>
        <v>0.375</v>
      </c>
      <c r="G136" s="141"/>
      <c r="H136" s="25"/>
      <c r="I136" s="26"/>
      <c r="J136" s="151">
        <f>'Doublex when sd is different'!J136</f>
        <v>0.55000000000000004</v>
      </c>
      <c r="K136" s="151">
        <f>'Doublex when sd is different'!K136</f>
        <v>0.31</v>
      </c>
      <c r="L136" s="151">
        <f>'Doublex when sd is different'!L136</f>
        <v>0.42099999999999999</v>
      </c>
      <c r="N136" s="135"/>
      <c r="O136" s="135"/>
      <c r="BA136"/>
      <c r="BB136"/>
      <c r="BC136"/>
      <c r="BD136"/>
      <c r="BE136"/>
      <c r="BF136"/>
      <c r="BG136"/>
      <c r="BH136"/>
      <c r="BI136"/>
      <c r="BJ136"/>
    </row>
    <row r="137" spans="1:82" s="12" customFormat="1" ht="15.75" customHeight="1" x14ac:dyDescent="0.35">
      <c r="A137" s="8"/>
      <c r="B137" s="8">
        <v>2.4</v>
      </c>
      <c r="C137" s="9" t="s">
        <v>25</v>
      </c>
      <c r="D137" s="125">
        <f>'[4]power for chi² and skewpos dist'!L138</f>
        <v>0.51900000000000002</v>
      </c>
      <c r="E137" s="125">
        <f>'[4]power for chi² and skewpos dist'!M138</f>
        <v>0.35399999999999998</v>
      </c>
      <c r="F137" s="125">
        <f>'[4]power for chi² and skewpos dist'!N138</f>
        <v>0.35399999999999998</v>
      </c>
      <c r="G137" s="141"/>
      <c r="H137" s="8">
        <v>2.4</v>
      </c>
      <c r="I137" s="9" t="s">
        <v>25</v>
      </c>
      <c r="J137" s="125">
        <v>0.54600000000000004</v>
      </c>
      <c r="K137" s="125">
        <v>0.28499999999999998</v>
      </c>
      <c r="L137" s="125">
        <v>0.40500000000000003</v>
      </c>
      <c r="M137" s="1"/>
      <c r="N137" s="135"/>
      <c r="O137" s="13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</row>
    <row r="138" spans="1:82" ht="15" x14ac:dyDescent="0.35">
      <c r="A138" s="5" t="s">
        <v>29</v>
      </c>
      <c r="B138" s="25"/>
      <c r="C138" s="26"/>
      <c r="D138" s="151">
        <f>Normal!D139</f>
        <v>0.29399999999999998</v>
      </c>
      <c r="E138" s="151">
        <f>Normal!E139</f>
        <v>0.13700000000000001</v>
      </c>
      <c r="F138" s="151">
        <f>Normal!F139</f>
        <v>0.13700000000000001</v>
      </c>
      <c r="G138" s="141"/>
      <c r="H138" s="25"/>
      <c r="I138" s="26"/>
      <c r="J138" s="151">
        <f>'Doublex when sd is different'!J138</f>
        <v>0.34100000000000003</v>
      </c>
      <c r="K138" s="151">
        <f>'Doublex when sd is different'!K138</f>
        <v>0.111</v>
      </c>
      <c r="L138" s="151">
        <f>'Doublex when sd is different'!L138</f>
        <v>0.182</v>
      </c>
      <c r="N138" s="135"/>
      <c r="O138" s="135"/>
      <c r="BA138"/>
      <c r="BB138"/>
      <c r="BC138"/>
      <c r="BD138"/>
      <c r="BE138"/>
      <c r="BF138"/>
      <c r="BG138"/>
      <c r="BH138"/>
      <c r="BI138"/>
      <c r="BJ138"/>
    </row>
    <row r="139" spans="1:82" s="12" customFormat="1" ht="15.75" customHeight="1" x14ac:dyDescent="0.35">
      <c r="A139" s="8"/>
      <c r="B139" s="8">
        <v>2.8</v>
      </c>
      <c r="C139" s="9" t="s">
        <v>25</v>
      </c>
      <c r="D139" s="125">
        <f>'[4]power for chi² and skewpos dist'!L140</f>
        <v>0.27400000000000002</v>
      </c>
      <c r="E139" s="125">
        <f>'[4]power for chi² and skewpos dist'!M140</f>
        <v>0.11</v>
      </c>
      <c r="F139" s="125">
        <f>'[4]power for chi² and skewpos dist'!N140</f>
        <v>0.11</v>
      </c>
      <c r="G139" s="141"/>
      <c r="H139" s="8">
        <v>2.8</v>
      </c>
      <c r="I139" s="9" t="s">
        <v>25</v>
      </c>
      <c r="J139" s="125">
        <v>0.32500000000000001</v>
      </c>
      <c r="K139" s="125">
        <v>0.09</v>
      </c>
      <c r="L139" s="125">
        <v>0.156</v>
      </c>
      <c r="M139" s="1"/>
      <c r="N139" s="135"/>
      <c r="O139" s="13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</row>
    <row r="140" spans="1:82" ht="15" x14ac:dyDescent="0.35">
      <c r="A140" s="5" t="s">
        <v>29</v>
      </c>
      <c r="B140" s="5"/>
      <c r="C140" s="6"/>
      <c r="D140" s="142">
        <f>Normal!D141</f>
        <v>0.99399999999999999</v>
      </c>
      <c r="E140" s="142">
        <f>Normal!E141</f>
        <v>0.99399999999999999</v>
      </c>
      <c r="F140" s="142">
        <f>Normal!F141</f>
        <v>0.99399999999999999</v>
      </c>
      <c r="G140" s="141"/>
      <c r="H140" s="5"/>
      <c r="I140" s="6"/>
      <c r="J140" s="142">
        <f>'Doublex when sd is different'!J140</f>
        <v>0.998</v>
      </c>
      <c r="K140" s="142">
        <f>'Doublex when sd is different'!K140</f>
        <v>1</v>
      </c>
      <c r="L140" s="142">
        <f>'Doublex when sd is different'!L140</f>
        <v>0.998</v>
      </c>
      <c r="N140" s="135"/>
      <c r="O140" s="135"/>
      <c r="BA140"/>
      <c r="BB140"/>
      <c r="BC140"/>
      <c r="BD140"/>
      <c r="BE140"/>
      <c r="BF140"/>
      <c r="BG140"/>
      <c r="BH140"/>
      <c r="BI140"/>
      <c r="BJ140"/>
    </row>
    <row r="141" spans="1:82" s="15" customFormat="1" ht="15.75" customHeight="1" x14ac:dyDescent="0.35">
      <c r="A141" s="8"/>
      <c r="B141" s="8">
        <v>2.1</v>
      </c>
      <c r="C141" s="9" t="s">
        <v>26</v>
      </c>
      <c r="D141" s="125">
        <f>'[4]power for chi² and skewpos dist'!L142</f>
        <v>0.98899999999999999</v>
      </c>
      <c r="E141" s="125">
        <f>'[4]power for chi² and skewpos dist'!M142</f>
        <v>0.98899999999999999</v>
      </c>
      <c r="F141" s="125">
        <f>'[4]power for chi² and skewpos dist'!N142</f>
        <v>0.98899999999999999</v>
      </c>
      <c r="G141" s="141"/>
      <c r="H141" s="8">
        <v>2.1</v>
      </c>
      <c r="I141" s="9" t="s">
        <v>26</v>
      </c>
      <c r="J141" s="125">
        <v>0.997</v>
      </c>
      <c r="K141" s="125">
        <v>1</v>
      </c>
      <c r="L141" s="125">
        <v>0.997</v>
      </c>
      <c r="M141" s="1"/>
      <c r="N141" s="135"/>
      <c r="O141" s="13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</row>
    <row r="142" spans="1:82" ht="15.5" x14ac:dyDescent="0.35">
      <c r="A142" s="5" t="s">
        <v>29</v>
      </c>
      <c r="B142" s="29"/>
      <c r="C142" s="29"/>
      <c r="D142" s="147">
        <f>Normal!D143</f>
        <v>0.94099999999999995</v>
      </c>
      <c r="E142" s="147">
        <f>Normal!E143</f>
        <v>0.94099999999999995</v>
      </c>
      <c r="F142" s="147">
        <f>Normal!F143</f>
        <v>0.94099999999999995</v>
      </c>
      <c r="G142" s="141"/>
      <c r="H142" s="29"/>
      <c r="I142" s="29"/>
      <c r="J142" s="147">
        <f>'Doublex when sd is different'!J142</f>
        <v>0.96199999999999997</v>
      </c>
      <c r="K142" s="147">
        <f>'Doublex when sd is different'!K142</f>
        <v>0.96099999999999997</v>
      </c>
      <c r="L142" s="147">
        <f>'Doublex when sd is different'!L142</f>
        <v>0.96199999999999997</v>
      </c>
      <c r="N142" s="135"/>
      <c r="O142" s="135"/>
      <c r="BA142"/>
      <c r="BB142"/>
      <c r="BC142"/>
      <c r="BD142"/>
      <c r="BE142"/>
      <c r="BF142"/>
      <c r="BG142"/>
      <c r="BH142"/>
      <c r="BI142"/>
      <c r="BJ142"/>
    </row>
    <row r="143" spans="1:82" s="15" customFormat="1" ht="15.75" customHeight="1" x14ac:dyDescent="0.35">
      <c r="A143" s="8"/>
      <c r="B143" s="8">
        <v>2.2000000000000002</v>
      </c>
      <c r="C143" s="9" t="s">
        <v>26</v>
      </c>
      <c r="D143" s="125">
        <f>'[4]power for chi² and skewpos dist'!L144</f>
        <v>0.94</v>
      </c>
      <c r="E143" s="125">
        <f>'[4]power for chi² and skewpos dist'!M144</f>
        <v>0.94</v>
      </c>
      <c r="F143" s="125">
        <f>'[4]power for chi² and skewpos dist'!N144</f>
        <v>0.94</v>
      </c>
      <c r="G143" s="141"/>
      <c r="H143" s="8">
        <v>2.2000000000000002</v>
      </c>
      <c r="I143" s="9" t="s">
        <v>26</v>
      </c>
      <c r="J143" s="125">
        <v>0.96299999999999997</v>
      </c>
      <c r="K143" s="125">
        <v>0.97</v>
      </c>
      <c r="L143" s="125">
        <v>0.96299999999999997</v>
      </c>
      <c r="M143" s="1"/>
      <c r="N143" s="135">
        <f>D143-E143</f>
        <v>0</v>
      </c>
      <c r="O143" s="135">
        <f>J143-K143</f>
        <v>-7.0000000000000062E-3</v>
      </c>
      <c r="P143" s="1"/>
      <c r="Q143" s="135">
        <f>D143-F143</f>
        <v>0</v>
      </c>
      <c r="R143" s="135">
        <f>J143-L143</f>
        <v>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</row>
    <row r="144" spans="1:82" ht="15" x14ac:dyDescent="0.35">
      <c r="A144" s="5" t="s">
        <v>29</v>
      </c>
      <c r="B144" s="5"/>
      <c r="C144" s="6"/>
      <c r="D144" s="142">
        <f>Normal!D145</f>
        <v>0.60399999999999998</v>
      </c>
      <c r="E144" s="142">
        <f>Normal!E145</f>
        <v>0.60299999999999998</v>
      </c>
      <c r="F144" s="142">
        <f>Normal!F145</f>
        <v>0.60299999999999998</v>
      </c>
      <c r="G144" s="141"/>
      <c r="H144" s="5"/>
      <c r="I144" s="6"/>
      <c r="J144" s="142">
        <f>'Doublex when sd is different'!J144</f>
        <v>0.9</v>
      </c>
      <c r="K144" s="142">
        <f>'Doublex when sd is different'!K144</f>
        <v>0.6</v>
      </c>
      <c r="L144" s="142">
        <f>'Doublex when sd is different'!L144</f>
        <v>0.9</v>
      </c>
      <c r="N144" s="135"/>
      <c r="O144" s="135"/>
      <c r="BA144"/>
      <c r="BB144"/>
      <c r="BC144"/>
      <c r="BD144"/>
      <c r="BE144"/>
      <c r="BF144"/>
      <c r="BG144"/>
      <c r="BH144"/>
      <c r="BI144"/>
      <c r="BJ144"/>
    </row>
    <row r="145" spans="1:82" s="15" customFormat="1" ht="15.75" customHeight="1" x14ac:dyDescent="0.35">
      <c r="A145" s="8"/>
      <c r="B145" s="8">
        <v>2.4</v>
      </c>
      <c r="C145" s="9" t="s">
        <v>26</v>
      </c>
      <c r="D145" s="125">
        <f>'[4]power for chi² and skewpos dist'!L146</f>
        <v>0.60799999999999998</v>
      </c>
      <c r="E145" s="125">
        <f>'[4]power for chi² and skewpos dist'!M146</f>
        <v>0.60699999999999998</v>
      </c>
      <c r="F145" s="125">
        <f>'[4]power for chi² and skewpos dist'!N146</f>
        <v>0.60699999999999998</v>
      </c>
      <c r="G145" s="141"/>
      <c r="H145" s="8">
        <v>2.4</v>
      </c>
      <c r="I145" s="9" t="s">
        <v>26</v>
      </c>
      <c r="J145" s="125">
        <v>0.67400000000000004</v>
      </c>
      <c r="K145" s="125">
        <v>0.54700000000000004</v>
      </c>
      <c r="L145" s="125">
        <v>0.67200000000000004</v>
      </c>
      <c r="M145" s="1"/>
      <c r="N145" s="135"/>
      <c r="O145" s="13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</row>
    <row r="146" spans="1:82" ht="15" x14ac:dyDescent="0.35">
      <c r="A146" s="5" t="s">
        <v>29</v>
      </c>
      <c r="B146" s="5"/>
      <c r="C146" s="6"/>
      <c r="D146" s="142">
        <f>Normal!D147</f>
        <v>0.22800000000000001</v>
      </c>
      <c r="E146" s="142">
        <f>Normal!E147</f>
        <v>0.22500000000000001</v>
      </c>
      <c r="F146" s="142">
        <f>Normal!F147</f>
        <v>0.22500000000000001</v>
      </c>
      <c r="G146" s="141"/>
      <c r="H146" s="5"/>
      <c r="I146" s="6"/>
      <c r="J146" s="142">
        <f>'Doublex when sd is different'!J146</f>
        <v>0.29099999999999998</v>
      </c>
      <c r="K146" s="142">
        <f>'Doublex when sd is different'!K146</f>
        <v>0.17799999999999999</v>
      </c>
      <c r="L146" s="142">
        <f>'Doublex when sd is different'!L146</f>
        <v>0.28699999999999998</v>
      </c>
      <c r="N146" s="135"/>
      <c r="O146" s="135"/>
      <c r="BA146"/>
      <c r="BB146"/>
      <c r="BC146"/>
      <c r="BD146"/>
      <c r="BE146"/>
      <c r="BF146"/>
      <c r="BG146"/>
      <c r="BH146"/>
      <c r="BI146"/>
      <c r="BJ146"/>
    </row>
    <row r="147" spans="1:82" s="15" customFormat="1" ht="15.75" customHeight="1" x14ac:dyDescent="0.35">
      <c r="A147" s="8"/>
      <c r="B147" s="8">
        <v>2.8</v>
      </c>
      <c r="C147" s="9" t="s">
        <v>26</v>
      </c>
      <c r="D147" s="125">
        <f>'[4]power for chi² and skewpos dist'!L148</f>
        <v>0.20599999999999999</v>
      </c>
      <c r="E147" s="125">
        <f>'[4]power for chi² and skewpos dist'!M148</f>
        <v>0.20300000000000001</v>
      </c>
      <c r="F147" s="125">
        <f>'[4]power for chi² and skewpos dist'!N148</f>
        <v>0.20300000000000001</v>
      </c>
      <c r="G147" s="141"/>
      <c r="H147" s="8">
        <v>2.8</v>
      </c>
      <c r="I147" s="9" t="s">
        <v>26</v>
      </c>
      <c r="J147" s="125">
        <v>0.27400000000000002</v>
      </c>
      <c r="K147" s="125">
        <v>0.158</v>
      </c>
      <c r="L147" s="125">
        <v>0.26900000000000002</v>
      </c>
      <c r="M147" s="1"/>
      <c r="N147" s="135"/>
      <c r="O147" s="13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</row>
    <row r="148" spans="1:82" ht="15" x14ac:dyDescent="0.35">
      <c r="A148" s="5" t="s">
        <v>29</v>
      </c>
      <c r="B148" s="25"/>
      <c r="C148" s="26"/>
      <c r="D148" s="151">
        <f>Normal!D149</f>
        <v>0.998</v>
      </c>
      <c r="E148" s="151">
        <f>Normal!E149</f>
        <v>0.996</v>
      </c>
      <c r="F148" s="151">
        <f>Normal!F149</f>
        <v>0.996</v>
      </c>
      <c r="G148" s="141"/>
      <c r="H148" s="25"/>
      <c r="I148" s="26"/>
      <c r="J148" s="151">
        <f>'Doublex when sd is different'!J148</f>
        <v>1</v>
      </c>
      <c r="K148" s="151">
        <f>'Doublex when sd is different'!K148</f>
        <v>1</v>
      </c>
      <c r="L148" s="151">
        <f>'Doublex when sd is different'!L148</f>
        <v>1</v>
      </c>
      <c r="N148" s="135"/>
      <c r="O148" s="135"/>
      <c r="BA148"/>
      <c r="BB148"/>
      <c r="BC148"/>
      <c r="BD148"/>
      <c r="BE148"/>
      <c r="BF148"/>
      <c r="BG148"/>
      <c r="BH148"/>
      <c r="BI148"/>
      <c r="BJ148"/>
    </row>
    <row r="149" spans="1:82" s="12" customFormat="1" ht="15.75" customHeight="1" x14ac:dyDescent="0.35">
      <c r="A149" s="8"/>
      <c r="B149" s="8">
        <v>2.1</v>
      </c>
      <c r="C149" s="9" t="s">
        <v>27</v>
      </c>
      <c r="D149" s="125">
        <f>'[4]power for chi² and skewpos dist'!L150</f>
        <v>0.996</v>
      </c>
      <c r="E149" s="125">
        <f>'[4]power for chi² and skewpos dist'!M150</f>
        <v>0.99199999999999999</v>
      </c>
      <c r="F149" s="125">
        <f>'[4]power for chi² and skewpos dist'!N150</f>
        <v>0.99199999999999999</v>
      </c>
      <c r="G149" s="141"/>
      <c r="H149" s="8">
        <v>2.1</v>
      </c>
      <c r="I149" s="9" t="s">
        <v>27</v>
      </c>
      <c r="J149" s="125">
        <v>1</v>
      </c>
      <c r="K149" s="125">
        <v>1</v>
      </c>
      <c r="L149" s="125">
        <v>0.999</v>
      </c>
      <c r="M149" s="1"/>
      <c r="N149" s="135"/>
      <c r="O149" s="13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</row>
    <row r="150" spans="1:82" ht="15.5" x14ac:dyDescent="0.35">
      <c r="A150" s="5" t="s">
        <v>29</v>
      </c>
      <c r="B150" s="40"/>
      <c r="C150" s="40"/>
      <c r="D150" s="144">
        <f>Normal!D151</f>
        <v>0.97099999999999997</v>
      </c>
      <c r="E150" s="144">
        <f>Normal!E151</f>
        <v>0.97099999999999997</v>
      </c>
      <c r="F150" s="144">
        <f>Normal!F151</f>
        <v>0.97099999999999997</v>
      </c>
      <c r="G150" s="141"/>
      <c r="H150" s="40"/>
      <c r="I150" s="40"/>
      <c r="J150" s="144">
        <f>'Doublex when sd is different'!J150</f>
        <v>0.98899999999999999</v>
      </c>
      <c r="K150" s="144">
        <f>'Doublex when sd is different'!K150</f>
        <v>0.98899999999999999</v>
      </c>
      <c r="L150" s="144">
        <f>'Doublex when sd is different'!L150</f>
        <v>0.98899999999999999</v>
      </c>
      <c r="N150" s="135"/>
      <c r="O150" s="135"/>
      <c r="BA150"/>
      <c r="BB150"/>
      <c r="BC150"/>
      <c r="BD150"/>
      <c r="BE150"/>
      <c r="BF150"/>
      <c r="BG150"/>
      <c r="BH150"/>
      <c r="BI150"/>
      <c r="BJ150"/>
    </row>
    <row r="151" spans="1:82" s="15" customFormat="1" ht="15.75" customHeight="1" x14ac:dyDescent="0.35">
      <c r="A151" s="8"/>
      <c r="B151" s="8">
        <v>2.2000000000000002</v>
      </c>
      <c r="C151" s="9" t="s">
        <v>27</v>
      </c>
      <c r="D151" s="125">
        <f>'[4]power for chi² and skewpos dist'!L152</f>
        <v>0.97</v>
      </c>
      <c r="E151" s="125">
        <f>'[4]power for chi² and skewpos dist'!M152</f>
        <v>0.96599999999999997</v>
      </c>
      <c r="F151" s="125">
        <f>'[4]power for chi² and skewpos dist'!N152</f>
        <v>0.96599999999999997</v>
      </c>
      <c r="G151" s="141"/>
      <c r="H151" s="8">
        <v>2.2000000000000002</v>
      </c>
      <c r="I151" s="9" t="s">
        <v>27</v>
      </c>
      <c r="J151" s="125">
        <v>0.99</v>
      </c>
      <c r="K151" s="125">
        <v>0.99099999999999999</v>
      </c>
      <c r="L151" s="125">
        <v>0.98899999999999999</v>
      </c>
      <c r="M151" s="1"/>
      <c r="N151" s="135">
        <f>D151-E151</f>
        <v>4.0000000000000036E-3</v>
      </c>
      <c r="O151" s="135">
        <f>J151-K151</f>
        <v>-1.0000000000000009E-3</v>
      </c>
      <c r="P151" s="1"/>
      <c r="Q151" s="135">
        <f>D151-F151</f>
        <v>4.0000000000000036E-3</v>
      </c>
      <c r="R151" s="135">
        <f>J151-L151</f>
        <v>1.0000000000000009E-3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</row>
    <row r="152" spans="1:82" ht="15" x14ac:dyDescent="0.35">
      <c r="A152" s="5" t="s">
        <v>29</v>
      </c>
      <c r="B152" s="27"/>
      <c r="C152" s="28"/>
      <c r="D152" s="152">
        <f>Normal!D153</f>
        <v>0.65100000000000002</v>
      </c>
      <c r="E152" s="152">
        <f>Normal!E153</f>
        <v>0.73899999999999999</v>
      </c>
      <c r="F152" s="152">
        <f>Normal!F153</f>
        <v>0.73899999999999999</v>
      </c>
      <c r="G152" s="141"/>
      <c r="H152" s="27"/>
      <c r="I152" s="28"/>
      <c r="J152" s="152">
        <f>'Doublex when sd is different'!J152</f>
        <v>0.73599999999999999</v>
      </c>
      <c r="K152" s="152">
        <f>'Doublex when sd is different'!K152</f>
        <v>0.70499999999999996</v>
      </c>
      <c r="L152" s="152">
        <f>'Doublex when sd is different'!L152</f>
        <v>0.80500000000000005</v>
      </c>
      <c r="N152" s="135"/>
      <c r="O152" s="135"/>
      <c r="BA152"/>
      <c r="BB152"/>
      <c r="BC152"/>
      <c r="BD152"/>
      <c r="BE152"/>
      <c r="BF152"/>
      <c r="BG152"/>
      <c r="BH152"/>
      <c r="BI152"/>
      <c r="BJ152"/>
    </row>
    <row r="153" spans="1:82" ht="15.75" customHeight="1" x14ac:dyDescent="0.35">
      <c r="A153" s="8"/>
      <c r="B153" s="8">
        <v>2.4</v>
      </c>
      <c r="C153" s="9" t="s">
        <v>27</v>
      </c>
      <c r="D153" s="125">
        <f>'[4]power for chi² and skewpos dist'!L154</f>
        <v>0.65800000000000003</v>
      </c>
      <c r="E153" s="125">
        <f>'[4]power for chi² and skewpos dist'!M154</f>
        <v>0.746</v>
      </c>
      <c r="F153" s="125">
        <f>'[4]power for chi² and skewpos dist'!N154</f>
        <v>0.746</v>
      </c>
      <c r="G153" s="141"/>
      <c r="H153" s="8">
        <v>2.4</v>
      </c>
      <c r="I153" s="9" t="s">
        <v>27</v>
      </c>
      <c r="J153" s="125">
        <v>0.748</v>
      </c>
      <c r="K153" s="125">
        <v>0.72099999999999997</v>
      </c>
      <c r="L153" s="125">
        <v>0.81499999999999995</v>
      </c>
      <c r="N153" s="135"/>
      <c r="O153" s="135"/>
      <c r="BA153"/>
      <c r="BB153"/>
      <c r="BC153"/>
      <c r="BD153"/>
      <c r="BE153"/>
      <c r="BF153"/>
      <c r="BG153"/>
      <c r="BH153"/>
      <c r="BI153"/>
      <c r="BJ153"/>
    </row>
    <row r="154" spans="1:82" ht="15" x14ac:dyDescent="0.35">
      <c r="A154" s="5" t="s">
        <v>29</v>
      </c>
      <c r="B154" s="27"/>
      <c r="C154" s="28"/>
      <c r="D154" s="152">
        <f>Normal!D155</f>
        <v>0.188</v>
      </c>
      <c r="E154" s="152">
        <f>Normal!E155</f>
        <v>0.307</v>
      </c>
      <c r="F154" s="152">
        <f>Normal!F155</f>
        <v>0.307</v>
      </c>
      <c r="G154" s="141"/>
      <c r="H154" s="27"/>
      <c r="I154" s="28"/>
      <c r="J154" s="152">
        <f>'Doublex when sd is different'!J154</f>
        <v>0.26200000000000001</v>
      </c>
      <c r="K154" s="152">
        <f>'Doublex when sd is different'!K154</f>
        <v>0.247</v>
      </c>
      <c r="L154" s="152">
        <f>'Doublex when sd is different'!L154</f>
        <v>0.38100000000000001</v>
      </c>
      <c r="N154" s="135"/>
      <c r="O154" s="135"/>
      <c r="BA154"/>
      <c r="BB154"/>
      <c r="BC154"/>
      <c r="BD154"/>
      <c r="BE154"/>
      <c r="BF154"/>
      <c r="BG154"/>
      <c r="BH154"/>
      <c r="BI154"/>
      <c r="BJ154"/>
    </row>
    <row r="155" spans="1:82" ht="15.75" customHeight="1" x14ac:dyDescent="0.35">
      <c r="A155" s="8"/>
      <c r="B155" s="8">
        <v>2.8</v>
      </c>
      <c r="C155" s="9" t="s">
        <v>27</v>
      </c>
      <c r="D155" s="125">
        <f>'[4]power for chi² and skewpos dist'!L156</f>
        <v>0.16900000000000001</v>
      </c>
      <c r="E155" s="125">
        <f>'[4]power for chi² and skewpos dist'!M156</f>
        <v>0.29299999999999998</v>
      </c>
      <c r="F155" s="125">
        <f>'[4]power for chi² and skewpos dist'!N156</f>
        <v>0.29299999999999998</v>
      </c>
      <c r="G155" s="141"/>
      <c r="H155" s="8">
        <v>2.8</v>
      </c>
      <c r="I155" s="9" t="s">
        <v>27</v>
      </c>
      <c r="J155" s="125">
        <v>0.24299999999999999</v>
      </c>
      <c r="K155" s="125">
        <v>0.23100000000000001</v>
      </c>
      <c r="L155" s="125">
        <v>0.37</v>
      </c>
      <c r="N155" s="135"/>
      <c r="O155" s="135"/>
      <c r="BA155"/>
      <c r="BB155"/>
      <c r="BC155"/>
      <c r="BD155"/>
      <c r="BE155"/>
      <c r="BF155"/>
      <c r="BG155"/>
      <c r="BH155"/>
      <c r="BI155"/>
      <c r="BJ155"/>
    </row>
    <row r="156" spans="1:82" ht="15" x14ac:dyDescent="0.35">
      <c r="A156" s="5" t="s">
        <v>29</v>
      </c>
      <c r="B156" s="25"/>
      <c r="C156" s="26"/>
      <c r="D156" s="151">
        <f>Normal!D157</f>
        <v>0.999</v>
      </c>
      <c r="E156" s="151">
        <f>Normal!E157</f>
        <v>0.997</v>
      </c>
      <c r="F156" s="151">
        <f>Normal!F157</f>
        <v>0.997</v>
      </c>
      <c r="G156" s="141"/>
      <c r="H156" s="25"/>
      <c r="I156" s="26"/>
      <c r="J156" s="151">
        <f>'Doublex when sd is different'!J156</f>
        <v>1</v>
      </c>
      <c r="K156" s="151">
        <f>'Doublex when sd is different'!K156</f>
        <v>1</v>
      </c>
      <c r="L156" s="151">
        <f>'Doublex when sd is different'!L156</f>
        <v>1</v>
      </c>
      <c r="N156" s="135"/>
      <c r="O156" s="135"/>
      <c r="BA156"/>
      <c r="BB156"/>
      <c r="BC156"/>
      <c r="BD156"/>
      <c r="BE156"/>
      <c r="BF156"/>
      <c r="BG156"/>
      <c r="BH156"/>
      <c r="BI156"/>
      <c r="BJ156"/>
    </row>
    <row r="157" spans="1:82" s="12" customFormat="1" ht="15.75" customHeight="1" x14ac:dyDescent="0.35">
      <c r="A157" s="8"/>
      <c r="B157" s="8">
        <v>2.1</v>
      </c>
      <c r="C157" s="9" t="s">
        <v>28</v>
      </c>
      <c r="D157" s="125">
        <f>'[4]power for chi² and skewpos dist'!L158</f>
        <v>0.998</v>
      </c>
      <c r="E157" s="125">
        <f>'[4]power for chi² and skewpos dist'!M158</f>
        <v>0.99299999999999999</v>
      </c>
      <c r="F157" s="125">
        <f>'[4]power for chi² and skewpos dist'!N158</f>
        <v>0.99299999999999999</v>
      </c>
      <c r="G157" s="141"/>
      <c r="H157" s="8">
        <v>2.1</v>
      </c>
      <c r="I157" s="9" t="s">
        <v>28</v>
      </c>
      <c r="J157" s="125">
        <v>1</v>
      </c>
      <c r="K157" s="125">
        <v>1</v>
      </c>
      <c r="L157" s="125">
        <v>1</v>
      </c>
      <c r="M157" s="1"/>
      <c r="N157" s="135"/>
      <c r="O157" s="13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</row>
    <row r="158" spans="1:82" ht="15.5" x14ac:dyDescent="0.35">
      <c r="A158" s="5" t="s">
        <v>29</v>
      </c>
      <c r="B158" s="40"/>
      <c r="C158" s="40"/>
      <c r="D158" s="144">
        <f>Normal!D159</f>
        <v>0.98199999999999998</v>
      </c>
      <c r="E158" s="144">
        <f>Normal!E159</f>
        <v>0.98199999999999998</v>
      </c>
      <c r="F158" s="144">
        <f>Normal!F159</f>
        <v>0.98199999999999998</v>
      </c>
      <c r="G158" s="141"/>
      <c r="H158" s="40"/>
      <c r="I158" s="40"/>
      <c r="J158" s="144">
        <f>'Doublex when sd is different'!J158</f>
        <v>0.996</v>
      </c>
      <c r="K158" s="144">
        <f>'Doublex when sd is different'!K158</f>
        <v>0.996</v>
      </c>
      <c r="L158" s="144">
        <f>'Doublex when sd is different'!L158</f>
        <v>0.996</v>
      </c>
      <c r="N158" s="135"/>
      <c r="O158" s="135"/>
      <c r="BA158"/>
      <c r="BB158"/>
      <c r="BC158"/>
      <c r="BD158"/>
      <c r="BE158"/>
      <c r="BF158"/>
      <c r="BG158"/>
      <c r="BH158"/>
      <c r="BI158"/>
      <c r="BJ158"/>
    </row>
    <row r="159" spans="1:82" s="15" customFormat="1" ht="15.75" customHeight="1" x14ac:dyDescent="0.35">
      <c r="A159" s="8"/>
      <c r="B159" s="8">
        <v>2.2000000000000002</v>
      </c>
      <c r="C159" s="9" t="s">
        <v>28</v>
      </c>
      <c r="D159" s="125">
        <f>'[4]power for chi² and skewpos dist'!L160</f>
        <v>0.98099999999999998</v>
      </c>
      <c r="E159" s="125">
        <f>'[4]power for chi² and skewpos dist'!M160</f>
        <v>0.97699999999999998</v>
      </c>
      <c r="F159" s="125">
        <f>'[4]power for chi² and skewpos dist'!N160</f>
        <v>0.97699999999999998</v>
      </c>
      <c r="G159" s="141"/>
      <c r="H159" s="8">
        <v>2.2000000000000002</v>
      </c>
      <c r="I159" s="9" t="s">
        <v>28</v>
      </c>
      <c r="J159" s="125">
        <v>0.996</v>
      </c>
      <c r="K159" s="125">
        <v>0.996</v>
      </c>
      <c r="L159" s="125">
        <v>0.995</v>
      </c>
      <c r="M159" s="1"/>
      <c r="N159" s="135">
        <f>D159-E159</f>
        <v>4.0000000000000036E-3</v>
      </c>
      <c r="O159" s="135">
        <f>J159-K159</f>
        <v>0</v>
      </c>
      <c r="P159" s="1"/>
      <c r="Q159" s="135">
        <f>D159-F159</f>
        <v>4.0000000000000036E-3</v>
      </c>
      <c r="R159" s="135">
        <f>J159-L159</f>
        <v>1.0000000000000009E-3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</row>
    <row r="160" spans="1:82" ht="15" x14ac:dyDescent="0.35">
      <c r="A160" s="5" t="s">
        <v>29</v>
      </c>
      <c r="B160" s="27"/>
      <c r="C160" s="28"/>
      <c r="D160" s="152">
        <f>Normal!D161</f>
        <v>0.68300000000000005</v>
      </c>
      <c r="E160" s="152">
        <f>Normal!E161</f>
        <v>0.82</v>
      </c>
      <c r="F160" s="152">
        <f>Normal!F161</f>
        <v>0.82</v>
      </c>
      <c r="G160" s="141"/>
      <c r="H160" s="27"/>
      <c r="I160" s="28"/>
      <c r="J160" s="152">
        <f>'Doublex when sd is different'!J160</f>
        <v>0.78300000000000003</v>
      </c>
      <c r="K160" s="152">
        <f>'Doublex when sd is different'!K160</f>
        <v>0.81100000000000005</v>
      </c>
      <c r="L160" s="152">
        <f>'Doublex when sd is different'!L160</f>
        <v>0.88400000000000001</v>
      </c>
      <c r="BA160"/>
      <c r="BB160"/>
      <c r="BC160"/>
      <c r="BD160"/>
      <c r="BE160"/>
      <c r="BF160"/>
      <c r="BG160"/>
      <c r="BH160"/>
      <c r="BI160"/>
      <c r="BJ160"/>
    </row>
    <row r="161" spans="1:78" ht="15.75" customHeight="1" x14ac:dyDescent="0.35">
      <c r="A161" s="8"/>
      <c r="B161" s="8">
        <v>2.4</v>
      </c>
      <c r="C161" s="9" t="s">
        <v>28</v>
      </c>
      <c r="D161" s="125">
        <f>'[4]power for chi² and skewpos dist'!L162</f>
        <v>0.69199999999999995</v>
      </c>
      <c r="E161" s="125">
        <f>'[4]power for chi² and skewpos dist'!M162</f>
        <v>0.82499999999999996</v>
      </c>
      <c r="F161" s="125">
        <f>'[4]power for chi² and skewpos dist'!N162</f>
        <v>0.82499999999999996</v>
      </c>
      <c r="G161" s="141"/>
      <c r="H161" s="8">
        <v>2.4</v>
      </c>
      <c r="I161" s="9" t="s">
        <v>28</v>
      </c>
      <c r="J161" s="125">
        <v>0.79600000000000004</v>
      </c>
      <c r="K161" s="125">
        <v>0.82599999999999996</v>
      </c>
      <c r="L161" s="125">
        <v>0.89100000000000001</v>
      </c>
      <c r="BA161"/>
      <c r="BB161"/>
      <c r="BC161"/>
      <c r="BD161"/>
      <c r="BE161"/>
      <c r="BF161"/>
      <c r="BG161"/>
      <c r="BH161"/>
      <c r="BI161"/>
      <c r="BJ161"/>
    </row>
    <row r="162" spans="1:78" ht="15" x14ac:dyDescent="0.35">
      <c r="A162" s="5" t="s">
        <v>29</v>
      </c>
      <c r="B162" s="27"/>
      <c r="C162" s="28"/>
      <c r="D162" s="152">
        <f>Normal!D163</f>
        <v>0.16200000000000001</v>
      </c>
      <c r="E162" s="152">
        <f>Normal!E163</f>
        <v>0.38200000000000001</v>
      </c>
      <c r="F162" s="152">
        <f>Normal!F163</f>
        <v>0.38200000000000001</v>
      </c>
      <c r="G162" s="141"/>
      <c r="H162" s="27"/>
      <c r="I162" s="28"/>
      <c r="J162" s="152">
        <f>'Doublex when sd is different'!J162</f>
        <v>0.23799999999999999</v>
      </c>
      <c r="K162" s="152">
        <f>'Doublex when sd is different'!K162</f>
        <v>0.312</v>
      </c>
      <c r="L162" s="152">
        <f>'Doublex when sd is different'!L162</f>
        <v>0.46400000000000002</v>
      </c>
      <c r="BA162"/>
      <c r="BB162"/>
      <c r="BC162"/>
      <c r="BD162"/>
      <c r="BE162"/>
      <c r="BF162"/>
      <c r="BG162"/>
      <c r="BH162"/>
      <c r="BI162"/>
      <c r="BJ162"/>
    </row>
    <row r="163" spans="1:78" ht="15.75" customHeight="1" x14ac:dyDescent="0.35">
      <c r="A163" s="5"/>
      <c r="B163" s="27">
        <v>2.8</v>
      </c>
      <c r="C163" s="28" t="s">
        <v>28</v>
      </c>
      <c r="D163" s="110">
        <f>'[4]power for chi² and skewpos dist'!L164</f>
        <v>0.14099999999999999</v>
      </c>
      <c r="E163" s="110">
        <f>'[4]power for chi² and skewpos dist'!M164</f>
        <v>0.373</v>
      </c>
      <c r="F163" s="110">
        <f>'[4]power for chi² and skewpos dist'!N164</f>
        <v>0.373</v>
      </c>
      <c r="H163" s="27">
        <v>2.8</v>
      </c>
      <c r="I163" s="28" t="s">
        <v>28</v>
      </c>
      <c r="J163" s="110">
        <v>0.219</v>
      </c>
      <c r="K163" s="110">
        <v>0.30299999999999999</v>
      </c>
      <c r="L163" s="110">
        <v>0.45800000000000002</v>
      </c>
      <c r="BA163"/>
      <c r="BB163"/>
      <c r="BC163"/>
      <c r="BD163"/>
      <c r="BE163"/>
      <c r="BF163"/>
      <c r="BG163"/>
      <c r="BH163"/>
      <c r="BI163"/>
      <c r="BJ163"/>
    </row>
    <row r="164" spans="1:78" x14ac:dyDescent="0.35">
      <c r="BA164"/>
      <c r="BB164"/>
      <c r="BC164"/>
      <c r="BD164"/>
      <c r="BE164"/>
      <c r="BF164"/>
      <c r="BG164"/>
      <c r="BH164"/>
      <c r="BI164"/>
      <c r="BJ164"/>
    </row>
    <row r="165" spans="1:78" x14ac:dyDescent="0.35">
      <c r="Q165"/>
      <c r="R165"/>
      <c r="S165"/>
      <c r="T165"/>
      <c r="U165"/>
      <c r="V165"/>
      <c r="W165"/>
      <c r="Z165"/>
      <c r="AA165"/>
      <c r="AB165"/>
      <c r="BA165"/>
      <c r="BB165"/>
      <c r="BC165"/>
      <c r="BD165"/>
      <c r="BE165"/>
      <c r="BF165"/>
      <c r="BG165"/>
      <c r="BH165"/>
      <c r="BI165"/>
      <c r="BJ165"/>
    </row>
    <row r="166" spans="1:78" ht="15.75" customHeight="1" x14ac:dyDescent="0.35">
      <c r="B166" s="5" t="s">
        <v>54</v>
      </c>
      <c r="C166" s="6"/>
      <c r="D166" s="115" t="s">
        <v>4</v>
      </c>
      <c r="E166" s="115"/>
      <c r="F166" s="115"/>
      <c r="G166" s="137"/>
      <c r="H166" s="5" t="s">
        <v>0</v>
      </c>
      <c r="I166" s="6"/>
      <c r="J166" s="115" t="s">
        <v>4</v>
      </c>
      <c r="K166" s="115"/>
      <c r="L166" s="115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ht="15.75" customHeight="1" x14ac:dyDescent="0.35"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37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ht="15" x14ac:dyDescent="0.35">
      <c r="B168" s="8"/>
      <c r="C168" s="9"/>
      <c r="D168" s="126"/>
      <c r="E168" s="127"/>
      <c r="F168" s="9"/>
      <c r="G168" s="137"/>
      <c r="H168" s="8"/>
      <c r="I168" s="9"/>
      <c r="J168" s="126"/>
      <c r="K168" s="127"/>
      <c r="L168" s="127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ht="15.5" x14ac:dyDescent="0.35">
      <c r="B169" s="11">
        <v>2.1</v>
      </c>
      <c r="C169" s="11" t="s">
        <v>9</v>
      </c>
      <c r="D169" s="130">
        <f>(D5-D4)*100</f>
        <v>3.799999999999998</v>
      </c>
      <c r="E169" s="130">
        <f>(E5-E4)*100</f>
        <v>1.6000000000000014</v>
      </c>
      <c r="F169" s="130">
        <f>(F5-F4)*100</f>
        <v>1.6000000000000014</v>
      </c>
      <c r="G169" s="137"/>
      <c r="H169" s="11">
        <v>2.1</v>
      </c>
      <c r="I169" s="11" t="s">
        <v>9</v>
      </c>
      <c r="J169" s="130">
        <f>(J5-J4)*100</f>
        <v>3</v>
      </c>
      <c r="K169" s="130">
        <f>(K5-K4)*100</f>
        <v>3.4999999999999973</v>
      </c>
      <c r="L169" s="130">
        <f>(L5-L4)*100</f>
        <v>2.0000000000000018</v>
      </c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ht="15" x14ac:dyDescent="0.35">
      <c r="B170" s="8"/>
      <c r="C170" s="9"/>
      <c r="D170" s="129"/>
      <c r="E170" s="128"/>
      <c r="F170" s="129"/>
      <c r="G170" s="137"/>
      <c r="H170" s="8"/>
      <c r="I170" s="9"/>
      <c r="J170" s="129"/>
      <c r="K170" s="128"/>
      <c r="L170" s="128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ht="15.5" x14ac:dyDescent="0.35">
      <c r="B171" s="40">
        <v>2.2000000000000002</v>
      </c>
      <c r="C171" s="40" t="s">
        <v>9</v>
      </c>
      <c r="D171" s="131">
        <f>(D7-D6)*100</f>
        <v>0.30000000000000027</v>
      </c>
      <c r="E171" s="131">
        <f>(E7-E6)*100</f>
        <v>-3.2</v>
      </c>
      <c r="F171" s="131">
        <f>(F7-F6)*100</f>
        <v>-3.2</v>
      </c>
      <c r="G171" s="137"/>
      <c r="H171" s="40">
        <v>2.2000000000000002</v>
      </c>
      <c r="I171" s="40" t="s">
        <v>9</v>
      </c>
      <c r="J171" s="131">
        <f>(J7-J6)*100</f>
        <v>0.10000000000000009</v>
      </c>
      <c r="K171" s="131">
        <f>(K7-K6)*100</f>
        <v>-2.9</v>
      </c>
      <c r="L171" s="131">
        <f>(L7-L6)*100</f>
        <v>-2.1999999999999993</v>
      </c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ht="15" x14ac:dyDescent="0.35">
      <c r="B172" s="8"/>
      <c r="C172" s="9"/>
      <c r="D172" s="129"/>
      <c r="E172" s="128"/>
      <c r="F172" s="129"/>
      <c r="G172" s="137"/>
      <c r="H172" s="8"/>
      <c r="I172" s="9"/>
      <c r="J172" s="129"/>
      <c r="K172" s="128"/>
      <c r="L172" s="128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ht="15.5" x14ac:dyDescent="0.35">
      <c r="B173" s="13">
        <v>2.4</v>
      </c>
      <c r="C173" s="14" t="s">
        <v>9</v>
      </c>
      <c r="D173" s="132">
        <f>(D9-D8)*100</f>
        <v>-2.9</v>
      </c>
      <c r="E173" s="132">
        <f>(E9-E8)*100</f>
        <v>-3.6999999999999993</v>
      </c>
      <c r="F173" s="132">
        <f>(F9-F8)*100</f>
        <v>-3.6999999999999993</v>
      </c>
      <c r="G173" s="137"/>
      <c r="H173" s="13">
        <v>2.4</v>
      </c>
      <c r="I173" s="14" t="s">
        <v>9</v>
      </c>
      <c r="J173" s="132">
        <f>(J9-J8)*100</f>
        <v>-2.5999999999999996</v>
      </c>
      <c r="K173" s="132">
        <f>(K9-K8)*100</f>
        <v>-2.8</v>
      </c>
      <c r="L173" s="132">
        <f>(L9-L8)*100</f>
        <v>-3.8999999999999995</v>
      </c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ht="15" x14ac:dyDescent="0.35">
      <c r="B174" s="8"/>
      <c r="C174" s="9"/>
      <c r="D174" s="129"/>
      <c r="E174" s="128"/>
      <c r="F174" s="129"/>
      <c r="G174" s="137"/>
      <c r="H174" s="8"/>
      <c r="I174" s="9"/>
      <c r="J174" s="129"/>
      <c r="K174" s="128"/>
      <c r="L174" s="128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ht="15.5" x14ac:dyDescent="0.35">
      <c r="B175" s="13">
        <v>2.8</v>
      </c>
      <c r="C175" s="14" t="s">
        <v>9</v>
      </c>
      <c r="D175" s="132">
        <f>(D11-D10)*100</f>
        <v>-1.9000000000000017</v>
      </c>
      <c r="E175" s="132">
        <f>(E11-E10)*100</f>
        <v>-1.1000000000000003</v>
      </c>
      <c r="F175" s="132">
        <f>(F11-F10)*100</f>
        <v>-1.1000000000000003</v>
      </c>
      <c r="G175" s="137"/>
      <c r="H175" s="13">
        <v>2.8</v>
      </c>
      <c r="I175" s="14" t="s">
        <v>9</v>
      </c>
      <c r="J175" s="132">
        <f>(J11-J10)*100</f>
        <v>-1.8000000000000016</v>
      </c>
      <c r="K175" s="132">
        <f>(K11-K10)*100</f>
        <v>-0.8</v>
      </c>
      <c r="L175" s="132">
        <f>(L11-L10)*100</f>
        <v>-1.5</v>
      </c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ht="15" x14ac:dyDescent="0.35">
      <c r="B176" s="8"/>
      <c r="C176" s="9"/>
      <c r="D176" s="129"/>
      <c r="E176" s="128"/>
      <c r="F176" s="129"/>
      <c r="G176" s="137"/>
      <c r="H176" s="8"/>
      <c r="I176" s="9"/>
      <c r="J176" s="129"/>
      <c r="K176" s="128"/>
      <c r="L176" s="128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2:78" ht="15.5" x14ac:dyDescent="0.35">
      <c r="B177" s="16">
        <v>2.1</v>
      </c>
      <c r="C177" s="17" t="s">
        <v>10</v>
      </c>
      <c r="D177" s="133">
        <f>(D13-D12)*100</f>
        <v>1.2000000000000011</v>
      </c>
      <c r="E177" s="133">
        <f>(E13-E12)*100</f>
        <v>1.3000000000000012</v>
      </c>
      <c r="F177" s="133">
        <f>(F13-F12)*100</f>
        <v>1.3000000000000012</v>
      </c>
      <c r="G177" s="137"/>
      <c r="H177" s="16">
        <v>2.1</v>
      </c>
      <c r="I177" s="17" t="s">
        <v>10</v>
      </c>
      <c r="J177" s="133">
        <f>(J13-J12)*100</f>
        <v>1.799999999999996</v>
      </c>
      <c r="K177" s="133">
        <f>(K13-K12)*100</f>
        <v>3.7000000000000033</v>
      </c>
      <c r="L177" s="133">
        <f>(L13-L12)*100</f>
        <v>1.8000000000000016</v>
      </c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2:78" ht="15" x14ac:dyDescent="0.35">
      <c r="B178" s="8"/>
      <c r="C178" s="9"/>
      <c r="D178" s="129"/>
      <c r="E178" s="128"/>
      <c r="F178" s="129"/>
      <c r="G178" s="137"/>
      <c r="H178" s="8"/>
      <c r="I178" s="9"/>
      <c r="J178" s="129"/>
      <c r="K178" s="128"/>
      <c r="L178" s="128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2:78" ht="15.5" x14ac:dyDescent="0.35">
      <c r="B179" s="29">
        <v>2.2000000000000002</v>
      </c>
      <c r="C179" s="29" t="s">
        <v>10</v>
      </c>
      <c r="D179" s="134">
        <f>(D15-D14)*100</f>
        <v>0.50000000000000044</v>
      </c>
      <c r="E179" s="134">
        <f>(E15-E14)*100</f>
        <v>0.50000000000000044</v>
      </c>
      <c r="F179" s="134">
        <f>(F15-F14)*100</f>
        <v>0.50000000000000044</v>
      </c>
      <c r="G179" s="137"/>
      <c r="H179" s="29">
        <v>2.2000000000000002</v>
      </c>
      <c r="I179" s="29" t="s">
        <v>10</v>
      </c>
      <c r="J179" s="134">
        <f>(J15-J14)*100</f>
        <v>0.10000000000000009</v>
      </c>
      <c r="K179" s="134">
        <f>(K15-K14)*100</f>
        <v>1.3000000000000012</v>
      </c>
      <c r="L179" s="134">
        <f>(L15-L14)*100</f>
        <v>0.10000000000000009</v>
      </c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2:78" ht="15" x14ac:dyDescent="0.35">
      <c r="B180" s="8"/>
      <c r="C180" s="9"/>
      <c r="D180" s="129"/>
      <c r="E180" s="128"/>
      <c r="F180" s="129"/>
      <c r="G180" s="137"/>
      <c r="H180" s="8"/>
      <c r="I180" s="9"/>
      <c r="J180" s="129"/>
      <c r="K180" s="128"/>
      <c r="L180" s="128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2:78" ht="15.5" x14ac:dyDescent="0.35">
      <c r="B181" s="16">
        <v>2.4</v>
      </c>
      <c r="C181" s="16" t="s">
        <v>10</v>
      </c>
      <c r="D181" s="133">
        <f>(D17-D16)*100</f>
        <v>-3</v>
      </c>
      <c r="E181" s="133">
        <f>(E17-E16)*100</f>
        <v>-3.1</v>
      </c>
      <c r="F181" s="133">
        <f>(F17-F16)*100</f>
        <v>-3.1</v>
      </c>
      <c r="G181" s="137"/>
      <c r="H181" s="16">
        <v>2.4</v>
      </c>
      <c r="I181" s="16" t="s">
        <v>10</v>
      </c>
      <c r="J181" s="133">
        <f>(J17-J16)*100</f>
        <v>-2.9</v>
      </c>
      <c r="K181" s="133">
        <f>(K17-K16)*100</f>
        <v>-2.4000000000000008</v>
      </c>
      <c r="L181" s="133">
        <f>(L17-L16)*100</f>
        <v>-3.1</v>
      </c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2:78" ht="15" x14ac:dyDescent="0.35">
      <c r="B182" s="8"/>
      <c r="C182" s="9"/>
      <c r="D182" s="129"/>
      <c r="E182" s="128"/>
      <c r="F182" s="129"/>
      <c r="G182" s="137"/>
      <c r="H182" s="8"/>
      <c r="I182" s="9"/>
      <c r="J182" s="129"/>
      <c r="K182" s="128"/>
      <c r="L182" s="128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2:78" ht="15.5" x14ac:dyDescent="0.35">
      <c r="B183" s="16">
        <v>2.8</v>
      </c>
      <c r="C183" s="16" t="s">
        <v>10</v>
      </c>
      <c r="D183" s="133">
        <f>(D19-D18)*100</f>
        <v>-2.1999999999999993</v>
      </c>
      <c r="E183" s="133">
        <f>(E19-E18)*100</f>
        <v>-2.2000000000000006</v>
      </c>
      <c r="F183" s="133">
        <f>(F19-F18)*100</f>
        <v>-2.2000000000000006</v>
      </c>
      <c r="G183" s="137"/>
      <c r="H183" s="16">
        <v>2.8</v>
      </c>
      <c r="I183" s="16" t="s">
        <v>10</v>
      </c>
      <c r="J183" s="133">
        <f>(J19-J18)*100</f>
        <v>-2.3999999999999995</v>
      </c>
      <c r="K183" s="133">
        <f>(K19-K18)*100</f>
        <v>-1.4999999999999993</v>
      </c>
      <c r="L183" s="133">
        <f>(L19-L18)*100</f>
        <v>-2.4000000000000008</v>
      </c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2:78" ht="15" x14ac:dyDescent="0.35">
      <c r="B184" s="8"/>
      <c r="C184" s="9"/>
      <c r="D184" s="129"/>
      <c r="E184" s="128"/>
      <c r="F184" s="129"/>
      <c r="G184" s="137"/>
      <c r="H184" s="8"/>
      <c r="I184" s="9"/>
      <c r="J184" s="129"/>
      <c r="K184" s="128"/>
      <c r="L184" s="128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2:78" ht="15.5" x14ac:dyDescent="0.35">
      <c r="B185" s="13">
        <v>2.1</v>
      </c>
      <c r="C185" s="13" t="s">
        <v>11</v>
      </c>
      <c r="D185" s="132">
        <f>(D21-D20)*100</f>
        <v>-0.10000000000000009</v>
      </c>
      <c r="E185" s="132">
        <f>(E21-E20)*100</f>
        <v>1.100000000000001</v>
      </c>
      <c r="F185" s="132">
        <f>(F21-F20)*100</f>
        <v>1.100000000000001</v>
      </c>
      <c r="G185" s="137"/>
      <c r="H185" s="13">
        <v>2.1</v>
      </c>
      <c r="I185" s="13" t="s">
        <v>11</v>
      </c>
      <c r="J185" s="132">
        <f>(J21-J20)*100</f>
        <v>0.10000000000000009</v>
      </c>
      <c r="K185" s="132">
        <f>(K21-K20)*100</f>
        <v>2.8000000000000025</v>
      </c>
      <c r="L185" s="132">
        <f>(L21-L20)*100</f>
        <v>0.80000000000000071</v>
      </c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2:78" ht="15" x14ac:dyDescent="0.35">
      <c r="B186" s="8"/>
      <c r="C186" s="9"/>
      <c r="D186" s="129"/>
      <c r="E186" s="128"/>
      <c r="F186" s="129"/>
      <c r="G186" s="137"/>
      <c r="H186" s="8"/>
      <c r="I186" s="9"/>
      <c r="J186" s="129"/>
      <c r="K186" s="128"/>
      <c r="L186" s="128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2:78" ht="15.5" x14ac:dyDescent="0.35">
      <c r="B187" s="40">
        <v>2.2000000000000002</v>
      </c>
      <c r="C187" s="40" t="s">
        <v>11</v>
      </c>
      <c r="D187" s="131">
        <f>(D23-D22)*100</f>
        <v>0.80000000000000071</v>
      </c>
      <c r="E187" s="131">
        <f>(E23-E22)*100</f>
        <v>1.3999999999999957</v>
      </c>
      <c r="F187" s="131">
        <f>(F23-F22)*100</f>
        <v>1.3999999999999957</v>
      </c>
      <c r="G187" s="137"/>
      <c r="H187" s="40">
        <v>2.2000000000000002</v>
      </c>
      <c r="I187" s="40" t="s">
        <v>11</v>
      </c>
      <c r="J187" s="131">
        <f>(J23-J22)*100</f>
        <v>0.60000000000000053</v>
      </c>
      <c r="K187" s="131">
        <f>(K23-K22)*100</f>
        <v>3.3000000000000029</v>
      </c>
      <c r="L187" s="131">
        <f>(L23-L22)*100</f>
        <v>0.9000000000000008</v>
      </c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2:78" ht="15" x14ac:dyDescent="0.35">
      <c r="B188" s="8"/>
      <c r="C188" s="9"/>
      <c r="D188" s="129"/>
      <c r="E188" s="128"/>
      <c r="F188" s="129"/>
      <c r="G188" s="137"/>
      <c r="H188" s="8"/>
      <c r="I188" s="9"/>
      <c r="J188" s="129"/>
      <c r="K188" s="128"/>
      <c r="L188" s="128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2:78" ht="15.5" x14ac:dyDescent="0.35">
      <c r="B189" s="11">
        <v>2.4</v>
      </c>
      <c r="C189" s="11" t="s">
        <v>11</v>
      </c>
      <c r="D189" s="130">
        <f>(D25-D24)*100</f>
        <v>-2.8</v>
      </c>
      <c r="E189" s="130">
        <f>(E25-E24)*100</f>
        <v>-1.7999999999999989</v>
      </c>
      <c r="F189" s="130">
        <f>(F25-F24)*100</f>
        <v>-1.7999999999999989</v>
      </c>
      <c r="G189" s="137"/>
      <c r="H189" s="11">
        <v>2.4</v>
      </c>
      <c r="I189" s="11" t="s">
        <v>11</v>
      </c>
      <c r="J189" s="130">
        <f>(J25-J24)*100</f>
        <v>-3</v>
      </c>
      <c r="K189" s="130">
        <f>(K25-K24)*100</f>
        <v>-1.3999999999999986</v>
      </c>
      <c r="L189" s="130">
        <f>(L25-L24)*100</f>
        <v>-2.0999999999999992</v>
      </c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2:78" ht="15" x14ac:dyDescent="0.35">
      <c r="B190" s="8"/>
      <c r="C190" s="9"/>
      <c r="D190" s="129"/>
      <c r="E190" s="128"/>
      <c r="F190" s="129"/>
      <c r="G190" s="137"/>
      <c r="H190" s="8"/>
      <c r="I190" s="9"/>
      <c r="J190" s="129"/>
      <c r="K190" s="128"/>
      <c r="L190" s="128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2:78" ht="15.5" x14ac:dyDescent="0.35">
      <c r="B191" s="11">
        <v>2.8</v>
      </c>
      <c r="C191" s="11" t="s">
        <v>11</v>
      </c>
      <c r="D191" s="130">
        <f>(D27-D26)*100</f>
        <v>-1.8000000000000003</v>
      </c>
      <c r="E191" s="130">
        <f>(E27-E26)*100</f>
        <v>-2.2000000000000006</v>
      </c>
      <c r="F191" s="130">
        <f>(F27-F26)*100</f>
        <v>-2.2000000000000006</v>
      </c>
      <c r="G191" s="137"/>
      <c r="H191" s="11">
        <v>2.8</v>
      </c>
      <c r="I191" s="11" t="s">
        <v>11</v>
      </c>
      <c r="J191" s="130">
        <f>(J27-J26)*100</f>
        <v>-2.1999999999999997</v>
      </c>
      <c r="K191" s="130">
        <f>(K27-K26)*100</f>
        <v>-1.5</v>
      </c>
      <c r="L191" s="130">
        <f>(L27-L26)*100</f>
        <v>-2.5000000000000009</v>
      </c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2:78" ht="15" x14ac:dyDescent="0.35">
      <c r="B192" s="8"/>
      <c r="C192" s="9"/>
      <c r="D192" s="129"/>
      <c r="E192" s="128"/>
      <c r="F192" s="129"/>
      <c r="G192" s="137"/>
      <c r="H192" s="8"/>
      <c r="I192" s="9"/>
      <c r="J192" s="129"/>
      <c r="K192" s="128"/>
      <c r="L192" s="128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2:78" ht="15.5" x14ac:dyDescent="0.35">
      <c r="B193" s="13">
        <v>2.1</v>
      </c>
      <c r="C193" s="13" t="s">
        <v>12</v>
      </c>
      <c r="D193" s="132">
        <f>(D29-D28)*100</f>
        <v>-0.60000000000000053</v>
      </c>
      <c r="E193" s="132">
        <f>(E29-E28)*100</f>
        <v>1.0000000000000009</v>
      </c>
      <c r="F193" s="132">
        <f>(F29-F28)*100</f>
        <v>1.0000000000000009</v>
      </c>
      <c r="G193" s="137"/>
      <c r="H193" s="13">
        <v>2.1</v>
      </c>
      <c r="I193" s="13" t="s">
        <v>12</v>
      </c>
      <c r="J193" s="132">
        <f>(J29-J28)*100</f>
        <v>-0.70000000000000062</v>
      </c>
      <c r="K193" s="132">
        <f>(K29-K28)*100</f>
        <v>2.1999999999999909</v>
      </c>
      <c r="L193" s="132">
        <f>(L29-L28)*100</f>
        <v>0.10000000000000009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2:78" ht="15" x14ac:dyDescent="0.35">
      <c r="B194" s="8"/>
      <c r="C194" s="9"/>
      <c r="D194" s="129"/>
      <c r="E194" s="128"/>
      <c r="F194" s="129"/>
      <c r="G194" s="137"/>
      <c r="H194" s="8"/>
      <c r="I194" s="9"/>
      <c r="J194" s="129"/>
      <c r="K194" s="128"/>
      <c r="L194" s="128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2:78" ht="15.5" x14ac:dyDescent="0.35">
      <c r="B195" s="40">
        <v>2.2000000000000002</v>
      </c>
      <c r="C195" s="40" t="s">
        <v>12</v>
      </c>
      <c r="D195" s="131">
        <f>(D31-D30)*100</f>
        <v>0.9000000000000008</v>
      </c>
      <c r="E195" s="131">
        <f>(E31-E30)*100</f>
        <v>1.6000000000000014</v>
      </c>
      <c r="F195" s="131">
        <f>(F31-F30)*100</f>
        <v>1.6000000000000014</v>
      </c>
      <c r="G195" s="137"/>
      <c r="H195" s="40">
        <v>2.2000000000000002</v>
      </c>
      <c r="I195" s="40" t="s">
        <v>12</v>
      </c>
      <c r="J195" s="131">
        <f>(J31-J30)*100</f>
        <v>0.80000000000000071</v>
      </c>
      <c r="K195" s="131">
        <f>(K31-K30)*100</f>
        <v>4.0000000000000036</v>
      </c>
      <c r="L195" s="131">
        <f>(L31-L30)*100</f>
        <v>0.80000000000000071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2:78" ht="15" x14ac:dyDescent="0.35">
      <c r="B196" s="8"/>
      <c r="C196" s="9"/>
      <c r="D196" s="129"/>
      <c r="E196" s="128"/>
      <c r="F196" s="129"/>
      <c r="G196" s="137"/>
      <c r="H196" s="8"/>
      <c r="I196" s="9"/>
      <c r="J196" s="129"/>
      <c r="K196" s="128"/>
      <c r="L196" s="128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2:78" ht="15.5" x14ac:dyDescent="0.35">
      <c r="B197" s="11">
        <v>2.4</v>
      </c>
      <c r="C197" s="11" t="s">
        <v>12</v>
      </c>
      <c r="D197" s="130">
        <f>(D33-D32)*100</f>
        <v>-2.600000000000001</v>
      </c>
      <c r="E197" s="130">
        <f>(E33-E32)*100</f>
        <v>-0.70000000000000062</v>
      </c>
      <c r="F197" s="130">
        <f>(F33-F32)*100</f>
        <v>-0.70000000000000062</v>
      </c>
      <c r="G197" s="137"/>
      <c r="H197" s="11">
        <v>2.4</v>
      </c>
      <c r="I197" s="11" t="s">
        <v>12</v>
      </c>
      <c r="J197" s="130">
        <f>(J33-J32)*100</f>
        <v>-3</v>
      </c>
      <c r="K197" s="130">
        <f>(K33-K32)*100</f>
        <v>-0.40000000000000036</v>
      </c>
      <c r="L197" s="130">
        <f>(L33-L32)*100</f>
        <v>-1.2999999999999956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2:78" ht="15" x14ac:dyDescent="0.35">
      <c r="B198" s="8"/>
      <c r="C198" s="9"/>
      <c r="D198" s="129"/>
      <c r="E198" s="128"/>
      <c r="F198" s="129"/>
      <c r="G198" s="137"/>
      <c r="H198" s="8"/>
      <c r="I198" s="9"/>
      <c r="J198" s="129"/>
      <c r="K198" s="128"/>
      <c r="L198" s="128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2:78" ht="15.5" x14ac:dyDescent="0.35">
      <c r="B199" s="11">
        <v>2.8</v>
      </c>
      <c r="C199" s="11" t="s">
        <v>12</v>
      </c>
      <c r="D199" s="130">
        <f>(D35-D34)*100</f>
        <v>-1.4</v>
      </c>
      <c r="E199" s="130">
        <f>(E35-E34)*100</f>
        <v>-2.2000000000000006</v>
      </c>
      <c r="F199" s="130">
        <f>(F35-F34)*100</f>
        <v>-2.2000000000000006</v>
      </c>
      <c r="G199" s="137"/>
      <c r="H199" s="11">
        <v>2.8</v>
      </c>
      <c r="I199" s="11" t="s">
        <v>12</v>
      </c>
      <c r="J199" s="130">
        <f>(J35-J34)*100</f>
        <v>-1.8000000000000003</v>
      </c>
      <c r="K199" s="130">
        <f>(K35-K34)*100</f>
        <v>-1.4</v>
      </c>
      <c r="L199" s="130">
        <f>(L35-L34)*100</f>
        <v>-2.3999999999999995</v>
      </c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2:78" ht="15" x14ac:dyDescent="0.35">
      <c r="B200" s="8"/>
      <c r="C200" s="9"/>
      <c r="D200" s="129"/>
      <c r="E200" s="128"/>
      <c r="F200" s="129"/>
      <c r="G200" s="137"/>
      <c r="H200" s="8"/>
      <c r="I200" s="9"/>
      <c r="J200" s="129"/>
      <c r="K200" s="128"/>
      <c r="L200" s="128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2:78" ht="15.5" x14ac:dyDescent="0.35">
      <c r="B201" s="11">
        <v>2.1</v>
      </c>
      <c r="C201" s="11" t="s">
        <v>13</v>
      </c>
      <c r="D201" s="130">
        <f>(D37-D36)*100</f>
        <v>1.8000000000000016</v>
      </c>
      <c r="E201" s="130">
        <f>(E37-E36)*100</f>
        <v>0.30000000000000027</v>
      </c>
      <c r="F201" s="130">
        <f>(F37-F36)*100</f>
        <v>0.30000000000000027</v>
      </c>
      <c r="G201" s="137"/>
      <c r="H201" s="11">
        <v>2.1</v>
      </c>
      <c r="I201" s="11" t="s">
        <v>13</v>
      </c>
      <c r="J201" s="130">
        <f>(J37-J36)*100</f>
        <v>2.300000000000002</v>
      </c>
      <c r="K201" s="130">
        <f>(K37-K36)*100</f>
        <v>3.0000000000000027</v>
      </c>
      <c r="L201" s="130">
        <f>(L37-L36)*100</f>
        <v>1.100000000000001</v>
      </c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2:78" ht="15" x14ac:dyDescent="0.35">
      <c r="B202" s="8"/>
      <c r="C202" s="9"/>
      <c r="D202" s="129"/>
      <c r="E202" s="128"/>
      <c r="F202" s="129"/>
      <c r="G202" s="137"/>
      <c r="H202" s="8"/>
      <c r="I202" s="9"/>
      <c r="J202" s="129"/>
      <c r="K202" s="128"/>
      <c r="L202" s="128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2:78" ht="15.5" x14ac:dyDescent="0.35">
      <c r="B203" s="40">
        <v>2.2000000000000002</v>
      </c>
      <c r="C203" s="40" t="s">
        <v>13</v>
      </c>
      <c r="D203" s="131">
        <f>(D39-D38)*100</f>
        <v>0.10000000000000009</v>
      </c>
      <c r="E203" s="131">
        <f>(E39-E38)*100</f>
        <v>-1.9000000000000017</v>
      </c>
      <c r="F203" s="131">
        <f>(F39-F38)*100</f>
        <v>-1.9000000000000017</v>
      </c>
      <c r="G203" s="137"/>
      <c r="H203" s="40">
        <v>2.2000000000000002</v>
      </c>
      <c r="I203" s="40" t="s">
        <v>13</v>
      </c>
      <c r="J203" s="131">
        <f>(J39-J38)*100</f>
        <v>-0.20000000000000018</v>
      </c>
      <c r="K203" s="131">
        <f>(K39-K38)*100</f>
        <v>-2.1000000000000019</v>
      </c>
      <c r="L203" s="131">
        <f>(L39-L38)*100</f>
        <v>-1.6000000000000014</v>
      </c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2:78" ht="15" x14ac:dyDescent="0.35">
      <c r="B204" s="8"/>
      <c r="C204" s="9"/>
      <c r="D204" s="129"/>
      <c r="E204" s="128"/>
      <c r="F204" s="129"/>
      <c r="G204" s="137"/>
      <c r="H204" s="8"/>
      <c r="I204" s="9"/>
      <c r="J204" s="129"/>
      <c r="K204" s="128"/>
      <c r="L204" s="128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2:78" ht="15.5" x14ac:dyDescent="0.35">
      <c r="B205" s="13">
        <v>2.4</v>
      </c>
      <c r="C205" s="13" t="s">
        <v>13</v>
      </c>
      <c r="D205" s="132">
        <f>(D41-D40)*100</f>
        <v>-2.6999999999999997</v>
      </c>
      <c r="E205" s="132">
        <f>(E41-E40)*100</f>
        <v>-4.2000000000000011</v>
      </c>
      <c r="F205" s="132">
        <f>(F41-F40)*100</f>
        <v>-4.2000000000000011</v>
      </c>
      <c r="G205" s="137"/>
      <c r="H205" s="13">
        <v>2.4</v>
      </c>
      <c r="I205" s="13" t="s">
        <v>13</v>
      </c>
      <c r="J205" s="132">
        <f>(J41-J40)*100</f>
        <v>-2.4000000000000021</v>
      </c>
      <c r="K205" s="132">
        <f>(K41-K40)*100</f>
        <v>-3.1</v>
      </c>
      <c r="L205" s="132">
        <f>(L41-L40)*100</f>
        <v>-4.0000000000000009</v>
      </c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2:78" ht="15" x14ac:dyDescent="0.35">
      <c r="B206" s="8"/>
      <c r="C206" s="9"/>
      <c r="D206" s="129"/>
      <c r="E206" s="128"/>
      <c r="F206" s="129"/>
      <c r="G206" s="137"/>
      <c r="H206" s="8"/>
      <c r="I206" s="9"/>
      <c r="J206" s="129"/>
      <c r="K206" s="128"/>
      <c r="L206" s="128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2:78" ht="15.5" x14ac:dyDescent="0.35">
      <c r="B207" s="13">
        <v>2.8</v>
      </c>
      <c r="C207" s="13" t="s">
        <v>13</v>
      </c>
      <c r="D207" s="132">
        <f>(D43-D42)*100</f>
        <v>-2.1000000000000019</v>
      </c>
      <c r="E207" s="132">
        <f>(E43-E42)*100</f>
        <v>-1.7999999999999996</v>
      </c>
      <c r="F207" s="132">
        <f>(F43-F42)*100</f>
        <v>-1.7999999999999996</v>
      </c>
      <c r="G207" s="137"/>
      <c r="H207" s="13">
        <v>2.8</v>
      </c>
      <c r="I207" s="13" t="s">
        <v>13</v>
      </c>
      <c r="J207" s="132">
        <f>(J43-J42)*100</f>
        <v>-1.9999999999999991</v>
      </c>
      <c r="K207" s="132">
        <f>(K43-K42)*100</f>
        <v>-1.3000000000000005</v>
      </c>
      <c r="L207" s="132">
        <f>(L43-L42)*100</f>
        <v>-2.1000000000000005</v>
      </c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2:78" ht="15" x14ac:dyDescent="0.35">
      <c r="B208" s="8"/>
      <c r="C208" s="9"/>
      <c r="D208" s="129"/>
      <c r="E208" s="128"/>
      <c r="F208" s="129"/>
      <c r="G208" s="137"/>
      <c r="H208" s="8"/>
      <c r="I208" s="9"/>
      <c r="J208" s="129"/>
      <c r="K208" s="128"/>
      <c r="L208" s="128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2:78" ht="15.5" x14ac:dyDescent="0.35">
      <c r="B209" s="16">
        <v>2.1</v>
      </c>
      <c r="C209" s="16" t="s">
        <v>14</v>
      </c>
      <c r="D209" s="133">
        <f>(D45-D44)*100</f>
        <v>-0.9000000000000008</v>
      </c>
      <c r="E209" s="133">
        <f>(E45-E44)*100</f>
        <v>-0.9000000000000008</v>
      </c>
      <c r="F209" s="133">
        <f>(F45-F44)*100</f>
        <v>-0.9000000000000008</v>
      </c>
      <c r="G209" s="137"/>
      <c r="H209" s="16">
        <v>2.1</v>
      </c>
      <c r="I209" s="16" t="s">
        <v>14</v>
      </c>
      <c r="J209" s="133">
        <f>(J45-J44)*100</f>
        <v>-0.40000000000000036</v>
      </c>
      <c r="K209" s="133">
        <f>(K45-K44)*100</f>
        <v>1.100000000000001</v>
      </c>
      <c r="L209" s="133">
        <f>(L45-L44)*100</f>
        <v>-0.50000000000000044</v>
      </c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2:78" ht="15" x14ac:dyDescent="0.35">
      <c r="B210" s="8"/>
      <c r="C210" s="9"/>
      <c r="D210" s="129"/>
      <c r="E210" s="128"/>
      <c r="F210" s="129"/>
      <c r="G210" s="137"/>
      <c r="H210" s="8"/>
      <c r="I210" s="9"/>
      <c r="J210" s="129"/>
      <c r="K210" s="128"/>
      <c r="L210" s="128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2:78" ht="15.5" x14ac:dyDescent="0.35">
      <c r="B211" s="29">
        <v>2.2000000000000002</v>
      </c>
      <c r="C211" s="29" t="s">
        <v>14</v>
      </c>
      <c r="D211" s="134">
        <f>(D47-D46)*100</f>
        <v>0.30000000000000027</v>
      </c>
      <c r="E211" s="134">
        <f>(E47-E46)*100</f>
        <v>0.30000000000000027</v>
      </c>
      <c r="F211" s="134">
        <f>(F47-F46)*100</f>
        <v>0.30000000000000027</v>
      </c>
      <c r="G211" s="137"/>
      <c r="H211" s="29">
        <v>2.2000000000000002</v>
      </c>
      <c r="I211" s="29" t="s">
        <v>14</v>
      </c>
      <c r="J211" s="134">
        <f>(J47-J46)*100</f>
        <v>0.10000000000000009</v>
      </c>
      <c r="K211" s="134">
        <f>(K47-K46)*100</f>
        <v>1.9000000000000017</v>
      </c>
      <c r="L211" s="134">
        <f>(L47-L46)*100</f>
        <v>0.10000000000000009</v>
      </c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2:78" ht="15" x14ac:dyDescent="0.35">
      <c r="B212" s="8"/>
      <c r="C212" s="9"/>
      <c r="D212" s="129"/>
      <c r="E212" s="128"/>
      <c r="F212" s="129"/>
      <c r="G212" s="137"/>
      <c r="H212" s="8"/>
      <c r="I212" s="9"/>
      <c r="J212" s="129"/>
      <c r="K212" s="128"/>
      <c r="L212" s="128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2:78" ht="15.5" x14ac:dyDescent="0.35">
      <c r="B213" s="16">
        <v>2.4</v>
      </c>
      <c r="C213" s="16" t="s">
        <v>14</v>
      </c>
      <c r="D213" s="133">
        <f>(D49-D48)*100</f>
        <v>-2.4999999999999996</v>
      </c>
      <c r="E213" s="133">
        <f>(E49-E48)*100</f>
        <v>-2.6999999999999997</v>
      </c>
      <c r="F213" s="133">
        <f>(F49-F48)*100</f>
        <v>-2.6999999999999997</v>
      </c>
      <c r="G213" s="137"/>
      <c r="H213" s="16">
        <v>2.4</v>
      </c>
      <c r="I213" s="16" t="s">
        <v>14</v>
      </c>
      <c r="J213" s="133">
        <f>(J49-J48)*100</f>
        <v>-2.5000000000000022</v>
      </c>
      <c r="K213" s="133">
        <f>(K49-K48)*100</f>
        <v>-2.2999999999999994</v>
      </c>
      <c r="L213" s="133">
        <f>(L49-L48)*100</f>
        <v>-2.6000000000000023</v>
      </c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2:78" ht="15" x14ac:dyDescent="0.35">
      <c r="B214" s="8"/>
      <c r="C214" s="9"/>
      <c r="D214" s="129"/>
      <c r="E214" s="128"/>
      <c r="F214" s="129"/>
      <c r="G214" s="137"/>
      <c r="H214" s="8"/>
      <c r="I214" s="9"/>
      <c r="J214" s="129"/>
      <c r="K214" s="128"/>
      <c r="L214" s="128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2:78" ht="15.5" x14ac:dyDescent="0.35">
      <c r="B215" s="16">
        <v>2.8</v>
      </c>
      <c r="C215" s="16" t="s">
        <v>14</v>
      </c>
      <c r="D215" s="133">
        <f>(D51-D50)*100</f>
        <v>-2.4999999999999996</v>
      </c>
      <c r="E215" s="133">
        <f>(E51-E50)*100</f>
        <v>-2.4000000000000008</v>
      </c>
      <c r="F215" s="133">
        <f>(F51-F50)*100</f>
        <v>-2.4000000000000008</v>
      </c>
      <c r="G215" s="137"/>
      <c r="H215" s="16">
        <v>2.8</v>
      </c>
      <c r="I215" s="16" t="s">
        <v>14</v>
      </c>
      <c r="J215" s="133">
        <f>(J51-J50)*100</f>
        <v>-2.4999999999999996</v>
      </c>
      <c r="K215" s="133">
        <f>(K51-K50)*100</f>
        <v>-1.8000000000000003</v>
      </c>
      <c r="L215" s="133">
        <f>(L51-L50)*100</f>
        <v>-2.5000000000000009</v>
      </c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2:78" ht="15" x14ac:dyDescent="0.35">
      <c r="B216" s="8"/>
      <c r="C216" s="9"/>
      <c r="D216" s="129"/>
      <c r="E216" s="128"/>
      <c r="F216" s="129"/>
      <c r="G216" s="137"/>
      <c r="H216" s="8"/>
      <c r="I216" s="9"/>
      <c r="J216" s="129"/>
      <c r="K216" s="128"/>
      <c r="L216" s="128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2:78" ht="15.5" x14ac:dyDescent="0.35">
      <c r="B217" s="13">
        <v>2.1</v>
      </c>
      <c r="C217" s="13" t="s">
        <v>15</v>
      </c>
      <c r="D217" s="132">
        <f>(D53-D52)*100</f>
        <v>-1.5000000000000013</v>
      </c>
      <c r="E217" s="132">
        <f>(E53-E52)*100</f>
        <v>-1.3999999999999901</v>
      </c>
      <c r="F217" s="132">
        <f>(F53-F52)*100</f>
        <v>-1.3999999999999901</v>
      </c>
      <c r="G217" s="137"/>
      <c r="H217" s="13">
        <v>2.1</v>
      </c>
      <c r="I217" s="13" t="s">
        <v>15</v>
      </c>
      <c r="J217" s="132">
        <f>(J53-J52)*100</f>
        <v>-1.5999999999999903</v>
      </c>
      <c r="K217" s="132">
        <f>(K53-K52)*100</f>
        <v>-0.10000000000000009</v>
      </c>
      <c r="L217" s="132">
        <f>(L53-L52)*100</f>
        <v>-1.6000000000000014</v>
      </c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2:78" ht="15" x14ac:dyDescent="0.35">
      <c r="B218" s="8"/>
      <c r="C218" s="9"/>
      <c r="D218" s="129"/>
      <c r="E218" s="128"/>
      <c r="F218" s="129"/>
      <c r="G218" s="137"/>
      <c r="H218" s="8"/>
      <c r="I218" s="9"/>
      <c r="J218" s="129"/>
      <c r="K218" s="128"/>
      <c r="L218" s="128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2:78" ht="15.5" x14ac:dyDescent="0.35">
      <c r="B219" s="40">
        <v>2.2000000000000002</v>
      </c>
      <c r="C219" s="40" t="s">
        <v>15</v>
      </c>
      <c r="D219" s="131">
        <f>(D55-D54)*100</f>
        <v>0.60000000000000053</v>
      </c>
      <c r="E219" s="131">
        <f>(E55-E54)*100</f>
        <v>0.40000000000000036</v>
      </c>
      <c r="F219" s="131">
        <f>(F55-F54)*100</f>
        <v>0.40000000000000036</v>
      </c>
      <c r="G219" s="137"/>
      <c r="H219" s="40">
        <v>2.2000000000000002</v>
      </c>
      <c r="I219" s="40" t="s">
        <v>15</v>
      </c>
      <c r="J219" s="131">
        <f>(J55-J54)*100</f>
        <v>0.50000000000000044</v>
      </c>
      <c r="K219" s="131">
        <f>(K55-K54)*100</f>
        <v>2.6000000000000023</v>
      </c>
      <c r="L219" s="131">
        <f>(L55-L54)*100</f>
        <v>0.10000000000000009</v>
      </c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2:78" ht="15" x14ac:dyDescent="0.35">
      <c r="B220" s="8"/>
      <c r="C220" s="9"/>
      <c r="D220" s="129"/>
      <c r="E220" s="128"/>
      <c r="F220" s="129"/>
      <c r="G220" s="137"/>
      <c r="H220" s="8"/>
      <c r="I220" s="9"/>
      <c r="J220" s="129"/>
      <c r="K220" s="128"/>
      <c r="L220" s="128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2:78" ht="15.5" x14ac:dyDescent="0.35">
      <c r="B221" s="11">
        <v>2.4</v>
      </c>
      <c r="C221" s="11" t="s">
        <v>15</v>
      </c>
      <c r="D221" s="130">
        <f>(D57-D56)*100</f>
        <v>-2.4999999999999996</v>
      </c>
      <c r="E221" s="130">
        <f>(E57-E56)*100</f>
        <v>-1.2999999999999956</v>
      </c>
      <c r="F221" s="130">
        <f>(F57-F56)*100</f>
        <v>-1.2999999999999956</v>
      </c>
      <c r="G221" s="137"/>
      <c r="H221" s="11">
        <v>2.4</v>
      </c>
      <c r="I221" s="11" t="s">
        <v>15</v>
      </c>
      <c r="J221" s="130">
        <f>(J57-J56)*100</f>
        <v>-2.300000000000002</v>
      </c>
      <c r="K221" s="130">
        <f>(K57-K56)*100</f>
        <v>-1.0000000000000009</v>
      </c>
      <c r="L221" s="130">
        <f>(L57-L56)*100</f>
        <v>-1.3000000000000012</v>
      </c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2:78" ht="15" x14ac:dyDescent="0.35">
      <c r="B222" s="8"/>
      <c r="C222" s="9"/>
      <c r="D222" s="129"/>
      <c r="E222" s="128"/>
      <c r="F222" s="129"/>
      <c r="G222" s="137"/>
      <c r="H222" s="8"/>
      <c r="I222" s="9"/>
      <c r="J222" s="129"/>
      <c r="K222" s="128"/>
      <c r="L222" s="128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2:78" ht="15.5" x14ac:dyDescent="0.35">
      <c r="B223" s="11">
        <v>2.8</v>
      </c>
      <c r="C223" s="11" t="s">
        <v>15</v>
      </c>
      <c r="D223" s="130">
        <f>(D59-D58)*100</f>
        <v>-2.1000000000000005</v>
      </c>
      <c r="E223" s="130">
        <f>(E59-E58)*100</f>
        <v>-2.3999999999999995</v>
      </c>
      <c r="F223" s="130">
        <f>(F59-F58)*100</f>
        <v>-2.3999999999999995</v>
      </c>
      <c r="G223" s="137"/>
      <c r="H223" s="11">
        <v>2.8</v>
      </c>
      <c r="I223" s="11" t="s">
        <v>15</v>
      </c>
      <c r="J223" s="130">
        <f>(J59-J58)*100</f>
        <v>-2.5000000000000009</v>
      </c>
      <c r="K223" s="130">
        <f>(K59-K58)*100</f>
        <v>-1.6999999999999988</v>
      </c>
      <c r="L223" s="130">
        <f>(L59-L58)*100</f>
        <v>-2.4999999999999996</v>
      </c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2:78" ht="15" x14ac:dyDescent="0.35">
      <c r="B224" s="8"/>
      <c r="C224" s="9"/>
      <c r="D224" s="129"/>
      <c r="E224" s="128"/>
      <c r="F224" s="129"/>
      <c r="G224" s="137"/>
      <c r="H224" s="8"/>
      <c r="I224" s="9"/>
      <c r="J224" s="129"/>
      <c r="K224" s="128"/>
      <c r="L224" s="128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2:78" ht="15.5" x14ac:dyDescent="0.35">
      <c r="B225" s="13">
        <v>2.1</v>
      </c>
      <c r="C225" s="13" t="s">
        <v>16</v>
      </c>
      <c r="D225" s="132">
        <f>(D61-D60)*100</f>
        <v>-1.7000000000000015</v>
      </c>
      <c r="E225" s="132">
        <f>(E61-E60)*100</f>
        <v>-1.7000000000000015</v>
      </c>
      <c r="F225" s="132">
        <f>(F61-F60)*100</f>
        <v>-1.7000000000000015</v>
      </c>
      <c r="G225" s="137"/>
      <c r="H225" s="13">
        <v>2.1</v>
      </c>
      <c r="I225" s="13" t="s">
        <v>16</v>
      </c>
      <c r="J225" s="132">
        <f>(J61-J60)*100</f>
        <v>-1.5000000000000013</v>
      </c>
      <c r="K225" s="132">
        <f>(K61-K60)*100</f>
        <v>-0.60000000000000053</v>
      </c>
      <c r="L225" s="132">
        <f>(L61-L60)*100</f>
        <v>-2.1000000000000019</v>
      </c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2:78" ht="15" x14ac:dyDescent="0.35">
      <c r="B226" s="8"/>
      <c r="C226" s="9"/>
      <c r="D226" s="129"/>
      <c r="E226" s="128"/>
      <c r="F226" s="129"/>
      <c r="G226" s="137"/>
      <c r="H226" s="8"/>
      <c r="I226" s="9"/>
      <c r="J226" s="129"/>
      <c r="K226" s="128"/>
      <c r="L226" s="128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2:78" ht="15.5" x14ac:dyDescent="0.35">
      <c r="B227" s="40">
        <v>2.2000000000000002</v>
      </c>
      <c r="C227" s="40" t="s">
        <v>16</v>
      </c>
      <c r="D227" s="131">
        <f>(D63-D62)*100</f>
        <v>0.60000000000000053</v>
      </c>
      <c r="E227" s="131">
        <f>(E63-E62)*100</f>
        <v>0.10000000000000009</v>
      </c>
      <c r="F227" s="131">
        <f>(F63-F62)*100</f>
        <v>0.10000000000000009</v>
      </c>
      <c r="G227" s="137"/>
      <c r="H227" s="40">
        <v>2.2000000000000002</v>
      </c>
      <c r="I227" s="40" t="s">
        <v>16</v>
      </c>
      <c r="J227" s="131">
        <f>(J63-J62)*100</f>
        <v>0.80000000000000071</v>
      </c>
      <c r="K227" s="131">
        <f>(K63-K62)*100</f>
        <v>2.399999999999991</v>
      </c>
      <c r="L227" s="131">
        <f>(L63-L62)*100</f>
        <v>-0.10000000000000009</v>
      </c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2:78" ht="15" x14ac:dyDescent="0.35">
      <c r="B228" s="8"/>
      <c r="C228" s="9"/>
      <c r="D228" s="129"/>
      <c r="E228" s="128"/>
      <c r="F228" s="129"/>
      <c r="G228" s="137"/>
      <c r="H228" s="8"/>
      <c r="I228" s="9"/>
      <c r="J228" s="129"/>
      <c r="K228" s="128"/>
      <c r="L228" s="128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2:78" ht="15.5" x14ac:dyDescent="0.35">
      <c r="B229" s="11">
        <v>2.4</v>
      </c>
      <c r="C229" s="11" t="s">
        <v>16</v>
      </c>
      <c r="D229" s="130">
        <f>(D65-D64)*100</f>
        <v>-2.300000000000002</v>
      </c>
      <c r="E229" s="130">
        <f>(E65-E64)*100</f>
        <v>-0.49999999999999489</v>
      </c>
      <c r="F229" s="130">
        <f>(F65-F64)*100</f>
        <v>-0.49999999999999489</v>
      </c>
      <c r="G229" s="137"/>
      <c r="H229" s="11">
        <v>2.4</v>
      </c>
      <c r="I229" s="11" t="s">
        <v>16</v>
      </c>
      <c r="J229" s="130">
        <f>(J65-J64)*100</f>
        <v>-2.4000000000000021</v>
      </c>
      <c r="K229" s="130">
        <f>(K65-K64)*100</f>
        <v>0.10000000000000009</v>
      </c>
      <c r="L229" s="130">
        <f>(L65-L64)*100</f>
        <v>-0.79999999999999516</v>
      </c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2:78" ht="15" x14ac:dyDescent="0.35">
      <c r="B230" s="8"/>
      <c r="C230" s="9"/>
      <c r="D230" s="129"/>
      <c r="E230" s="128"/>
      <c r="F230" s="129"/>
      <c r="G230" s="137"/>
      <c r="H230" s="8"/>
      <c r="I230" s="9"/>
      <c r="J230" s="129"/>
      <c r="K230" s="128"/>
      <c r="L230" s="128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2:78" ht="15.5" x14ac:dyDescent="0.35">
      <c r="B231" s="11">
        <v>2.8</v>
      </c>
      <c r="C231" s="11" t="s">
        <v>16</v>
      </c>
      <c r="D231" s="130">
        <f>(D67-D66)*100</f>
        <v>-1.6999999999999997</v>
      </c>
      <c r="E231" s="130">
        <f>(E67-E66)*100</f>
        <v>-2.1999999999999993</v>
      </c>
      <c r="F231" s="130">
        <f>(F67-F66)*100</f>
        <v>-2.1999999999999993</v>
      </c>
      <c r="G231" s="137"/>
      <c r="H231" s="11">
        <v>2.8</v>
      </c>
      <c r="I231" s="11" t="s">
        <v>16</v>
      </c>
      <c r="J231" s="130">
        <f>(J67-J66)*100</f>
        <v>-2.2000000000000006</v>
      </c>
      <c r="K231" s="130">
        <f>(K67-K66)*100</f>
        <v>-1.5</v>
      </c>
      <c r="L231" s="130">
        <f>(L67-L66)*100</f>
        <v>-2.200000000000002</v>
      </c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2:78" ht="15" x14ac:dyDescent="0.35">
      <c r="B232" s="8"/>
      <c r="C232" s="9"/>
      <c r="D232" s="129"/>
      <c r="E232" s="128"/>
      <c r="F232" s="129"/>
      <c r="G232" s="137"/>
      <c r="H232" s="8"/>
      <c r="I232" s="9"/>
      <c r="J232" s="129"/>
      <c r="K232" s="128"/>
      <c r="L232" s="128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2:78" ht="15.5" x14ac:dyDescent="0.35">
      <c r="B233" s="11">
        <v>2.1</v>
      </c>
      <c r="C233" s="11" t="s">
        <v>17</v>
      </c>
      <c r="D233" s="130">
        <f>(D69-D68)*100</f>
        <v>0</v>
      </c>
      <c r="E233" s="130">
        <f>(E69-E68)*100</f>
        <v>-0.40000000000000036</v>
      </c>
      <c r="F233" s="130">
        <f>(F69-F68)*100</f>
        <v>-0.40000000000000036</v>
      </c>
      <c r="G233" s="137"/>
      <c r="H233" s="11">
        <v>2.1</v>
      </c>
      <c r="I233" s="11" t="s">
        <v>17</v>
      </c>
      <c r="J233" s="130">
        <f>(J69-J68)*100</f>
        <v>0.89999999999999525</v>
      </c>
      <c r="K233" s="130">
        <f>(K69-K68)*100</f>
        <v>2.1999999999999909</v>
      </c>
      <c r="L233" s="130">
        <f>(L69-L68)*100</f>
        <v>0.10000000000000009</v>
      </c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2:78" ht="15" x14ac:dyDescent="0.35">
      <c r="B234" s="8"/>
      <c r="C234" s="9"/>
      <c r="D234" s="129"/>
      <c r="E234" s="128"/>
      <c r="F234" s="129"/>
      <c r="G234" s="137"/>
      <c r="H234" s="8"/>
      <c r="I234" s="9"/>
      <c r="J234" s="129"/>
      <c r="K234" s="128"/>
      <c r="L234" s="128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2:78" ht="15.5" x14ac:dyDescent="0.35">
      <c r="B235" s="40">
        <v>2.2000000000000002</v>
      </c>
      <c r="C235" s="40" t="s">
        <v>17</v>
      </c>
      <c r="D235" s="131">
        <f>(D71-D70)*100</f>
        <v>-0.10000000000000009</v>
      </c>
      <c r="E235" s="131">
        <f>(E71-E70)*100</f>
        <v>-1.0000000000000009</v>
      </c>
      <c r="F235" s="131">
        <f>(F71-F70)*100</f>
        <v>-1.0000000000000009</v>
      </c>
      <c r="G235" s="137"/>
      <c r="H235" s="40">
        <v>2.2000000000000002</v>
      </c>
      <c r="I235" s="40" t="s">
        <v>17</v>
      </c>
      <c r="J235" s="131">
        <f>(J71-J70)*100</f>
        <v>-0.30000000000000027</v>
      </c>
      <c r="K235" s="131">
        <f>(K71-K70)*100</f>
        <v>-0.9000000000000008</v>
      </c>
      <c r="L235" s="131">
        <f>(L71-L70)*100</f>
        <v>-1.0000000000000009</v>
      </c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2:78" ht="15" x14ac:dyDescent="0.35">
      <c r="B236" s="8"/>
      <c r="C236" s="9"/>
      <c r="D236" s="129"/>
      <c r="E236" s="128"/>
      <c r="F236" s="129"/>
      <c r="G236" s="137"/>
      <c r="H236" s="8"/>
      <c r="I236" s="9"/>
      <c r="J236" s="129"/>
      <c r="K236" s="128"/>
      <c r="L236" s="128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2:78" ht="15.5" x14ac:dyDescent="0.35">
      <c r="B237" s="20">
        <v>2.4</v>
      </c>
      <c r="C237" s="20" t="s">
        <v>17</v>
      </c>
      <c r="D237" s="132">
        <f>(D73-D72)*100</f>
        <v>-2.2999999999999963</v>
      </c>
      <c r="E237" s="132">
        <f>(E73-E72)*100</f>
        <v>-3.8999999999999977</v>
      </c>
      <c r="F237" s="132">
        <f>(F73-F72)*100</f>
        <v>-3.8999999999999977</v>
      </c>
      <c r="G237" s="137"/>
      <c r="H237" s="20">
        <v>2.4</v>
      </c>
      <c r="I237" s="20" t="s">
        <v>17</v>
      </c>
      <c r="J237" s="132">
        <f>(J73-J72)*100</f>
        <v>-2.300000000000002</v>
      </c>
      <c r="K237" s="132">
        <f>(K73-K72)*100</f>
        <v>-3.399999999999999</v>
      </c>
      <c r="L237" s="132">
        <f>(L73-L72)*100</f>
        <v>-3.9000000000000008</v>
      </c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2:78" ht="15" x14ac:dyDescent="0.35">
      <c r="B238" s="8"/>
      <c r="C238" s="9"/>
      <c r="D238" s="129"/>
      <c r="E238" s="128"/>
      <c r="F238" s="129"/>
      <c r="G238" s="137"/>
      <c r="H238" s="8"/>
      <c r="I238" s="9"/>
      <c r="J238" s="129"/>
      <c r="K238" s="128"/>
      <c r="L238" s="128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2:78" ht="15.5" x14ac:dyDescent="0.35">
      <c r="B239" s="20">
        <v>2.8</v>
      </c>
      <c r="C239" s="20" t="s">
        <v>17</v>
      </c>
      <c r="D239" s="132">
        <f>(D75-D74)*100</f>
        <v>-2.2999999999999994</v>
      </c>
      <c r="E239" s="132">
        <f>(E75-E74)*100</f>
        <v>-2.2000000000000006</v>
      </c>
      <c r="F239" s="132">
        <f>(F75-F74)*100</f>
        <v>-2.2000000000000006</v>
      </c>
      <c r="G239" s="137"/>
      <c r="H239" s="20">
        <v>2.8</v>
      </c>
      <c r="I239" s="20" t="s">
        <v>17</v>
      </c>
      <c r="J239" s="132">
        <f>(J75-J74)*100</f>
        <v>-2.1000000000000019</v>
      </c>
      <c r="K239" s="132">
        <f>(K75-K74)*100</f>
        <v>-1.5999999999999994</v>
      </c>
      <c r="L239" s="132">
        <f>(L75-L74)*100</f>
        <v>-2.5000000000000009</v>
      </c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2:78" ht="15" x14ac:dyDescent="0.35">
      <c r="B240" s="8"/>
      <c r="C240" s="9"/>
      <c r="D240" s="129"/>
      <c r="E240" s="128"/>
      <c r="F240" s="129"/>
      <c r="G240" s="137"/>
      <c r="H240" s="8"/>
      <c r="I240" s="9"/>
      <c r="J240" s="129"/>
      <c r="K240" s="128"/>
      <c r="L240" s="128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2:78" ht="15.5" x14ac:dyDescent="0.35">
      <c r="B241" s="19">
        <v>2.1</v>
      </c>
      <c r="C241" s="19" t="s">
        <v>18</v>
      </c>
      <c r="D241" s="133">
        <f>(D77-D76)*100</f>
        <v>-1.9000000000000017</v>
      </c>
      <c r="E241" s="133">
        <f>(E77-E76)*100</f>
        <v>-1.9000000000000017</v>
      </c>
      <c r="F241" s="133">
        <f>(F77-F76)*100</f>
        <v>-1.9000000000000017</v>
      </c>
      <c r="G241" s="137"/>
      <c r="H241" s="19">
        <v>2.1</v>
      </c>
      <c r="I241" s="19" t="s">
        <v>18</v>
      </c>
      <c r="J241" s="133">
        <f>(J77-J76)*100</f>
        <v>-1.6000000000000014</v>
      </c>
      <c r="K241" s="133">
        <f>(K77-K76)*100</f>
        <v>0</v>
      </c>
      <c r="L241" s="133">
        <f>(L77-L76)*100</f>
        <v>-1.6000000000000014</v>
      </c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2:78" ht="15" x14ac:dyDescent="0.35">
      <c r="B242" s="8"/>
      <c r="C242" s="9"/>
      <c r="D242" s="129"/>
      <c r="E242" s="128"/>
      <c r="F242" s="129"/>
      <c r="G242" s="137"/>
      <c r="H242" s="8"/>
      <c r="I242" s="9"/>
      <c r="J242" s="129"/>
      <c r="K242" s="128"/>
      <c r="L242" s="128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2:78" ht="15.5" x14ac:dyDescent="0.35">
      <c r="B243" s="29">
        <v>2.2000000000000002</v>
      </c>
      <c r="C243" s="29" t="s">
        <v>18</v>
      </c>
      <c r="D243" s="134">
        <f>(D79-D78)*100</f>
        <v>0.20000000000000018</v>
      </c>
      <c r="E243" s="134">
        <f>(E79-E78)*100</f>
        <v>0.30000000000000027</v>
      </c>
      <c r="F243" s="134">
        <f>(F79-F78)*100</f>
        <v>0.30000000000000027</v>
      </c>
      <c r="G243" s="137"/>
      <c r="H243" s="29">
        <v>2.2000000000000002</v>
      </c>
      <c r="I243" s="29" t="s">
        <v>18</v>
      </c>
      <c r="J243" s="134">
        <f>(J79-J78)*100</f>
        <v>0.10000000000000009</v>
      </c>
      <c r="K243" s="134">
        <f>(K79-K78)*100</f>
        <v>2.200000000000002</v>
      </c>
      <c r="L243" s="134">
        <f>(L79-L78)*100</f>
        <v>0.10000000000000009</v>
      </c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2:78" ht="15" x14ac:dyDescent="0.35">
      <c r="B244" s="8"/>
      <c r="C244" s="9"/>
      <c r="D244" s="129"/>
      <c r="E244" s="128"/>
      <c r="F244" s="129"/>
      <c r="G244" s="137"/>
      <c r="H244" s="8"/>
      <c r="I244" s="9"/>
      <c r="J244" s="129"/>
      <c r="K244" s="128"/>
      <c r="L244" s="128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2:78" ht="15.5" x14ac:dyDescent="0.35">
      <c r="B245" s="19">
        <v>2.4</v>
      </c>
      <c r="C245" s="19" t="s">
        <v>18</v>
      </c>
      <c r="D245" s="133">
        <f>(D81-D80)*100</f>
        <v>-2.0999999999999961</v>
      </c>
      <c r="E245" s="133">
        <f>(E81-E80)*100</f>
        <v>-2.1999999999999966</v>
      </c>
      <c r="F245" s="133">
        <f>(F81-F80)*100</f>
        <v>-2.1999999999999966</v>
      </c>
      <c r="G245" s="137"/>
      <c r="H245" s="19">
        <v>2.4</v>
      </c>
      <c r="I245" s="19" t="s">
        <v>18</v>
      </c>
      <c r="J245" s="133">
        <f>(J81-J80)*100</f>
        <v>-1.9000000000000017</v>
      </c>
      <c r="K245" s="133">
        <f>(K81-K80)*100</f>
        <v>-2.0999999999999992</v>
      </c>
      <c r="L245" s="133">
        <f>(L81-L80)*100</f>
        <v>-2.1000000000000019</v>
      </c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2:78" ht="15" x14ac:dyDescent="0.35">
      <c r="B246" s="8"/>
      <c r="C246" s="9"/>
      <c r="D246" s="129"/>
      <c r="E246" s="128"/>
      <c r="F246" s="129"/>
      <c r="G246" s="137"/>
      <c r="H246" s="8"/>
      <c r="I246" s="9"/>
      <c r="J246" s="129"/>
      <c r="K246" s="128"/>
      <c r="L246" s="128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2:78" ht="15.5" x14ac:dyDescent="0.35">
      <c r="B247" s="19">
        <v>2.8</v>
      </c>
      <c r="C247" s="19" t="s">
        <v>18</v>
      </c>
      <c r="D247" s="133">
        <f>(D83-D82)*100</f>
        <v>-2.4999999999999996</v>
      </c>
      <c r="E247" s="133">
        <f>(E83-E82)*100</f>
        <v>-2.5000000000000009</v>
      </c>
      <c r="F247" s="133">
        <f>(F83-F82)*100</f>
        <v>-2.5000000000000009</v>
      </c>
      <c r="G247" s="137"/>
      <c r="H247" s="19">
        <v>2.8</v>
      </c>
      <c r="I247" s="19" t="s">
        <v>18</v>
      </c>
      <c r="J247" s="133">
        <f>(J83-J82)*100</f>
        <v>-2.4999999999999996</v>
      </c>
      <c r="K247" s="133">
        <f>(K83-K82)*100</f>
        <v>-1.9000000000000004</v>
      </c>
      <c r="L247" s="133">
        <f>(L83-L82)*100</f>
        <v>-2.4999999999999996</v>
      </c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2:78" ht="15" x14ac:dyDescent="0.35">
      <c r="B248" s="8"/>
      <c r="C248" s="9"/>
      <c r="D248" s="129"/>
      <c r="E248" s="128"/>
      <c r="F248" s="129"/>
      <c r="G248" s="137"/>
      <c r="H248" s="8"/>
      <c r="I248" s="9"/>
      <c r="J248" s="129"/>
      <c r="K248" s="128"/>
      <c r="L248" s="128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2:78" ht="15.5" x14ac:dyDescent="0.35">
      <c r="B249" s="20">
        <v>2.1</v>
      </c>
      <c r="C249" s="20" t="s">
        <v>19</v>
      </c>
      <c r="D249" s="132">
        <f>(D85-D84)*100</f>
        <v>-1.9000000000000017</v>
      </c>
      <c r="E249" s="132">
        <f>(E85-E84)*100</f>
        <v>-2.2999999999999909</v>
      </c>
      <c r="F249" s="132">
        <f>(F85-F84)*100</f>
        <v>-2.2999999999999909</v>
      </c>
      <c r="G249" s="137"/>
      <c r="H249" s="20">
        <v>2.1</v>
      </c>
      <c r="I249" s="20" t="s">
        <v>19</v>
      </c>
      <c r="J249" s="132">
        <f>(J85-J84)*100</f>
        <v>-1.6000000000000014</v>
      </c>
      <c r="K249" s="132">
        <f>(K85-K84)*100</f>
        <v>-0.70000000000000062</v>
      </c>
      <c r="L249" s="132">
        <f>(L85-L84)*100</f>
        <v>-2.1000000000000019</v>
      </c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2:78" ht="15" x14ac:dyDescent="0.35">
      <c r="B250" s="8"/>
      <c r="C250" s="9"/>
      <c r="D250" s="129"/>
      <c r="E250" s="128"/>
      <c r="F250" s="129"/>
      <c r="G250" s="137"/>
      <c r="H250" s="8"/>
      <c r="I250" s="9"/>
      <c r="J250" s="129"/>
      <c r="K250" s="128"/>
      <c r="L250" s="128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2:78" ht="15.5" x14ac:dyDescent="0.35">
      <c r="B251" s="40">
        <v>2.2000000000000002</v>
      </c>
      <c r="C251" s="40" t="s">
        <v>19</v>
      </c>
      <c r="D251" s="131">
        <f>(D87-D86)*100</f>
        <v>0.30000000000000027</v>
      </c>
      <c r="E251" s="131">
        <f>(E87-E86)*100</f>
        <v>-0.30000000000000027</v>
      </c>
      <c r="F251" s="131">
        <f>(F87-F86)*100</f>
        <v>-0.30000000000000027</v>
      </c>
      <c r="G251" s="137"/>
      <c r="H251" s="40">
        <v>2.2000000000000002</v>
      </c>
      <c r="I251" s="40" t="s">
        <v>19</v>
      </c>
      <c r="J251" s="131">
        <f>(J87-J86)*100</f>
        <v>0.30000000000000027</v>
      </c>
      <c r="K251" s="131">
        <f>(K87-K86)*100</f>
        <v>2.0000000000000018</v>
      </c>
      <c r="L251" s="131">
        <f>(L87-L86)*100</f>
        <v>-0.40000000000000036</v>
      </c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2:78" ht="15" x14ac:dyDescent="0.35">
      <c r="B252" s="8"/>
      <c r="C252" s="9"/>
      <c r="D252" s="129"/>
      <c r="E252" s="128"/>
      <c r="F252" s="129"/>
      <c r="G252" s="137"/>
      <c r="H252" s="8"/>
      <c r="I252" s="9"/>
      <c r="J252" s="129"/>
      <c r="K252" s="128"/>
      <c r="L252" s="128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2:78" ht="15.5" x14ac:dyDescent="0.35">
      <c r="B253" s="7">
        <v>2.4</v>
      </c>
      <c r="C253" s="7" t="s">
        <v>19</v>
      </c>
      <c r="D253" s="130">
        <f>(D89-D88)*100</f>
        <v>-1.9999999999999962</v>
      </c>
      <c r="E253" s="130">
        <f>(E89-E88)*100</f>
        <v>-1.0000000000000009</v>
      </c>
      <c r="F253" s="130">
        <f>(F89-F88)*100</f>
        <v>-1.0000000000000009</v>
      </c>
      <c r="G253" s="137"/>
      <c r="H253" s="7">
        <v>2.4</v>
      </c>
      <c r="I253" s="7" t="s">
        <v>19</v>
      </c>
      <c r="J253" s="130">
        <f>(J89-J88)*100</f>
        <v>-1.699999999999996</v>
      </c>
      <c r="K253" s="130">
        <f>(K89-K88)*100</f>
        <v>-0.50000000000000044</v>
      </c>
      <c r="L253" s="130">
        <f>(L89-L88)*100</f>
        <v>-0.60000000000000053</v>
      </c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2:78" ht="15" x14ac:dyDescent="0.35">
      <c r="B254" s="8"/>
      <c r="C254" s="9"/>
      <c r="D254" s="129"/>
      <c r="E254" s="128"/>
      <c r="F254" s="129"/>
      <c r="G254" s="137"/>
      <c r="H254" s="8"/>
      <c r="I254" s="9"/>
      <c r="J254" s="129"/>
      <c r="K254" s="128"/>
      <c r="L254" s="128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2:78" ht="15.5" x14ac:dyDescent="0.35">
      <c r="B255" s="7">
        <v>2.8</v>
      </c>
      <c r="C255" s="7" t="s">
        <v>19</v>
      </c>
      <c r="D255" s="130">
        <f>(D91-D90)*100</f>
        <v>-2.1999999999999997</v>
      </c>
      <c r="E255" s="130">
        <f>(E91-E90)*100</f>
        <v>-2.1999999999999993</v>
      </c>
      <c r="F255" s="130">
        <f>(F91-F90)*100</f>
        <v>-2.1999999999999993</v>
      </c>
      <c r="G255" s="137"/>
      <c r="H255" s="7">
        <v>2.8</v>
      </c>
      <c r="I255" s="7" t="s">
        <v>19</v>
      </c>
      <c r="J255" s="130">
        <f>(J91-J90)*100</f>
        <v>-2.3999999999999995</v>
      </c>
      <c r="K255" s="130">
        <f>(K91-K90)*100</f>
        <v>-1.7000000000000002</v>
      </c>
      <c r="L255" s="130">
        <f>(L91-L90)*100</f>
        <v>-2.300000000000002</v>
      </c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2:78" ht="15" x14ac:dyDescent="0.35">
      <c r="B256" s="8"/>
      <c r="C256" s="9"/>
      <c r="D256" s="129"/>
      <c r="E256" s="128"/>
      <c r="F256" s="129"/>
      <c r="G256" s="137"/>
      <c r="H256" s="8"/>
      <c r="I256" s="9"/>
      <c r="J256" s="129"/>
      <c r="K256" s="128"/>
      <c r="L256" s="128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2:78" ht="15.5" x14ac:dyDescent="0.35">
      <c r="B257" s="20">
        <v>2.1</v>
      </c>
      <c r="C257" s="20" t="s">
        <v>20</v>
      </c>
      <c r="D257" s="132">
        <f>(D93-D92)*100</f>
        <v>-1.7000000000000015</v>
      </c>
      <c r="E257" s="132">
        <f>(E93-E92)*100</f>
        <v>-2.6999999999999913</v>
      </c>
      <c r="F257" s="132">
        <f>(F93-F92)*100</f>
        <v>-2.6999999999999913</v>
      </c>
      <c r="G257" s="137"/>
      <c r="H257" s="20">
        <v>2.1</v>
      </c>
      <c r="I257" s="20" t="s">
        <v>20</v>
      </c>
      <c r="J257" s="132">
        <f>(J93-J92)*100</f>
        <v>-1.100000000000001</v>
      </c>
      <c r="K257" s="132">
        <f>(K93-K92)*100</f>
        <v>-0.9000000000000008</v>
      </c>
      <c r="L257" s="132">
        <f>(L93-L92)*100</f>
        <v>-2.1000000000000019</v>
      </c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2:78" ht="15" x14ac:dyDescent="0.35">
      <c r="B258" s="8"/>
      <c r="C258" s="9"/>
      <c r="D258" s="129"/>
      <c r="E258" s="128"/>
      <c r="F258" s="129"/>
      <c r="G258" s="137"/>
      <c r="H258" s="8"/>
      <c r="I258" s="9"/>
      <c r="J258" s="129"/>
      <c r="K258" s="128"/>
      <c r="L258" s="128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2:78" ht="15.5" x14ac:dyDescent="0.35">
      <c r="B259" s="40">
        <v>2.2000000000000002</v>
      </c>
      <c r="C259" s="40" t="s">
        <v>20</v>
      </c>
      <c r="D259" s="131">
        <f>(D95-D94)*100</f>
        <v>0.30000000000000027</v>
      </c>
      <c r="E259" s="131">
        <f>(E95-E94)*100</f>
        <v>-0.80000000000000071</v>
      </c>
      <c r="F259" s="131">
        <f>(F95-F94)*100</f>
        <v>-0.80000000000000071</v>
      </c>
      <c r="G259" s="137"/>
      <c r="H259" s="40">
        <v>2.2000000000000002</v>
      </c>
      <c r="I259" s="40" t="s">
        <v>20</v>
      </c>
      <c r="J259" s="131">
        <f>(J95-J94)*100</f>
        <v>0.40000000000000036</v>
      </c>
      <c r="K259" s="131">
        <f>(K95-K94)*100</f>
        <v>1.2999999999999901</v>
      </c>
      <c r="L259" s="131">
        <f>(L95-L94)*100</f>
        <v>-0.70000000000000062</v>
      </c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2:78" ht="15" x14ac:dyDescent="0.35">
      <c r="B260" s="8"/>
      <c r="C260" s="9"/>
      <c r="D260" s="129"/>
      <c r="E260" s="128"/>
      <c r="F260" s="129"/>
      <c r="G260" s="137"/>
      <c r="H260" s="8"/>
      <c r="I260" s="9"/>
      <c r="J260" s="129"/>
      <c r="K260" s="128"/>
      <c r="L260" s="128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2:78" ht="15.5" x14ac:dyDescent="0.35">
      <c r="B261" s="7">
        <v>2.4</v>
      </c>
      <c r="C261" s="7" t="s">
        <v>20</v>
      </c>
      <c r="D261" s="130">
        <f>(D97-D96)*100</f>
        <v>-1.7000000000000015</v>
      </c>
      <c r="E261" s="130">
        <f>(E97-E96)*100</f>
        <v>-0.20000000000000018</v>
      </c>
      <c r="F261" s="130">
        <f>(F97-F96)*100</f>
        <v>-0.20000000000000018</v>
      </c>
      <c r="G261" s="137"/>
      <c r="H261" s="7">
        <v>2.4</v>
      </c>
      <c r="I261" s="7" t="s">
        <v>20</v>
      </c>
      <c r="J261" s="130">
        <f>(J97-J96)*100</f>
        <v>-1.5999999999999959</v>
      </c>
      <c r="K261" s="130">
        <f>(K97-K96)*100</f>
        <v>0.49999999999999489</v>
      </c>
      <c r="L261" s="130">
        <f>(L97-L96)*100</f>
        <v>-0.30000000000000027</v>
      </c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2:78" ht="15" x14ac:dyDescent="0.35">
      <c r="B262" s="8"/>
      <c r="C262" s="9"/>
      <c r="D262" s="129"/>
      <c r="E262" s="128"/>
      <c r="F262" s="129"/>
      <c r="G262" s="137"/>
      <c r="H262" s="8"/>
      <c r="I262" s="9"/>
      <c r="J262" s="129"/>
      <c r="K262" s="128"/>
      <c r="L262" s="128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</row>
    <row r="263" spans="2:78" ht="15.5" x14ac:dyDescent="0.35">
      <c r="B263" s="7">
        <v>2.8</v>
      </c>
      <c r="C263" s="7" t="s">
        <v>20</v>
      </c>
      <c r="D263" s="130">
        <f>(D99-D98)*100</f>
        <v>-1.9000000000000004</v>
      </c>
      <c r="E263" s="130">
        <f>(E99-E98)*100</f>
        <v>-1.9999999999999991</v>
      </c>
      <c r="F263" s="130">
        <f>(F99-F98)*100</f>
        <v>-1.9999999999999991</v>
      </c>
      <c r="G263" s="137"/>
      <c r="H263" s="7">
        <v>2.8</v>
      </c>
      <c r="I263" s="7" t="s">
        <v>20</v>
      </c>
      <c r="J263" s="130">
        <f>(J99-J98)*100</f>
        <v>-2.2999999999999994</v>
      </c>
      <c r="K263" s="130">
        <f>(K99-K98)*100</f>
        <v>-1.4999999999999987</v>
      </c>
      <c r="L263" s="130">
        <f>(L99-L98)*100</f>
        <v>-1.9999999999999991</v>
      </c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</row>
    <row r="264" spans="2:78" ht="15" x14ac:dyDescent="0.35">
      <c r="B264" s="8"/>
      <c r="C264" s="9"/>
      <c r="D264" s="129"/>
      <c r="E264" s="128"/>
      <c r="F264" s="129"/>
      <c r="G264" s="137"/>
      <c r="H264" s="8"/>
      <c r="I264" s="9"/>
      <c r="J264" s="129"/>
      <c r="K264" s="128"/>
      <c r="L264" s="128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</row>
    <row r="265" spans="2:78" ht="15.5" x14ac:dyDescent="0.35">
      <c r="B265" s="7">
        <v>2.1</v>
      </c>
      <c r="C265" s="7" t="s">
        <v>21</v>
      </c>
      <c r="D265" s="130">
        <f>(D101-D100)*100</f>
        <v>-1.100000000000001</v>
      </c>
      <c r="E265" s="130">
        <f>(E101-E100)*100</f>
        <v>-0.79999999999998961</v>
      </c>
      <c r="F265" s="130">
        <f>(F101-F100)*100</f>
        <v>-0.79999999999998961</v>
      </c>
      <c r="G265" s="137"/>
      <c r="H265" s="7">
        <v>2.1</v>
      </c>
      <c r="I265" s="7" t="s">
        <v>21</v>
      </c>
      <c r="J265" s="130">
        <f>(J101-J100)*100</f>
        <v>-0.10000000000000009</v>
      </c>
      <c r="K265" s="130">
        <f>(K101-K100)*100</f>
        <v>1.5000000000000013</v>
      </c>
      <c r="L265" s="130">
        <f>(L101-L100)*100</f>
        <v>-0.50000000000000044</v>
      </c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</row>
    <row r="266" spans="2:78" ht="15" x14ac:dyDescent="0.35">
      <c r="B266" s="8"/>
      <c r="C266" s="9"/>
      <c r="D266" s="129"/>
      <c r="E266" s="128"/>
      <c r="F266" s="129"/>
      <c r="G266" s="137"/>
      <c r="H266" s="8"/>
      <c r="I266" s="9"/>
      <c r="J266" s="129"/>
      <c r="K266" s="128"/>
      <c r="L266" s="128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</row>
    <row r="267" spans="2:78" ht="15.5" x14ac:dyDescent="0.35">
      <c r="B267" s="40">
        <v>2.2000000000000002</v>
      </c>
      <c r="C267" s="40" t="s">
        <v>21</v>
      </c>
      <c r="D267" s="131">
        <f>(D103-D102)*100</f>
        <v>-0.20000000000000018</v>
      </c>
      <c r="E267" s="131">
        <f>(E103-E102)*100</f>
        <v>-0.10000000000000009</v>
      </c>
      <c r="F267" s="131">
        <f>(F103-F102)*100</f>
        <v>-0.10000000000000009</v>
      </c>
      <c r="G267" s="137"/>
      <c r="H267" s="40">
        <v>2.2000000000000002</v>
      </c>
      <c r="I267" s="40" t="s">
        <v>21</v>
      </c>
      <c r="J267" s="131">
        <f>(J103-J102)*100</f>
        <v>-0.30000000000000027</v>
      </c>
      <c r="K267" s="131">
        <f>(K103-K102)*100</f>
        <v>0.30000000000000027</v>
      </c>
      <c r="L267" s="131">
        <f>(L103-L102)*100</f>
        <v>-0.40000000000000036</v>
      </c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</row>
    <row r="268" spans="2:78" ht="15" x14ac:dyDescent="0.35">
      <c r="B268" s="8"/>
      <c r="C268" s="9"/>
      <c r="D268" s="129"/>
      <c r="E268" s="128"/>
      <c r="F268" s="129"/>
      <c r="G268" s="137"/>
      <c r="H268" s="8"/>
      <c r="I268" s="9"/>
      <c r="J268" s="129"/>
      <c r="K268" s="128"/>
      <c r="L268" s="128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</row>
    <row r="269" spans="2:78" ht="15.5" x14ac:dyDescent="0.35">
      <c r="B269" s="20">
        <v>2.4</v>
      </c>
      <c r="C269" s="20" t="s">
        <v>21</v>
      </c>
      <c r="D269" s="132">
        <f>(D105-D104)*100</f>
        <v>-2.0000000000000018</v>
      </c>
      <c r="E269" s="132">
        <f>(E105-E104)*100</f>
        <v>-3.799999999999998</v>
      </c>
      <c r="F269" s="132">
        <f>(F105-F104)*100</f>
        <v>-3.799999999999998</v>
      </c>
      <c r="G269" s="137"/>
      <c r="H269" s="20">
        <v>2.4</v>
      </c>
      <c r="I269" s="20" t="s">
        <v>21</v>
      </c>
      <c r="J269" s="132">
        <f>(J105-J104)*100</f>
        <v>-1.799999999999996</v>
      </c>
      <c r="K269" s="132">
        <f>(K105-K104)*100</f>
        <v>-3.4000000000000004</v>
      </c>
      <c r="L269" s="132">
        <f>(L105-L104)*100</f>
        <v>-3.5000000000000004</v>
      </c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</row>
    <row r="270" spans="2:78" ht="15" x14ac:dyDescent="0.35">
      <c r="B270" s="8"/>
      <c r="C270" s="9"/>
      <c r="D270" s="129"/>
      <c r="E270" s="128"/>
      <c r="F270" s="129"/>
      <c r="G270" s="137"/>
      <c r="H270" s="8"/>
      <c r="I270" s="9"/>
      <c r="J270" s="129"/>
      <c r="K270" s="128"/>
      <c r="L270" s="128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</row>
    <row r="271" spans="2:78" ht="15.5" x14ac:dyDescent="0.35">
      <c r="B271" s="20">
        <v>2.8</v>
      </c>
      <c r="C271" s="20" t="s">
        <v>21</v>
      </c>
      <c r="D271" s="132">
        <f>(D107-D106)*100</f>
        <v>-2.0000000000000018</v>
      </c>
      <c r="E271" s="132">
        <f>(E107-E106)*100</f>
        <v>-2.3999999999999995</v>
      </c>
      <c r="F271" s="132">
        <f>(F107-F106)*100</f>
        <v>-2.3999999999999995</v>
      </c>
      <c r="G271" s="137"/>
      <c r="H271" s="20">
        <v>2.8</v>
      </c>
      <c r="I271" s="20" t="s">
        <v>21</v>
      </c>
      <c r="J271" s="132">
        <f>(J107-J106)*100</f>
        <v>-1.9000000000000017</v>
      </c>
      <c r="K271" s="132">
        <f>(K107-K106)*100</f>
        <v>-1.8000000000000003</v>
      </c>
      <c r="L271" s="132">
        <f>(L107-L106)*100</f>
        <v>-2.5999999999999996</v>
      </c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</row>
    <row r="272" spans="2:78" ht="15" x14ac:dyDescent="0.35">
      <c r="B272" s="8"/>
      <c r="C272" s="9"/>
      <c r="D272" s="129"/>
      <c r="E272" s="128"/>
      <c r="F272" s="129"/>
      <c r="G272" s="137"/>
      <c r="H272" s="8"/>
      <c r="I272" s="9"/>
      <c r="J272" s="129"/>
      <c r="K272" s="128"/>
      <c r="L272" s="128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</row>
    <row r="273" spans="2:78" ht="15.5" x14ac:dyDescent="0.35">
      <c r="B273" s="19">
        <v>2.1</v>
      </c>
      <c r="C273" s="19" t="s">
        <v>22</v>
      </c>
      <c r="D273" s="133">
        <f>(D109-D108)*100</f>
        <v>-2.0000000000000018</v>
      </c>
      <c r="E273" s="133">
        <f>(E109-E108)*100</f>
        <v>-2.0000000000000018</v>
      </c>
      <c r="F273" s="133">
        <f>(F109-F108)*100</f>
        <v>-2.0000000000000018</v>
      </c>
      <c r="G273" s="137"/>
      <c r="H273" s="19">
        <v>2.1</v>
      </c>
      <c r="I273" s="19" t="s">
        <v>22</v>
      </c>
      <c r="J273" s="133">
        <f>(J109-J108)*100</f>
        <v>-1.6000000000000014</v>
      </c>
      <c r="K273" s="133">
        <f>(K109-K108)*100</f>
        <v>-0.30000000000000027</v>
      </c>
      <c r="L273" s="133">
        <f>(L109-L108)*100</f>
        <v>-1.7000000000000015</v>
      </c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</row>
    <row r="274" spans="2:78" ht="15" x14ac:dyDescent="0.35">
      <c r="B274" s="8"/>
      <c r="C274" s="9"/>
      <c r="D274" s="129"/>
      <c r="E274" s="128"/>
      <c r="F274" s="129"/>
      <c r="G274" s="137"/>
      <c r="H274" s="8"/>
      <c r="I274" s="9"/>
      <c r="J274" s="129"/>
      <c r="K274" s="128"/>
      <c r="L274" s="128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</row>
    <row r="275" spans="2:78" ht="15.5" x14ac:dyDescent="0.35">
      <c r="B275" s="29">
        <v>2.2000000000000002</v>
      </c>
      <c r="C275" s="29" t="s">
        <v>22</v>
      </c>
      <c r="D275" s="134">
        <f>(D111-D110)*100</f>
        <v>0</v>
      </c>
      <c r="E275" s="134">
        <f>(E111-E110)*100</f>
        <v>0</v>
      </c>
      <c r="F275" s="134">
        <f>(F111-F110)*100</f>
        <v>0</v>
      </c>
      <c r="G275" s="137"/>
      <c r="H275" s="29">
        <v>2.2000000000000002</v>
      </c>
      <c r="I275" s="29" t="s">
        <v>22</v>
      </c>
      <c r="J275" s="134">
        <f>(J111-J110)*100</f>
        <v>0.10000000000000009</v>
      </c>
      <c r="K275" s="134">
        <f>(K111-K110)*100</f>
        <v>2.300000000000002</v>
      </c>
      <c r="L275" s="134">
        <f>(L111-L110)*100</f>
        <v>0.20000000000000018</v>
      </c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</row>
    <row r="276" spans="2:78" ht="15" x14ac:dyDescent="0.35">
      <c r="B276" s="8"/>
      <c r="C276" s="9"/>
      <c r="D276" s="129"/>
      <c r="E276" s="128"/>
      <c r="F276" s="129"/>
      <c r="G276" s="137"/>
      <c r="H276" s="8"/>
      <c r="I276" s="9"/>
      <c r="J276" s="129"/>
      <c r="K276" s="128"/>
      <c r="L276" s="128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</row>
    <row r="277" spans="2:78" ht="15.5" x14ac:dyDescent="0.35">
      <c r="B277" s="19">
        <v>2.4</v>
      </c>
      <c r="C277" s="19" t="s">
        <v>22</v>
      </c>
      <c r="D277" s="133">
        <f>(D113-D112)*100</f>
        <v>-1.5999999999999959</v>
      </c>
      <c r="E277" s="133">
        <f>(E113-E112)*100</f>
        <v>-1.699999999999996</v>
      </c>
      <c r="F277" s="133">
        <f>(F113-F112)*100</f>
        <v>-1.699999999999996</v>
      </c>
      <c r="G277" s="137"/>
      <c r="H277" s="19">
        <v>2.4</v>
      </c>
      <c r="I277" s="19" t="s">
        <v>22</v>
      </c>
      <c r="J277" s="133">
        <f>(J113-J112)*100</f>
        <v>-1.4000000000000012</v>
      </c>
      <c r="K277" s="133">
        <f>(K113-K112)*100</f>
        <v>-1.799999999999996</v>
      </c>
      <c r="L277" s="133">
        <f>(L113-L112)*100</f>
        <v>-1.5000000000000013</v>
      </c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</row>
    <row r="278" spans="2:78" ht="15" x14ac:dyDescent="0.35">
      <c r="B278" s="8"/>
      <c r="C278" s="9"/>
      <c r="D278" s="129"/>
      <c r="E278" s="128"/>
      <c r="F278" s="129"/>
      <c r="G278" s="137"/>
      <c r="H278" s="8"/>
      <c r="I278" s="9"/>
      <c r="J278" s="129"/>
      <c r="K278" s="128"/>
      <c r="L278" s="128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</row>
    <row r="279" spans="2:78" ht="15.5" x14ac:dyDescent="0.35">
      <c r="B279" s="19">
        <v>2.8</v>
      </c>
      <c r="C279" s="19" t="s">
        <v>22</v>
      </c>
      <c r="D279" s="133">
        <f>(D115-D114)*100</f>
        <v>-2.600000000000001</v>
      </c>
      <c r="E279" s="133">
        <f>(E115-E114)*100</f>
        <v>-2.600000000000001</v>
      </c>
      <c r="F279" s="133">
        <f>(F115-F114)*100</f>
        <v>-2.600000000000001</v>
      </c>
      <c r="G279" s="137"/>
      <c r="H279" s="19">
        <v>2.8</v>
      </c>
      <c r="I279" s="19" t="s">
        <v>22</v>
      </c>
      <c r="J279" s="133">
        <f>(J115-J114)*100</f>
        <v>-2.4999999999999996</v>
      </c>
      <c r="K279" s="133">
        <f>(K115-K114)*100</f>
        <v>-1.9000000000000004</v>
      </c>
      <c r="L279" s="133">
        <f>(L115-L114)*100</f>
        <v>-2.4999999999999996</v>
      </c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</row>
    <row r="280" spans="2:78" ht="15" x14ac:dyDescent="0.35">
      <c r="B280" s="8"/>
      <c r="C280" s="9"/>
      <c r="D280" s="129"/>
      <c r="E280" s="128"/>
      <c r="F280" s="129"/>
      <c r="G280" s="137"/>
      <c r="H280" s="8"/>
      <c r="I280" s="9"/>
      <c r="J280" s="129"/>
      <c r="K280" s="128"/>
      <c r="L280" s="128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</row>
    <row r="281" spans="2:78" ht="15.5" x14ac:dyDescent="0.35">
      <c r="B281" s="25">
        <v>2.1</v>
      </c>
      <c r="C281" s="26" t="s">
        <v>23</v>
      </c>
      <c r="D281" s="132">
        <f>(D117-D116)*100</f>
        <v>-1.6000000000000014</v>
      </c>
      <c r="E281" s="132">
        <f>(E117-E116)*100</f>
        <v>-2.300000000000002</v>
      </c>
      <c r="F281" s="132">
        <f>(F117-F116)*100</f>
        <v>-2.300000000000002</v>
      </c>
      <c r="G281" s="137"/>
      <c r="H281" s="25">
        <v>2.1</v>
      </c>
      <c r="I281" s="26" t="s">
        <v>23</v>
      </c>
      <c r="J281" s="132">
        <f>(J117-J116)*100</f>
        <v>-1.0000000000000009</v>
      </c>
      <c r="K281" s="132">
        <f>(K117-K116)*100</f>
        <v>-0.60000000000000053</v>
      </c>
      <c r="L281" s="132">
        <f>(L117-L116)*100</f>
        <v>-1.5999999999999903</v>
      </c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</row>
    <row r="282" spans="2:78" ht="15" x14ac:dyDescent="0.35">
      <c r="B282" s="8"/>
      <c r="C282" s="9"/>
      <c r="D282" s="129"/>
      <c r="E282" s="128"/>
      <c r="F282" s="129"/>
      <c r="G282" s="137"/>
      <c r="H282" s="8"/>
      <c r="I282" s="9"/>
      <c r="J282" s="129"/>
      <c r="K282" s="128"/>
      <c r="L282" s="128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</row>
    <row r="283" spans="2:78" ht="15.5" x14ac:dyDescent="0.35">
      <c r="B283" s="40">
        <v>2.2000000000000002</v>
      </c>
      <c r="C283" s="40" t="s">
        <v>23</v>
      </c>
      <c r="D283" s="131">
        <f>(D119-D118)*100</f>
        <v>0.10000000000000009</v>
      </c>
      <c r="E283" s="131">
        <f>(E119-E118)*100</f>
        <v>-0.70000000000000062</v>
      </c>
      <c r="F283" s="131">
        <f>(F119-F118)*100</f>
        <v>-0.70000000000000062</v>
      </c>
      <c r="G283" s="137"/>
      <c r="H283" s="40">
        <v>2.2000000000000002</v>
      </c>
      <c r="I283" s="40" t="s">
        <v>23</v>
      </c>
      <c r="J283" s="131">
        <f>(J119-J118)*100</f>
        <v>0.30000000000000027</v>
      </c>
      <c r="K283" s="131">
        <f>(K119-K118)*100</f>
        <v>1.5000000000000013</v>
      </c>
      <c r="L283" s="131">
        <f>(L119-L118)*100</f>
        <v>-0.30000000000000027</v>
      </c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</row>
    <row r="284" spans="2:78" ht="15" x14ac:dyDescent="0.35">
      <c r="B284" s="8"/>
      <c r="C284" s="9"/>
      <c r="D284" s="129"/>
      <c r="E284" s="128"/>
      <c r="F284" s="129"/>
      <c r="G284" s="137"/>
      <c r="H284" s="8"/>
      <c r="I284" s="9"/>
      <c r="J284" s="129"/>
      <c r="K284" s="128"/>
      <c r="L284" s="128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</row>
    <row r="285" spans="2:78" ht="15.5" x14ac:dyDescent="0.35">
      <c r="B285" s="27">
        <v>2.4</v>
      </c>
      <c r="C285" s="28" t="s">
        <v>23</v>
      </c>
      <c r="D285" s="130">
        <f>(D121-D120)*100</f>
        <v>-1.3999999999999957</v>
      </c>
      <c r="E285" s="130">
        <f>(E121-E120)*100</f>
        <v>-0.50000000000000044</v>
      </c>
      <c r="F285" s="130">
        <f>(F121-F120)*100</f>
        <v>-0.50000000000000044</v>
      </c>
      <c r="G285" s="137"/>
      <c r="H285" s="27">
        <v>2.4</v>
      </c>
      <c r="I285" s="28" t="s">
        <v>23</v>
      </c>
      <c r="J285" s="130">
        <f>(J121-J120)*100</f>
        <v>-1.0000000000000009</v>
      </c>
      <c r="K285" s="130">
        <f>(K121-K120)*100</f>
        <v>-0.10000000000000009</v>
      </c>
      <c r="L285" s="130">
        <f>(L121-L120)*100</f>
        <v>-0.40000000000000036</v>
      </c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</row>
    <row r="286" spans="2:78" ht="15" x14ac:dyDescent="0.35">
      <c r="B286" s="8"/>
      <c r="C286" s="9"/>
      <c r="D286" s="129"/>
      <c r="E286" s="128"/>
      <c r="F286" s="129"/>
      <c r="G286" s="137"/>
      <c r="H286" s="8"/>
      <c r="I286" s="9"/>
      <c r="J286" s="129"/>
      <c r="K286" s="128"/>
      <c r="L286" s="128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</row>
    <row r="287" spans="2:78" ht="15.5" x14ac:dyDescent="0.35">
      <c r="B287" s="27">
        <v>2.8</v>
      </c>
      <c r="C287" s="28" t="s">
        <v>23</v>
      </c>
      <c r="D287" s="130">
        <f>(D123-D122)*100</f>
        <v>-2.3000000000000007</v>
      </c>
      <c r="E287" s="130">
        <f>(E123-E122)*100</f>
        <v>-2.1999999999999993</v>
      </c>
      <c r="F287" s="130">
        <f>(F123-F122)*100</f>
        <v>-2.1999999999999993</v>
      </c>
      <c r="G287" s="137"/>
      <c r="H287" s="27">
        <v>2.8</v>
      </c>
      <c r="I287" s="28" t="s">
        <v>23</v>
      </c>
      <c r="J287" s="130">
        <f>(J123-J122)*100</f>
        <v>-2.4999999999999982</v>
      </c>
      <c r="K287" s="130">
        <f>(K123-K122)*100</f>
        <v>-1.7999999999999989</v>
      </c>
      <c r="L287" s="130">
        <f>(L123-L122)*100</f>
        <v>-2.1000000000000019</v>
      </c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</row>
    <row r="288" spans="2:78" ht="15" x14ac:dyDescent="0.35">
      <c r="B288" s="8"/>
      <c r="C288" s="9"/>
      <c r="D288" s="129"/>
      <c r="E288" s="128"/>
      <c r="F288" s="129"/>
      <c r="G288" s="137"/>
      <c r="H288" s="8"/>
      <c r="I288" s="9"/>
      <c r="J288" s="129"/>
      <c r="K288" s="128"/>
      <c r="L288" s="128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</row>
    <row r="289" spans="2:78" ht="15.5" x14ac:dyDescent="0.35">
      <c r="B289" s="25">
        <v>2.1</v>
      </c>
      <c r="C289" s="26" t="s">
        <v>24</v>
      </c>
      <c r="D289" s="132">
        <f>(D125-D124)*100</f>
        <v>-1.3000000000000012</v>
      </c>
      <c r="E289" s="132">
        <f>(E125-E124)*100</f>
        <v>-2.4000000000000021</v>
      </c>
      <c r="F289" s="132">
        <f>(F125-F124)*100</f>
        <v>-2.4000000000000021</v>
      </c>
      <c r="G289" s="137"/>
      <c r="H289" s="25">
        <v>2.1</v>
      </c>
      <c r="I289" s="26" t="s">
        <v>24</v>
      </c>
      <c r="J289" s="132">
        <f>(J125-J124)*100</f>
        <v>-0.70000000000000062</v>
      </c>
      <c r="K289" s="132">
        <f>(K125-K124)*100</f>
        <v>-0.60000000000000053</v>
      </c>
      <c r="L289" s="132">
        <f>(L125-L124)*100</f>
        <v>-1.5000000000000013</v>
      </c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</row>
    <row r="290" spans="2:78" ht="15" x14ac:dyDescent="0.35">
      <c r="B290" s="8"/>
      <c r="C290" s="9"/>
      <c r="D290" s="129"/>
      <c r="E290" s="128"/>
      <c r="F290" s="129"/>
      <c r="G290" s="137"/>
      <c r="H290" s="8"/>
      <c r="I290" s="9"/>
      <c r="J290" s="129"/>
      <c r="K290" s="128"/>
      <c r="L290" s="128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</row>
    <row r="291" spans="2:78" ht="15.5" x14ac:dyDescent="0.35">
      <c r="B291" s="40">
        <v>2.2000000000000002</v>
      </c>
      <c r="C291" s="40" t="s">
        <v>24</v>
      </c>
      <c r="D291" s="131">
        <f>(D127-D126)*100</f>
        <v>0.10000000000000009</v>
      </c>
      <c r="E291" s="131">
        <f>(E127-E126)*100</f>
        <v>-1.19999999999999</v>
      </c>
      <c r="F291" s="131">
        <f>(F127-F126)*100</f>
        <v>-1.19999999999999</v>
      </c>
      <c r="G291" s="137"/>
      <c r="H291" s="40">
        <v>2.2000000000000002</v>
      </c>
      <c r="I291" s="40" t="s">
        <v>24</v>
      </c>
      <c r="J291" s="131">
        <f>(J127-J126)*100</f>
        <v>0.20000000000000018</v>
      </c>
      <c r="K291" s="131">
        <f>(K127-K126)*100</f>
        <v>0.70000000000000062</v>
      </c>
      <c r="L291" s="131">
        <f>(L127-L126)*100</f>
        <v>-0.80000000000000071</v>
      </c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</row>
    <row r="292" spans="2:78" ht="15" x14ac:dyDescent="0.35">
      <c r="B292" s="8"/>
      <c r="C292" s="9"/>
      <c r="D292" s="129"/>
      <c r="E292" s="128"/>
      <c r="F292" s="129"/>
      <c r="G292" s="137"/>
      <c r="H292" s="8"/>
      <c r="I292" s="9"/>
      <c r="J292" s="129"/>
      <c r="K292" s="128"/>
      <c r="L292" s="128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</row>
    <row r="293" spans="2:78" ht="15.5" x14ac:dyDescent="0.35">
      <c r="B293" s="27">
        <v>2.4</v>
      </c>
      <c r="C293" s="28" t="s">
        <v>24</v>
      </c>
      <c r="D293" s="130">
        <f>(D129-D128)*100</f>
        <v>-1.100000000000001</v>
      </c>
      <c r="E293" s="130">
        <f>(E129-E128)*100</f>
        <v>0.10000000000000009</v>
      </c>
      <c r="F293" s="130">
        <f>(F129-F128)*100</f>
        <v>0.10000000000000009</v>
      </c>
      <c r="G293" s="137"/>
      <c r="H293" s="27">
        <v>2.4</v>
      </c>
      <c r="I293" s="28" t="s">
        <v>24</v>
      </c>
      <c r="J293" s="130">
        <f>(J129-J128)*100</f>
        <v>-0.70000000000000062</v>
      </c>
      <c r="K293" s="130">
        <f>(K129-K128)*100</f>
        <v>1.0000000000000009</v>
      </c>
      <c r="L293" s="130">
        <f>(L129-L128)*100</f>
        <v>0.20000000000000018</v>
      </c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</row>
    <row r="294" spans="2:78" ht="15" x14ac:dyDescent="0.35">
      <c r="B294" s="8"/>
      <c r="C294" s="9"/>
      <c r="D294" s="129"/>
      <c r="E294" s="128"/>
      <c r="F294" s="129"/>
      <c r="G294" s="137"/>
      <c r="H294" s="8"/>
      <c r="I294" s="9"/>
      <c r="J294" s="129"/>
      <c r="K294" s="128"/>
      <c r="L294" s="128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</row>
    <row r="295" spans="2:78" ht="15.5" x14ac:dyDescent="0.35">
      <c r="B295" s="27">
        <v>2.8</v>
      </c>
      <c r="C295" s="28" t="s">
        <v>24</v>
      </c>
      <c r="D295" s="130">
        <f>(D131-D130)*100</f>
        <v>-1.9999999999999998</v>
      </c>
      <c r="E295" s="130">
        <f>(E131-E130)*100</f>
        <v>-1.7999999999999989</v>
      </c>
      <c r="F295" s="130">
        <f>(F131-F130)*100</f>
        <v>-1.7999999999999989</v>
      </c>
      <c r="G295" s="137"/>
      <c r="H295" s="27">
        <v>2.8</v>
      </c>
      <c r="I295" s="28" t="s">
        <v>24</v>
      </c>
      <c r="J295" s="130">
        <f>(J131-J130)*100</f>
        <v>-2.2000000000000006</v>
      </c>
      <c r="K295" s="130">
        <f>(K131-K130)*100</f>
        <v>-1.3000000000000012</v>
      </c>
      <c r="L295" s="130">
        <f>(L131-L130)*100</f>
        <v>-1.6000000000000014</v>
      </c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</row>
    <row r="296" spans="2:78" ht="15" x14ac:dyDescent="0.35">
      <c r="B296" s="8"/>
      <c r="C296" s="9"/>
      <c r="D296" s="129"/>
      <c r="E296" s="128"/>
      <c r="F296" s="129"/>
      <c r="G296" s="137"/>
      <c r="H296" s="8"/>
      <c r="I296" s="9"/>
      <c r="J296" s="129"/>
      <c r="K296" s="128"/>
      <c r="L296" s="128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</row>
    <row r="297" spans="2:78" ht="15.5" x14ac:dyDescent="0.35">
      <c r="B297" s="25">
        <v>2.1</v>
      </c>
      <c r="C297" s="26" t="s">
        <v>25</v>
      </c>
      <c r="D297" s="132">
        <f>(D133-D132)*100</f>
        <v>-1.3999999999999901</v>
      </c>
      <c r="E297" s="132">
        <f>(E133-E132)*100</f>
        <v>-0.40000000000000036</v>
      </c>
      <c r="F297" s="132">
        <f>(F133-F132)*100</f>
        <v>-0.40000000000000036</v>
      </c>
      <c r="G297" s="137"/>
      <c r="H297" s="25">
        <v>2.1</v>
      </c>
      <c r="I297" s="26" t="s">
        <v>25</v>
      </c>
      <c r="J297" s="132">
        <f>(J133-J132)*100</f>
        <v>-1.0999999999999899</v>
      </c>
      <c r="K297" s="132">
        <f>(K133-K132)*100</f>
        <v>0.10000000000000009</v>
      </c>
      <c r="L297" s="132">
        <f>(L133-L132)*100</f>
        <v>-0.40000000000000036</v>
      </c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</row>
    <row r="298" spans="2:78" ht="15" x14ac:dyDescent="0.35">
      <c r="B298" s="8"/>
      <c r="C298" s="9"/>
      <c r="D298" s="129"/>
      <c r="E298" s="128"/>
      <c r="F298" s="129"/>
      <c r="G298" s="137"/>
      <c r="H298" s="8"/>
      <c r="I298" s="9"/>
      <c r="J298" s="129"/>
      <c r="K298" s="128"/>
      <c r="L298" s="128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</row>
    <row r="299" spans="2:78" ht="15.5" x14ac:dyDescent="0.35">
      <c r="B299" s="40">
        <v>2.2000000000000002</v>
      </c>
      <c r="C299" s="40" t="s">
        <v>25</v>
      </c>
      <c r="D299" s="131">
        <f>(D135-D134)*100</f>
        <v>0</v>
      </c>
      <c r="E299" s="131">
        <f>(E135-E134)*100</f>
        <v>1.5000000000000013</v>
      </c>
      <c r="F299" s="131">
        <f>(F135-F134)*100</f>
        <v>1.5000000000000013</v>
      </c>
      <c r="G299" s="137"/>
      <c r="H299" s="40">
        <v>2.2000000000000002</v>
      </c>
      <c r="I299" s="40" t="s">
        <v>25</v>
      </c>
      <c r="J299" s="131">
        <f>(J135-J134)*100</f>
        <v>0</v>
      </c>
      <c r="K299" s="131">
        <f>(K135-K134)*100</f>
        <v>2.9999999999999916</v>
      </c>
      <c r="L299" s="131">
        <f>(L135-L134)*100</f>
        <v>0.99999999999998979</v>
      </c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</row>
    <row r="300" spans="2:78" ht="15" x14ac:dyDescent="0.35">
      <c r="B300" s="8"/>
      <c r="C300" s="9"/>
      <c r="D300" s="129"/>
      <c r="E300" s="128"/>
      <c r="F300" s="129"/>
      <c r="G300" s="137"/>
      <c r="H300" s="8"/>
      <c r="I300" s="9"/>
      <c r="J300" s="129"/>
      <c r="K300" s="128"/>
      <c r="L300" s="128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</row>
    <row r="301" spans="2:78" ht="15.5" x14ac:dyDescent="0.35">
      <c r="B301" s="25">
        <v>2.4</v>
      </c>
      <c r="C301" s="26" t="s">
        <v>25</v>
      </c>
      <c r="D301" s="132">
        <f>(D137-D136)*100</f>
        <v>-0.60000000000000053</v>
      </c>
      <c r="E301" s="132">
        <f>(E137-E136)*100</f>
        <v>-2.1000000000000019</v>
      </c>
      <c r="F301" s="132">
        <f>(F137-F136)*100</f>
        <v>-2.1000000000000019</v>
      </c>
      <c r="G301" s="137"/>
      <c r="H301" s="25">
        <v>2.4</v>
      </c>
      <c r="I301" s="26" t="s">
        <v>25</v>
      </c>
      <c r="J301" s="132">
        <f>(J137-J136)*100</f>
        <v>-0.40000000000000036</v>
      </c>
      <c r="K301" s="132">
        <f>(K137-K136)*100</f>
        <v>-2.5000000000000022</v>
      </c>
      <c r="L301" s="132">
        <f>(L137-L136)*100</f>
        <v>-1.5999999999999959</v>
      </c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</row>
    <row r="302" spans="2:78" ht="15" x14ac:dyDescent="0.35">
      <c r="B302" s="8"/>
      <c r="C302" s="9"/>
      <c r="D302" s="129"/>
      <c r="E302" s="128"/>
      <c r="F302" s="129"/>
      <c r="G302" s="137"/>
      <c r="H302" s="8"/>
      <c r="I302" s="9"/>
      <c r="J302" s="129"/>
      <c r="K302" s="128"/>
      <c r="L302" s="128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</row>
    <row r="303" spans="2:78" ht="15.5" x14ac:dyDescent="0.35">
      <c r="B303" s="25">
        <v>2.8</v>
      </c>
      <c r="C303" s="26" t="s">
        <v>25</v>
      </c>
      <c r="D303" s="132">
        <f>(D139-D138)*100</f>
        <v>-1.9999999999999962</v>
      </c>
      <c r="E303" s="132">
        <f>(E139-E138)*100</f>
        <v>-2.7000000000000011</v>
      </c>
      <c r="F303" s="132">
        <f>(F139-F138)*100</f>
        <v>-2.7000000000000011</v>
      </c>
      <c r="G303" s="137"/>
      <c r="H303" s="25">
        <v>2.8</v>
      </c>
      <c r="I303" s="26" t="s">
        <v>25</v>
      </c>
      <c r="J303" s="132">
        <f>(J139-J138)*100</f>
        <v>-1.6000000000000014</v>
      </c>
      <c r="K303" s="132">
        <f>(K139-K138)*100</f>
        <v>-2.1000000000000005</v>
      </c>
      <c r="L303" s="132">
        <f>(L139-L138)*100</f>
        <v>-2.5999999999999996</v>
      </c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</row>
    <row r="304" spans="2:78" ht="15" x14ac:dyDescent="0.35">
      <c r="B304" s="8"/>
      <c r="C304" s="9"/>
      <c r="D304" s="129"/>
      <c r="E304" s="128"/>
      <c r="F304" s="129"/>
      <c r="G304" s="137"/>
      <c r="H304" s="8"/>
      <c r="I304" s="9"/>
      <c r="J304" s="129"/>
      <c r="K304" s="128"/>
      <c r="L304" s="128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</row>
    <row r="305" spans="2:78" ht="15.5" x14ac:dyDescent="0.35">
      <c r="B305" s="5">
        <v>2.1</v>
      </c>
      <c r="C305" s="6" t="s">
        <v>26</v>
      </c>
      <c r="D305" s="133">
        <f>(D141-D140)*100</f>
        <v>-0.50000000000000044</v>
      </c>
      <c r="E305" s="133">
        <f>(E141-E140)*100</f>
        <v>-0.50000000000000044</v>
      </c>
      <c r="F305" s="133">
        <f>(F141-F140)*100</f>
        <v>-0.50000000000000044</v>
      </c>
      <c r="G305" s="137"/>
      <c r="H305" s="5">
        <v>2.1</v>
      </c>
      <c r="I305" s="6" t="s">
        <v>26</v>
      </c>
      <c r="J305" s="133">
        <f>(J141-J140)*100</f>
        <v>-0.10000000000000009</v>
      </c>
      <c r="K305" s="133">
        <f>(K141-K140)*100</f>
        <v>0</v>
      </c>
      <c r="L305" s="133">
        <f>(L141-L140)*100</f>
        <v>-0.10000000000000009</v>
      </c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</row>
    <row r="306" spans="2:78" ht="15" x14ac:dyDescent="0.35">
      <c r="B306" s="8"/>
      <c r="C306" s="9"/>
      <c r="D306" s="129"/>
      <c r="E306" s="128"/>
      <c r="F306" s="129"/>
      <c r="G306" s="137"/>
      <c r="H306" s="8"/>
      <c r="I306" s="9"/>
      <c r="J306" s="129"/>
      <c r="K306" s="128"/>
      <c r="L306" s="128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</row>
    <row r="307" spans="2:78" ht="15.5" x14ac:dyDescent="0.35">
      <c r="B307" s="29">
        <v>2.2000000000000002</v>
      </c>
      <c r="C307" s="29" t="s">
        <v>26</v>
      </c>
      <c r="D307" s="134">
        <f>(D143-D142)*100</f>
        <v>-0.10000000000000009</v>
      </c>
      <c r="E307" s="134">
        <f>(E143-E142)*100</f>
        <v>-0.10000000000000009</v>
      </c>
      <c r="F307" s="134">
        <f>(F143-F142)*100</f>
        <v>-0.10000000000000009</v>
      </c>
      <c r="G307" s="137"/>
      <c r="H307" s="29">
        <v>2.2000000000000002</v>
      </c>
      <c r="I307" s="29" t="s">
        <v>26</v>
      </c>
      <c r="J307" s="134">
        <f>(J143-J142)*100</f>
        <v>0.10000000000000009</v>
      </c>
      <c r="K307" s="134">
        <f>(K143-K142)*100</f>
        <v>0.9000000000000008</v>
      </c>
      <c r="L307" s="134">
        <f>(L143-L142)*100</f>
        <v>0.10000000000000009</v>
      </c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</row>
    <row r="308" spans="2:78" ht="15" x14ac:dyDescent="0.35">
      <c r="B308" s="8"/>
      <c r="C308" s="9"/>
      <c r="D308" s="129"/>
      <c r="E308" s="128"/>
      <c r="F308" s="129"/>
      <c r="G308" s="137"/>
      <c r="H308" s="8"/>
      <c r="I308" s="9"/>
      <c r="J308" s="129"/>
      <c r="K308" s="128"/>
      <c r="L308" s="128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</row>
    <row r="309" spans="2:78" ht="15.5" x14ac:dyDescent="0.35">
      <c r="B309" s="5">
        <v>2.4</v>
      </c>
      <c r="C309" s="6" t="s">
        <v>26</v>
      </c>
      <c r="D309" s="133">
        <f>(D145-D144)*100</f>
        <v>0.40000000000000036</v>
      </c>
      <c r="E309" s="133">
        <f>(E145-E144)*100</f>
        <v>0.40000000000000036</v>
      </c>
      <c r="F309" s="133">
        <f>(F145-F144)*100</f>
        <v>0.40000000000000036</v>
      </c>
      <c r="G309" s="137"/>
      <c r="H309" s="5">
        <v>2.4</v>
      </c>
      <c r="I309" s="6" t="s">
        <v>26</v>
      </c>
      <c r="J309" s="133">
        <f>(J145-J144)*100</f>
        <v>-22.599999999999998</v>
      </c>
      <c r="K309" s="133">
        <f>(K145-K144)*100</f>
        <v>-5.2999999999999936</v>
      </c>
      <c r="L309" s="133">
        <f>(L145-L144)*100</f>
        <v>-22.799999999999997</v>
      </c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</row>
    <row r="310" spans="2:78" ht="15" x14ac:dyDescent="0.35">
      <c r="B310" s="8"/>
      <c r="C310" s="9"/>
      <c r="D310" s="129"/>
      <c r="E310" s="128"/>
      <c r="F310" s="129"/>
      <c r="G310" s="137"/>
      <c r="H310" s="8"/>
      <c r="I310" s="9"/>
      <c r="J310" s="129"/>
      <c r="K310" s="128"/>
      <c r="L310" s="128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</row>
    <row r="311" spans="2:78" ht="15.5" x14ac:dyDescent="0.35">
      <c r="B311" s="5">
        <v>2.8</v>
      </c>
      <c r="C311" s="6" t="s">
        <v>26</v>
      </c>
      <c r="D311" s="133">
        <f>(D147-D146)*100</f>
        <v>-2.200000000000002</v>
      </c>
      <c r="E311" s="133">
        <f>(E147-E146)*100</f>
        <v>-2.1999999999999993</v>
      </c>
      <c r="F311" s="133">
        <f>(F147-F146)*100</f>
        <v>-2.1999999999999993</v>
      </c>
      <c r="G311" s="137"/>
      <c r="H311" s="5">
        <v>2.8</v>
      </c>
      <c r="I311" s="6" t="s">
        <v>26</v>
      </c>
      <c r="J311" s="133">
        <f>(J147-J146)*100</f>
        <v>-1.699999999999996</v>
      </c>
      <c r="K311" s="133">
        <f>(K147-K146)*100</f>
        <v>-1.9999999999999991</v>
      </c>
      <c r="L311" s="133">
        <f>(L147-L146)*100</f>
        <v>-1.799999999999996</v>
      </c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</row>
    <row r="312" spans="2:78" ht="15" x14ac:dyDescent="0.35">
      <c r="B312" s="8"/>
      <c r="C312" s="9"/>
      <c r="D312" s="129"/>
      <c r="E312" s="128"/>
      <c r="F312" s="129"/>
      <c r="G312" s="137"/>
      <c r="H312" s="8"/>
      <c r="I312" s="9"/>
      <c r="J312" s="129"/>
      <c r="K312" s="128"/>
      <c r="L312" s="128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</row>
    <row r="313" spans="2:78" ht="15.5" x14ac:dyDescent="0.35">
      <c r="B313" s="25">
        <v>2.1</v>
      </c>
      <c r="C313" s="26" t="s">
        <v>27</v>
      </c>
      <c r="D313" s="132">
        <f>(D149-D148)*100</f>
        <v>-0.20000000000000018</v>
      </c>
      <c r="E313" s="132">
        <f>(E149-E148)*100</f>
        <v>-0.40000000000000036</v>
      </c>
      <c r="F313" s="132">
        <f>(F149-F148)*100</f>
        <v>-0.40000000000000036</v>
      </c>
      <c r="G313" s="137"/>
      <c r="H313" s="25">
        <v>2.1</v>
      </c>
      <c r="I313" s="26" t="s">
        <v>27</v>
      </c>
      <c r="J313" s="132">
        <f>(J149-J148)*100</f>
        <v>0</v>
      </c>
      <c r="K313" s="132">
        <f>(K149-K148)*100</f>
        <v>0</v>
      </c>
      <c r="L313" s="132">
        <f>(L149-L148)*100</f>
        <v>-0.10000000000000009</v>
      </c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</row>
    <row r="314" spans="2:78" ht="15" x14ac:dyDescent="0.35">
      <c r="B314" s="8"/>
      <c r="C314" s="9"/>
      <c r="D314" s="129"/>
      <c r="E314" s="128"/>
      <c r="F314" s="129"/>
      <c r="G314" s="137"/>
      <c r="H314" s="8"/>
      <c r="I314" s="9"/>
      <c r="J314" s="129"/>
      <c r="K314" s="128"/>
      <c r="L314" s="128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</row>
    <row r="315" spans="2:78" ht="15.5" x14ac:dyDescent="0.35">
      <c r="B315" s="40">
        <v>2.2000000000000002</v>
      </c>
      <c r="C315" s="40" t="s">
        <v>27</v>
      </c>
      <c r="D315" s="131">
        <f>(D151-D150)*100</f>
        <v>-0.10000000000000009</v>
      </c>
      <c r="E315" s="131">
        <f>(E151-E150)*100</f>
        <v>-0.50000000000000044</v>
      </c>
      <c r="F315" s="131">
        <f>(F151-F150)*100</f>
        <v>-0.50000000000000044</v>
      </c>
      <c r="G315" s="137"/>
      <c r="H315" s="40">
        <v>2.2000000000000002</v>
      </c>
      <c r="I315" s="40" t="s">
        <v>27</v>
      </c>
      <c r="J315" s="131">
        <f>(J151-J150)*100</f>
        <v>0.10000000000000009</v>
      </c>
      <c r="K315" s="131">
        <f>(K151-K150)*100</f>
        <v>0.20000000000000018</v>
      </c>
      <c r="L315" s="131">
        <f>(L151-L150)*100</f>
        <v>0</v>
      </c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</row>
    <row r="316" spans="2:78" ht="15" x14ac:dyDescent="0.35">
      <c r="B316" s="8"/>
      <c r="C316" s="9"/>
      <c r="D316" s="129"/>
      <c r="E316" s="128"/>
      <c r="F316" s="129"/>
      <c r="G316" s="137"/>
      <c r="H316" s="8"/>
      <c r="I316" s="9"/>
      <c r="J316" s="129"/>
      <c r="K316" s="128"/>
      <c r="L316" s="128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</row>
    <row r="317" spans="2:78" ht="15.5" x14ac:dyDescent="0.35">
      <c r="B317" s="27">
        <v>2.4</v>
      </c>
      <c r="C317" s="28" t="s">
        <v>27</v>
      </c>
      <c r="D317" s="130">
        <f>(D153-D152)*100</f>
        <v>0.70000000000000062</v>
      </c>
      <c r="E317" s="130">
        <f>(E153-E152)*100</f>
        <v>0.70000000000000062</v>
      </c>
      <c r="F317" s="130">
        <f>(F153-F152)*100</f>
        <v>0.70000000000000062</v>
      </c>
      <c r="G317" s="137"/>
      <c r="H317" s="27">
        <v>2.4</v>
      </c>
      <c r="I317" s="28" t="s">
        <v>27</v>
      </c>
      <c r="J317" s="130">
        <f>(J153-J152)*100</f>
        <v>1.2000000000000011</v>
      </c>
      <c r="K317" s="130">
        <f>(K153-K152)*100</f>
        <v>1.6000000000000014</v>
      </c>
      <c r="L317" s="130">
        <f>(L153-L152)*100</f>
        <v>0.99999999999998979</v>
      </c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</row>
    <row r="318" spans="2:78" ht="15" x14ac:dyDescent="0.35">
      <c r="B318" s="8"/>
      <c r="C318" s="9"/>
      <c r="D318" s="129"/>
      <c r="E318" s="128"/>
      <c r="F318" s="129"/>
      <c r="G318" s="137"/>
      <c r="H318" s="8"/>
      <c r="I318" s="9"/>
      <c r="J318" s="129"/>
      <c r="K318" s="128"/>
      <c r="L318" s="128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</row>
    <row r="319" spans="2:78" ht="15.5" x14ac:dyDescent="0.35">
      <c r="B319" s="27">
        <v>2.8</v>
      </c>
      <c r="C319" s="28" t="s">
        <v>27</v>
      </c>
      <c r="D319" s="130">
        <f>(D155-D154)*100</f>
        <v>-1.899999999999999</v>
      </c>
      <c r="E319" s="130">
        <f>(E155-E154)*100</f>
        <v>-1.4000000000000012</v>
      </c>
      <c r="F319" s="130">
        <f>(F155-F154)*100</f>
        <v>-1.4000000000000012</v>
      </c>
      <c r="G319" s="137"/>
      <c r="H319" s="27">
        <v>2.8</v>
      </c>
      <c r="I319" s="28" t="s">
        <v>27</v>
      </c>
      <c r="J319" s="130">
        <f>(J155-J154)*100</f>
        <v>-1.9000000000000017</v>
      </c>
      <c r="K319" s="130">
        <f>(K155-K154)*100</f>
        <v>-1.5999999999999988</v>
      </c>
      <c r="L319" s="130">
        <f>(L155-L154)*100</f>
        <v>-1.100000000000001</v>
      </c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</row>
    <row r="320" spans="2:78" ht="15" x14ac:dyDescent="0.35">
      <c r="B320" s="8"/>
      <c r="C320" s="9"/>
      <c r="D320" s="129"/>
      <c r="E320" s="128"/>
      <c r="F320" s="129"/>
      <c r="G320" s="137"/>
      <c r="H320" s="8"/>
      <c r="I320" s="9"/>
      <c r="J320" s="129"/>
      <c r="K320" s="128"/>
      <c r="L320" s="128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</row>
    <row r="321" spans="1:94" ht="15.5" x14ac:dyDescent="0.35">
      <c r="B321" s="25">
        <v>2.1</v>
      </c>
      <c r="C321" s="26" t="s">
        <v>28</v>
      </c>
      <c r="D321" s="132">
        <f>(D157-D156)*100</f>
        <v>-0.10000000000000009</v>
      </c>
      <c r="E321" s="132">
        <f>(E157-E156)*100</f>
        <v>-0.40000000000000036</v>
      </c>
      <c r="F321" s="132">
        <f>(F157-F156)*100</f>
        <v>-0.40000000000000036</v>
      </c>
      <c r="G321" s="137"/>
      <c r="H321" s="25">
        <v>2.1</v>
      </c>
      <c r="I321" s="26" t="s">
        <v>28</v>
      </c>
      <c r="J321" s="132">
        <f>(J157-J156)*100</f>
        <v>0</v>
      </c>
      <c r="K321" s="132">
        <f>(K157-K156)*100</f>
        <v>0</v>
      </c>
      <c r="L321" s="132">
        <f>(L157-L156)*100</f>
        <v>0</v>
      </c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</row>
    <row r="322" spans="1:94" ht="15" x14ac:dyDescent="0.35">
      <c r="B322" s="8"/>
      <c r="C322" s="9"/>
      <c r="D322" s="129"/>
      <c r="E322" s="128"/>
      <c r="F322" s="129"/>
      <c r="G322" s="137"/>
      <c r="H322" s="8"/>
      <c r="I322" s="9"/>
      <c r="J322" s="129"/>
      <c r="K322" s="128"/>
      <c r="L322" s="128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</row>
    <row r="323" spans="1:94" ht="15.5" x14ac:dyDescent="0.35">
      <c r="B323" s="40">
        <v>2.2000000000000002</v>
      </c>
      <c r="C323" s="40" t="s">
        <v>28</v>
      </c>
      <c r="D323" s="131">
        <f>(D159-D158)*100</f>
        <v>-0.10000000000000009</v>
      </c>
      <c r="E323" s="131">
        <f>(E159-E158)*100</f>
        <v>-0.50000000000000044</v>
      </c>
      <c r="F323" s="131">
        <f>(F159-F158)*100</f>
        <v>-0.50000000000000044</v>
      </c>
      <c r="G323" s="137"/>
      <c r="H323" s="40">
        <v>2.2000000000000002</v>
      </c>
      <c r="I323" s="40" t="s">
        <v>28</v>
      </c>
      <c r="J323" s="131">
        <f>(J159-J158)*100</f>
        <v>0</v>
      </c>
      <c r="K323" s="131">
        <f>(K159-K158)*100</f>
        <v>0</v>
      </c>
      <c r="L323" s="131">
        <f>(L159-L158)*100</f>
        <v>-0.10000000000000009</v>
      </c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</row>
    <row r="324" spans="1:94" ht="15" x14ac:dyDescent="0.35">
      <c r="B324" s="8"/>
      <c r="C324" s="9"/>
      <c r="D324" s="129"/>
      <c r="E324" s="128"/>
      <c r="F324" s="129"/>
      <c r="G324" s="137"/>
      <c r="H324" s="8"/>
      <c r="I324" s="9"/>
      <c r="J324" s="129"/>
      <c r="K324" s="128"/>
      <c r="L324" s="128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</row>
    <row r="325" spans="1:94" ht="15.5" x14ac:dyDescent="0.35">
      <c r="B325" s="27">
        <v>2.4</v>
      </c>
      <c r="C325" s="28" t="s">
        <v>28</v>
      </c>
      <c r="D325" s="130">
        <f>(D161-D160)*100</f>
        <v>0.8999999999999897</v>
      </c>
      <c r="E325" s="130">
        <f>(E161-E160)*100</f>
        <v>0.50000000000000044</v>
      </c>
      <c r="F325" s="130">
        <f>(F161-F160)*100</f>
        <v>0.50000000000000044</v>
      </c>
      <c r="G325" s="137"/>
      <c r="H325" s="27">
        <v>2.4</v>
      </c>
      <c r="I325" s="28" t="s">
        <v>28</v>
      </c>
      <c r="J325" s="130">
        <f>(J161-J160)*100</f>
        <v>1.3000000000000012</v>
      </c>
      <c r="K325" s="130">
        <f>(K161-K160)*100</f>
        <v>1.4999999999999902</v>
      </c>
      <c r="L325" s="130">
        <f>(L161-L160)*100</f>
        <v>0.70000000000000062</v>
      </c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</row>
    <row r="326" spans="1:94" ht="15" x14ac:dyDescent="0.35">
      <c r="B326" s="8"/>
      <c r="C326" s="9"/>
      <c r="D326" s="129"/>
      <c r="E326" s="128"/>
      <c r="F326" s="129"/>
      <c r="G326" s="137"/>
      <c r="H326" s="8"/>
      <c r="I326" s="9"/>
      <c r="J326" s="129"/>
      <c r="K326" s="128"/>
      <c r="L326" s="128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</row>
    <row r="327" spans="1:94" ht="15.5" x14ac:dyDescent="0.35">
      <c r="B327" s="27">
        <v>2.8</v>
      </c>
      <c r="C327" s="28" t="s">
        <v>28</v>
      </c>
      <c r="D327" s="130">
        <f>(D163-D162)*100</f>
        <v>-2.1000000000000019</v>
      </c>
      <c r="E327" s="130">
        <f>(E163-E162)*100</f>
        <v>-0.9000000000000008</v>
      </c>
      <c r="F327" s="130">
        <f>(F163-F162)*100</f>
        <v>-0.9000000000000008</v>
      </c>
      <c r="G327" s="137"/>
      <c r="H327" s="27">
        <v>2.8</v>
      </c>
      <c r="I327" s="28" t="s">
        <v>28</v>
      </c>
      <c r="J327" s="130">
        <f>(J163-J162)*100</f>
        <v>-1.899999999999999</v>
      </c>
      <c r="K327" s="130">
        <f>(K163-K162)*100</f>
        <v>-0.9000000000000008</v>
      </c>
      <c r="L327" s="130">
        <f>(L163-L162)*100</f>
        <v>-0.60000000000000053</v>
      </c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</row>
    <row r="328" spans="1:94" s="1" customFormat="1" x14ac:dyDescent="0.35"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</row>
    <row r="329" spans="1:94" s="1" customFormat="1" ht="15.75" customHeight="1" x14ac:dyDescent="0.35">
      <c r="A329" s="136"/>
      <c r="B329" s="167" t="s">
        <v>30</v>
      </c>
      <c r="C329" s="167"/>
      <c r="D329" s="167"/>
      <c r="E329" s="167"/>
      <c r="F329" s="167"/>
      <c r="G329" s="136"/>
      <c r="H329" s="168" t="s">
        <v>31</v>
      </c>
      <c r="I329" s="168"/>
      <c r="J329" s="168"/>
      <c r="K329" s="168"/>
      <c r="L329" s="168"/>
      <c r="M329" s="136"/>
      <c r="N329" s="169" t="s">
        <v>32</v>
      </c>
      <c r="O329" s="169"/>
      <c r="P329" s="169"/>
      <c r="Q329" s="169"/>
      <c r="R329" s="169"/>
      <c r="S329" s="136"/>
      <c r="T329" s="162" t="s">
        <v>33</v>
      </c>
      <c r="U329" s="162"/>
      <c r="V329" s="162"/>
      <c r="W329" s="162"/>
      <c r="X329" s="162"/>
      <c r="Y329" s="136"/>
      <c r="Z329" s="163" t="s">
        <v>34</v>
      </c>
      <c r="AA329" s="163"/>
      <c r="AB329" s="163"/>
      <c r="AC329" s="163"/>
      <c r="AD329" s="163"/>
      <c r="AE329"/>
      <c r="AF329"/>
      <c r="AG329"/>
      <c r="AH329"/>
      <c r="AI329"/>
      <c r="AJ329"/>
      <c r="AK329"/>
      <c r="AL329"/>
      <c r="AM329"/>
      <c r="AN329"/>
    </row>
    <row r="330" spans="1:94" s="1" customFormat="1" x14ac:dyDescent="0.35">
      <c r="A330" s="136"/>
      <c r="B330" s="136"/>
      <c r="C330" s="136"/>
      <c r="D330" s="136"/>
      <c r="E330" s="136"/>
      <c r="F330" s="136"/>
      <c r="G330" s="136"/>
      <c r="H330" s="69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/>
      <c r="AF330"/>
      <c r="AG330"/>
    </row>
    <row r="331" spans="1:94" s="1" customFormat="1" x14ac:dyDescent="0.35">
      <c r="A331" s="136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36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  <c r="AF331"/>
      <c r="AG331"/>
      <c r="AH331"/>
      <c r="AI331"/>
      <c r="AJ331"/>
      <c r="AK331"/>
      <c r="AL331"/>
      <c r="AM331"/>
      <c r="AN331"/>
    </row>
    <row r="332" spans="1:94" s="1" customFormat="1" x14ac:dyDescent="0.35">
      <c r="A332" s="136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36"/>
      <c r="Z332" s="2" t="s">
        <v>38</v>
      </c>
      <c r="AA332" s="3"/>
      <c r="AB332" s="4"/>
      <c r="AC332" s="4"/>
      <c r="AD332" s="33"/>
      <c r="AF332"/>
      <c r="AG332"/>
      <c r="AH332"/>
      <c r="AI332"/>
      <c r="AJ332"/>
      <c r="AK332"/>
      <c r="AL332"/>
      <c r="AM332"/>
      <c r="AN332"/>
    </row>
    <row r="333" spans="1:94" s="1" customFormat="1" x14ac:dyDescent="0.35">
      <c r="A333" s="136"/>
      <c r="B333" s="51" t="s">
        <v>39</v>
      </c>
      <c r="C333" s="58" t="s">
        <v>6</v>
      </c>
      <c r="D333" s="59">
        <f>MIN($D$169,$D$189,$D$191,$D$197,$D$199)</f>
        <v>-2.8</v>
      </c>
      <c r="E333" s="59">
        <f>MIN($J$169,$J$189,$J$191,$J$197,$J$199)</f>
        <v>-3</v>
      </c>
      <c r="F333" s="68">
        <f>MIN(D333:E333)</f>
        <v>-3</v>
      </c>
      <c r="G333" s="69"/>
      <c r="H333" s="70" t="s">
        <v>39</v>
      </c>
      <c r="I333" s="71" t="s">
        <v>6</v>
      </c>
      <c r="J333" s="60">
        <f>MIN($D$173,$D$175,$D$185,$D$193)</f>
        <v>-2.9</v>
      </c>
      <c r="K333" s="60">
        <f>MIN($J$173,$J$175,$J$185,$J$193)</f>
        <v>-2.5999999999999996</v>
      </c>
      <c r="L333" s="72">
        <f>MIN(K333:K333)</f>
        <v>-2.5999999999999996</v>
      </c>
      <c r="M333" s="69"/>
      <c r="N333" s="70" t="s">
        <v>39</v>
      </c>
      <c r="O333" s="71" t="s">
        <v>6</v>
      </c>
      <c r="P333" s="42">
        <f>MIN($D$177,$D$181,$D$183)</f>
        <v>-3</v>
      </c>
      <c r="Q333" s="42">
        <f>MIN($J$177,$J$181,$J$183)</f>
        <v>-2.9</v>
      </c>
      <c r="R333" s="73">
        <f>MIN(Q333:Q333)</f>
        <v>-2.9</v>
      </c>
      <c r="S333" s="69"/>
      <c r="T333" s="70" t="s">
        <v>39</v>
      </c>
      <c r="U333" s="71" t="s">
        <v>6</v>
      </c>
      <c r="V333" s="60">
        <f>MIN($D$171,$D$187,$D$195)</f>
        <v>0.30000000000000027</v>
      </c>
      <c r="W333" s="60">
        <f>MIN($J$171,$J$187,$J$195)</f>
        <v>0.10000000000000009</v>
      </c>
      <c r="X333" s="61">
        <f>MIN(W333:W333)</f>
        <v>0.10000000000000009</v>
      </c>
      <c r="Y333" s="136"/>
      <c r="Z333" s="2" t="s">
        <v>39</v>
      </c>
      <c r="AA333" s="34" t="s">
        <v>6</v>
      </c>
      <c r="AB333" s="39">
        <f>$D$179</f>
        <v>0.50000000000000044</v>
      </c>
      <c r="AC333" s="39">
        <f>$J$179</f>
        <v>0.10000000000000009</v>
      </c>
      <c r="AD333" s="35">
        <f>MIN($AC333:$AC333)</f>
        <v>0.10000000000000009</v>
      </c>
      <c r="AF333"/>
      <c r="AG333"/>
      <c r="AH333"/>
      <c r="AI333"/>
      <c r="AJ333"/>
      <c r="AK333"/>
      <c r="AL333"/>
      <c r="AM333"/>
      <c r="AN333"/>
    </row>
    <row r="334" spans="1:94" s="1" customFormat="1" ht="15.75" customHeight="1" x14ac:dyDescent="0.35">
      <c r="A334" s="136"/>
      <c r="B334" s="51"/>
      <c r="C334" s="52" t="s">
        <v>7</v>
      </c>
      <c r="D334" s="59">
        <f>MAX($D$169,$D$189,$D$191,$D$197,$D$199)</f>
        <v>3.799999999999998</v>
      </c>
      <c r="E334" s="59">
        <f>MAX($J$169,$J$189,$J$191,$J$197,$J$199)</f>
        <v>3</v>
      </c>
      <c r="F334" s="74">
        <f>MAX(E334:E334)</f>
        <v>3</v>
      </c>
      <c r="G334" s="69"/>
      <c r="H334" s="70"/>
      <c r="I334" s="75" t="s">
        <v>7</v>
      </c>
      <c r="J334" s="60">
        <f>MAX($D$173,$D$175,$D$185,$D$193)</f>
        <v>-0.10000000000000009</v>
      </c>
      <c r="K334" s="60">
        <f>MAX($J$173,$J$175,$J$185,$J$193)</f>
        <v>0.10000000000000009</v>
      </c>
      <c r="L334" s="76">
        <f>MAX(K334:K334)</f>
        <v>0.10000000000000009</v>
      </c>
      <c r="M334" s="69"/>
      <c r="N334" s="70"/>
      <c r="O334" s="75" t="s">
        <v>7</v>
      </c>
      <c r="P334" s="42">
        <f>MAX($D$177,$D$181,$D$183)</f>
        <v>1.2000000000000011</v>
      </c>
      <c r="Q334" s="42">
        <f>MAX($J$177,$J$181,$J$183)</f>
        <v>1.799999999999996</v>
      </c>
      <c r="R334" s="77">
        <f>MAX(Q334:Q334)</f>
        <v>1.799999999999996</v>
      </c>
      <c r="S334" s="69"/>
      <c r="T334" s="70"/>
      <c r="U334" s="75" t="s">
        <v>7</v>
      </c>
      <c r="V334" s="60">
        <f>MAX($D$171,$D$187,$D$195)</f>
        <v>0.9000000000000008</v>
      </c>
      <c r="W334" s="60">
        <f>MAX($J$171,$J$187,$J$195)</f>
        <v>0.80000000000000071</v>
      </c>
      <c r="X334" s="57">
        <f>MAX(W334:W334)</f>
        <v>0.80000000000000071</v>
      </c>
      <c r="Y334" s="136"/>
      <c r="Z334" s="2" t="s">
        <v>40</v>
      </c>
      <c r="AA334" s="34" t="s">
        <v>6</v>
      </c>
      <c r="AB334" s="39">
        <f>$D$211</f>
        <v>0.30000000000000027</v>
      </c>
      <c r="AC334" s="39">
        <f>$J$211</f>
        <v>0.10000000000000009</v>
      </c>
      <c r="AD334" s="35">
        <f>MIN($AC334:$AC334)</f>
        <v>0.10000000000000009</v>
      </c>
      <c r="AF334"/>
      <c r="AG334"/>
      <c r="AH334"/>
      <c r="AI334"/>
      <c r="AJ334"/>
      <c r="AK334"/>
      <c r="AL334"/>
      <c r="AM334"/>
      <c r="AN334"/>
    </row>
    <row r="335" spans="1:94" s="1" customFormat="1" ht="15.75" customHeight="1" x14ac:dyDescent="0.35">
      <c r="A335" s="136"/>
      <c r="B335" s="51" t="s">
        <v>40</v>
      </c>
      <c r="C335" s="58" t="s">
        <v>6</v>
      </c>
      <c r="D335" s="59">
        <f>MIN($D$201,$D$221,$D$223,$D$229,$D$231)</f>
        <v>-2.4999999999999996</v>
      </c>
      <c r="E335" s="59">
        <f>MIN($J$201,$J$221,$J$223,$J$229,$J$231)</f>
        <v>-2.5000000000000009</v>
      </c>
      <c r="F335" s="68">
        <f>MIN(D335:E335)</f>
        <v>-2.5000000000000009</v>
      </c>
      <c r="G335" s="69"/>
      <c r="H335" s="70" t="s">
        <v>40</v>
      </c>
      <c r="I335" s="71" t="s">
        <v>6</v>
      </c>
      <c r="J335" s="60">
        <f>MIN($D$205,$D$207,$D$217,$D$225)</f>
        <v>-2.6999999999999997</v>
      </c>
      <c r="K335" s="60">
        <f>MIN($J$205,$J$207,$J$217,$J$225)</f>
        <v>-2.4000000000000021</v>
      </c>
      <c r="L335" s="72">
        <f>MIN(K335:K335)</f>
        <v>-2.4000000000000021</v>
      </c>
      <c r="M335" s="69"/>
      <c r="N335" s="70" t="s">
        <v>40</v>
      </c>
      <c r="O335" s="71" t="s">
        <v>6</v>
      </c>
      <c r="P335" s="42">
        <f>MIN($D$211,$D$215,$D$217)</f>
        <v>-2.4999999999999996</v>
      </c>
      <c r="Q335" s="42">
        <f>MIN($J$211,$J$215,$J$217)</f>
        <v>-2.4999999999999996</v>
      </c>
      <c r="R335" s="73">
        <f>MIN(Q335:Q335)</f>
        <v>-2.4999999999999996</v>
      </c>
      <c r="S335" s="69"/>
      <c r="T335" s="70" t="s">
        <v>40</v>
      </c>
      <c r="U335" s="71" t="s">
        <v>6</v>
      </c>
      <c r="V335" s="60">
        <f>MIN($D$203,$D$219,$D$227)</f>
        <v>0.10000000000000009</v>
      </c>
      <c r="W335" s="60">
        <f>MIN($J$203,$J$219,$J$227)</f>
        <v>-0.20000000000000018</v>
      </c>
      <c r="X335" s="61">
        <f>MIN(W335:W335)</f>
        <v>-0.20000000000000018</v>
      </c>
      <c r="Y335" s="136"/>
      <c r="Z335" s="2" t="s">
        <v>41</v>
      </c>
      <c r="AA335" s="34" t="s">
        <v>6</v>
      </c>
      <c r="AB335" s="39">
        <f>$D$243</f>
        <v>0.20000000000000018</v>
      </c>
      <c r="AC335" s="39">
        <f>$J$243</f>
        <v>0.10000000000000009</v>
      </c>
      <c r="AD335" s="35">
        <f>MIN($AC335:$AC335)</f>
        <v>0.10000000000000009</v>
      </c>
      <c r="AF335"/>
      <c r="AG335"/>
      <c r="AH335"/>
      <c r="AI335"/>
      <c r="AJ335"/>
      <c r="AK335"/>
      <c r="AL335"/>
      <c r="AM335"/>
      <c r="AN335"/>
    </row>
    <row r="336" spans="1:94" s="1" customFormat="1" ht="15.75" customHeight="1" x14ac:dyDescent="0.35">
      <c r="A336" s="136"/>
      <c r="B336" s="51"/>
      <c r="C336" s="52" t="s">
        <v>7</v>
      </c>
      <c r="D336" s="59">
        <f>MAX($D$201,$D$221,$D$223,$D$229,$D$231)</f>
        <v>1.8000000000000016</v>
      </c>
      <c r="E336" s="59">
        <f>MAX($J$201,$J$221,$J$223,$J$229,$J$231)</f>
        <v>2.300000000000002</v>
      </c>
      <c r="F336" s="74">
        <f>MAX(E336:E336)</f>
        <v>2.300000000000002</v>
      </c>
      <c r="G336" s="69"/>
      <c r="H336" s="70"/>
      <c r="I336" s="75" t="s">
        <v>7</v>
      </c>
      <c r="J336" s="60">
        <f>MAX($D$205,$D$207,$D$217,$D$225)</f>
        <v>-1.5000000000000013</v>
      </c>
      <c r="K336" s="60">
        <f>MAX($J$205,$J$207,$J$217,$J$225)</f>
        <v>-1.5000000000000013</v>
      </c>
      <c r="L336" s="76">
        <f>MAX(K336:K336)</f>
        <v>-1.5000000000000013</v>
      </c>
      <c r="M336" s="69"/>
      <c r="N336" s="70"/>
      <c r="O336" s="75" t="s">
        <v>7</v>
      </c>
      <c r="P336" s="42">
        <f>MAX($D$211,$D$215,$D$217)</f>
        <v>0.30000000000000027</v>
      </c>
      <c r="Q336" s="42">
        <f>MAX($J$211,$J$215,$J$217)</f>
        <v>0.10000000000000009</v>
      </c>
      <c r="R336" s="77">
        <f>MAX(Q336:Q336)</f>
        <v>0.10000000000000009</v>
      </c>
      <c r="S336" s="69"/>
      <c r="T336" s="70"/>
      <c r="U336" s="75" t="s">
        <v>7</v>
      </c>
      <c r="V336" s="60">
        <f>MAX($D$203,$D$219,$D$227)</f>
        <v>0.60000000000000053</v>
      </c>
      <c r="W336" s="60">
        <f>MAX($J$203,$J$219,$J$227)</f>
        <v>0.80000000000000071</v>
      </c>
      <c r="X336" s="57">
        <f>MAX(W336:W336)</f>
        <v>0.80000000000000071</v>
      </c>
      <c r="Y336" s="136"/>
      <c r="Z336" s="2" t="s">
        <v>42</v>
      </c>
      <c r="AA336" s="34" t="s">
        <v>6</v>
      </c>
      <c r="AB336" s="39">
        <f>$D$275</f>
        <v>0</v>
      </c>
      <c r="AC336" s="39">
        <f>$J$275</f>
        <v>0.10000000000000009</v>
      </c>
      <c r="AD336" s="35">
        <f>MIN($AC336:$AC336)</f>
        <v>0.10000000000000009</v>
      </c>
      <c r="AF336"/>
      <c r="AG336"/>
      <c r="AH336"/>
      <c r="AI336"/>
      <c r="AJ336"/>
      <c r="AK336"/>
      <c r="AL336"/>
      <c r="AM336"/>
      <c r="AN336"/>
    </row>
    <row r="337" spans="1:40" s="1" customFormat="1" x14ac:dyDescent="0.35">
      <c r="A337" s="136"/>
      <c r="B337" s="51" t="s">
        <v>41</v>
      </c>
      <c r="C337" s="58" t="s">
        <v>6</v>
      </c>
      <c r="D337" s="59">
        <f>MIN($D$233,$D$253,$D$255,$D$261,$D$263)</f>
        <v>-2.1999999999999997</v>
      </c>
      <c r="E337" s="59">
        <f>MIN($J$233,$J$253,$J$255,$J$261,$J$263)</f>
        <v>-2.3999999999999995</v>
      </c>
      <c r="F337" s="68">
        <f>MIN(E337:E337)</f>
        <v>-2.3999999999999995</v>
      </c>
      <c r="G337" s="69"/>
      <c r="H337" s="70" t="s">
        <v>41</v>
      </c>
      <c r="I337" s="71" t="s">
        <v>6</v>
      </c>
      <c r="J337" s="60">
        <f>MIN($D$237,$D$239,$D$249,$D$257)</f>
        <v>-2.2999999999999994</v>
      </c>
      <c r="K337" s="60">
        <f>MIN($J$237,$J$239,$J$249,$J$257)</f>
        <v>-2.300000000000002</v>
      </c>
      <c r="L337" s="72">
        <f>MIN(K337:K337)</f>
        <v>-2.300000000000002</v>
      </c>
      <c r="M337" s="69"/>
      <c r="N337" s="70" t="s">
        <v>41</v>
      </c>
      <c r="O337" s="71" t="s">
        <v>6</v>
      </c>
      <c r="P337" s="42">
        <f>MIN($D$245,$D$249,$D$251)</f>
        <v>-2.0999999999999961</v>
      </c>
      <c r="Q337" s="42">
        <f>MIN($J$245,$J$249,$J$251)</f>
        <v>-1.9000000000000017</v>
      </c>
      <c r="R337" s="73">
        <f>MIN(Q337:Q337)</f>
        <v>-1.9000000000000017</v>
      </c>
      <c r="S337" s="69"/>
      <c r="T337" s="70" t="s">
        <v>41</v>
      </c>
      <c r="U337" s="71" t="s">
        <v>6</v>
      </c>
      <c r="V337" s="60">
        <f>MIN($D$235,$D$251,$D$259)</f>
        <v>-0.10000000000000009</v>
      </c>
      <c r="W337" s="60">
        <f>MIN($J$235,$J$251,$J$259)</f>
        <v>-0.30000000000000027</v>
      </c>
      <c r="X337" s="61">
        <f>MIN(W337:W337)</f>
        <v>-0.30000000000000027</v>
      </c>
      <c r="Y337" s="136"/>
      <c r="Z337" s="2" t="s">
        <v>43</v>
      </c>
      <c r="AA337" s="34" t="s">
        <v>6</v>
      </c>
      <c r="AB337" s="39">
        <f>$D$307</f>
        <v>-0.10000000000000009</v>
      </c>
      <c r="AC337" s="39">
        <f>$J$307</f>
        <v>0.10000000000000009</v>
      </c>
      <c r="AD337" s="35">
        <f>MIN($AC337:$AC337)</f>
        <v>0.10000000000000009</v>
      </c>
      <c r="AF337"/>
      <c r="AG337"/>
      <c r="AH337"/>
      <c r="AI337"/>
      <c r="AJ337"/>
      <c r="AK337"/>
      <c r="AL337"/>
      <c r="AM337"/>
      <c r="AN337"/>
    </row>
    <row r="338" spans="1:40" s="1" customFormat="1" ht="15.75" customHeight="1" x14ac:dyDescent="0.35">
      <c r="A338" s="136"/>
      <c r="B338" s="51"/>
      <c r="C338" s="52" t="s">
        <v>7</v>
      </c>
      <c r="D338" s="59">
        <f>MAX($D$233,$D$253,$D$255,$D$261,$D$263)</f>
        <v>0</v>
      </c>
      <c r="E338" s="59">
        <f>MAX($J$233,$J$253,$J$255,$J$261,$J$263)</f>
        <v>0.89999999999999525</v>
      </c>
      <c r="F338" s="74">
        <f>MAX(E338:E338)</f>
        <v>0.89999999999999525</v>
      </c>
      <c r="G338" s="69"/>
      <c r="H338" s="70"/>
      <c r="I338" s="75" t="s">
        <v>7</v>
      </c>
      <c r="J338" s="60">
        <f>MAX($D$237,$D$239,$D$249,$D$257)</f>
        <v>-1.7000000000000015</v>
      </c>
      <c r="K338" s="60">
        <f>MAX($J$237,$J$239,$J$249,$J$257)</f>
        <v>-1.100000000000001</v>
      </c>
      <c r="L338" s="76">
        <f>MAX(K338:K338)</f>
        <v>-1.100000000000001</v>
      </c>
      <c r="M338" s="69"/>
      <c r="N338" s="70"/>
      <c r="O338" s="75" t="s">
        <v>7</v>
      </c>
      <c r="P338" s="42">
        <f>MAX($D$245,$D$249,$D$251)</f>
        <v>0.30000000000000027</v>
      </c>
      <c r="Q338" s="42">
        <f>MAX($J$245,$J$249,$J$251)</f>
        <v>0.30000000000000027</v>
      </c>
      <c r="R338" s="77">
        <f>MAX(Q338:Q338)</f>
        <v>0.30000000000000027</v>
      </c>
      <c r="S338" s="69"/>
      <c r="T338" s="70"/>
      <c r="U338" s="75" t="s">
        <v>7</v>
      </c>
      <c r="V338" s="60">
        <f>MAX($D$235,$D$251,$D$259)</f>
        <v>0.30000000000000027</v>
      </c>
      <c r="W338" s="60">
        <f>MAX($J$235,$J$251,$J$259)</f>
        <v>0.40000000000000036</v>
      </c>
      <c r="X338" s="57">
        <f>MAX(W338:W338)</f>
        <v>0.40000000000000036</v>
      </c>
      <c r="Y338" s="136"/>
      <c r="Z338" s="36"/>
      <c r="AA338" s="41" t="s">
        <v>6</v>
      </c>
      <c r="AB338" s="38">
        <f>MIN(AB333:AB337)</f>
        <v>-0.10000000000000009</v>
      </c>
      <c r="AC338" s="38">
        <f>MIN(AC333:AC337)</f>
        <v>0.10000000000000009</v>
      </c>
      <c r="AD338" s="38">
        <f>MIN(AD333:AD337)</f>
        <v>0.10000000000000009</v>
      </c>
      <c r="AF338"/>
      <c r="AG338"/>
      <c r="AH338"/>
      <c r="AI338"/>
      <c r="AJ338"/>
      <c r="AK338"/>
      <c r="AL338"/>
      <c r="AM338"/>
      <c r="AN338"/>
    </row>
    <row r="339" spans="1:40" s="1" customFormat="1" x14ac:dyDescent="0.35">
      <c r="A339" s="136"/>
      <c r="B339" s="51" t="s">
        <v>42</v>
      </c>
      <c r="C339" s="58" t="s">
        <v>6</v>
      </c>
      <c r="D339" s="59">
        <f>MIN($D$265,$D$285,$D$287,$D$293,$D$295)</f>
        <v>-2.3000000000000007</v>
      </c>
      <c r="E339" s="59">
        <f>MIN($J$265,$J$285,$J$287,$J$293,$J$295)</f>
        <v>-2.4999999999999982</v>
      </c>
      <c r="F339" s="68">
        <f>MIN(E339:E339)</f>
        <v>-2.4999999999999982</v>
      </c>
      <c r="G339" s="69"/>
      <c r="H339" s="70" t="s">
        <v>42</v>
      </c>
      <c r="I339" s="71" t="s">
        <v>6</v>
      </c>
      <c r="J339" s="60">
        <f>MIN($D$269,$D$271,$D$281,$D$289)</f>
        <v>-2.0000000000000018</v>
      </c>
      <c r="K339" s="60">
        <f>MIN($J$269,$J$271,$J$281,$J$289)</f>
        <v>-1.9000000000000017</v>
      </c>
      <c r="L339" s="72">
        <f>MIN(K339:K339)</f>
        <v>-1.9000000000000017</v>
      </c>
      <c r="M339" s="69"/>
      <c r="N339" s="70" t="s">
        <v>42</v>
      </c>
      <c r="O339" s="71" t="s">
        <v>6</v>
      </c>
      <c r="P339" s="42">
        <f>MIN($D$279,$D$283,$D$285)</f>
        <v>-2.600000000000001</v>
      </c>
      <c r="Q339" s="42">
        <f>MIN($J$279,$J$283,$J$285)</f>
        <v>-2.4999999999999996</v>
      </c>
      <c r="R339" s="73">
        <f>MIN(Q339:Q339)</f>
        <v>-2.4999999999999996</v>
      </c>
      <c r="S339" s="69"/>
      <c r="T339" s="70" t="s">
        <v>42</v>
      </c>
      <c r="U339" s="71" t="s">
        <v>6</v>
      </c>
      <c r="V339" s="60">
        <f>MIN($D$267,$D$283,$D$291)</f>
        <v>-0.20000000000000018</v>
      </c>
      <c r="W339" s="60">
        <f>MIN($J$267,$J$283,$J$291)</f>
        <v>-0.30000000000000027</v>
      </c>
      <c r="X339" s="61">
        <f>MIN(W339:W339)</f>
        <v>-0.30000000000000027</v>
      </c>
      <c r="Y339" s="136"/>
      <c r="Z339" s="36"/>
      <c r="AA339" s="41" t="s">
        <v>7</v>
      </c>
      <c r="AB339" s="38">
        <f>MAX(AB333:AB337)</f>
        <v>0.50000000000000044</v>
      </c>
      <c r="AC339" s="38">
        <f>MAX(AC333:AC337)</f>
        <v>0.10000000000000009</v>
      </c>
      <c r="AD339" s="38">
        <f>MAX(AD333:AD337)</f>
        <v>0.10000000000000009</v>
      </c>
      <c r="AF339"/>
      <c r="AG339"/>
      <c r="AH339"/>
      <c r="AI339"/>
      <c r="AJ339"/>
      <c r="AK339"/>
      <c r="AL339"/>
      <c r="AM339"/>
      <c r="AN339"/>
    </row>
    <row r="340" spans="1:40" s="1" customFormat="1" ht="15.75" customHeight="1" x14ac:dyDescent="0.35">
      <c r="A340" s="136"/>
      <c r="B340" s="51"/>
      <c r="C340" s="52" t="s">
        <v>7</v>
      </c>
      <c r="D340" s="59">
        <f>MAX($D$265,$D$285,$D$287,$D$293,$D$295)</f>
        <v>-1.100000000000001</v>
      </c>
      <c r="E340" s="59">
        <f>MAX($J$265,$J$285,$J$287,$J$293,$J$295)</f>
        <v>-0.10000000000000009</v>
      </c>
      <c r="F340" s="74">
        <f>MAX(E340:E340)</f>
        <v>-0.10000000000000009</v>
      </c>
      <c r="G340" s="69"/>
      <c r="H340" s="70"/>
      <c r="I340" s="75" t="s">
        <v>7</v>
      </c>
      <c r="J340" s="60">
        <f>MAX($D$269,$D$271,$D$281,$D$289)</f>
        <v>-1.3000000000000012</v>
      </c>
      <c r="K340" s="60">
        <f>MAX($J$269,$J$271,$J$281,$J$289)</f>
        <v>-0.70000000000000062</v>
      </c>
      <c r="L340" s="76">
        <f>MAX(K340:K340)</f>
        <v>-0.70000000000000062</v>
      </c>
      <c r="M340" s="69"/>
      <c r="N340" s="70"/>
      <c r="O340" s="75" t="s">
        <v>7</v>
      </c>
      <c r="P340" s="42">
        <f>MAX($D$279,$D$283,$D$285)</f>
        <v>0.10000000000000009</v>
      </c>
      <c r="Q340" s="42">
        <f>MAX($J$279,$J$283,$J$285)</f>
        <v>0.30000000000000027</v>
      </c>
      <c r="R340" s="77">
        <f>MAX(Q340:Q340)</f>
        <v>0.30000000000000027</v>
      </c>
      <c r="S340" s="69"/>
      <c r="T340" s="70"/>
      <c r="U340" s="75" t="s">
        <v>7</v>
      </c>
      <c r="V340" s="60">
        <f>MAX($D$267,$D$283,$D$291)</f>
        <v>0.10000000000000009</v>
      </c>
      <c r="W340" s="60">
        <f>MAX($J$267,$J$283,$J$291)</f>
        <v>0.30000000000000027</v>
      </c>
      <c r="X340" s="57">
        <f>MAX(W340:W340)</f>
        <v>0.30000000000000027</v>
      </c>
      <c r="Y340" s="136"/>
      <c r="Z340" s="136"/>
      <c r="AA340" s="136"/>
      <c r="AB340" s="136"/>
      <c r="AC340" s="136"/>
      <c r="AD340" s="136"/>
      <c r="AF340"/>
      <c r="AG340"/>
      <c r="AH340"/>
      <c r="AI340"/>
      <c r="AJ340"/>
      <c r="AK340"/>
      <c r="AL340"/>
      <c r="AM340"/>
      <c r="AN340"/>
    </row>
    <row r="341" spans="1:40" s="1" customFormat="1" ht="15.75" customHeight="1" x14ac:dyDescent="0.35">
      <c r="A341" s="136"/>
      <c r="B341" s="51" t="s">
        <v>43</v>
      </c>
      <c r="C341" s="58" t="s">
        <v>6</v>
      </c>
      <c r="D341" s="59">
        <f>MIN($D$317,$D$319,$D$325,$D$327)</f>
        <v>-2.1000000000000019</v>
      </c>
      <c r="E341" s="59">
        <f>MIN($J$317,$J$319,$J$325,$J$327)</f>
        <v>-1.9000000000000017</v>
      </c>
      <c r="F341" s="68">
        <f>MIN(E341:E341)</f>
        <v>-1.9000000000000017</v>
      </c>
      <c r="G341" s="69"/>
      <c r="H341" s="70" t="s">
        <v>43</v>
      </c>
      <c r="I341" s="71" t="s">
        <v>6</v>
      </c>
      <c r="J341" s="60">
        <f>MIN($D$301,$D$303,$D$313,$D$321)</f>
        <v>-1.9999999999999962</v>
      </c>
      <c r="K341" s="60">
        <f>MIN($J$301,$J$303,$J$313,$J$321)</f>
        <v>-1.6000000000000014</v>
      </c>
      <c r="L341" s="72">
        <f>MIN(K341:K341)</f>
        <v>-1.6000000000000014</v>
      </c>
      <c r="M341" s="69"/>
      <c r="N341" s="70" t="s">
        <v>43</v>
      </c>
      <c r="O341" s="71" t="s">
        <v>6</v>
      </c>
      <c r="P341" s="42">
        <f>MIN($D$313,$D$317,$D$319)</f>
        <v>-1.899999999999999</v>
      </c>
      <c r="Q341" s="42">
        <f>MIN($J$313,$J$317,$J$319)</f>
        <v>-1.9000000000000017</v>
      </c>
      <c r="R341" s="73">
        <f>MIN(Q341:Q341)</f>
        <v>-1.9000000000000017</v>
      </c>
      <c r="S341" s="69"/>
      <c r="T341" s="70" t="s">
        <v>43</v>
      </c>
      <c r="U341" s="71" t="s">
        <v>6</v>
      </c>
      <c r="V341" s="60">
        <f>MIN($D$299,$D$315,$D$323)</f>
        <v>-0.10000000000000009</v>
      </c>
      <c r="W341" s="60">
        <f>MIN($J$299,$J$315,$J$323)</f>
        <v>0</v>
      </c>
      <c r="X341" s="61">
        <f>MIN(W341:W341)</f>
        <v>0</v>
      </c>
      <c r="Y341" s="136"/>
      <c r="Z341" s="136"/>
      <c r="AA341" s="136"/>
      <c r="AB341" s="136"/>
      <c r="AC341" s="136"/>
      <c r="AD341" s="136"/>
      <c r="AF341"/>
      <c r="AG341"/>
      <c r="AH341"/>
      <c r="AI341"/>
      <c r="AJ341"/>
      <c r="AK341"/>
      <c r="AL341"/>
      <c r="AM341"/>
      <c r="AN341"/>
    </row>
    <row r="342" spans="1:40" s="1" customFormat="1" ht="15.75" customHeight="1" x14ac:dyDescent="0.35">
      <c r="A342" s="136"/>
      <c r="B342" s="51"/>
      <c r="C342" s="52" t="s">
        <v>7</v>
      </c>
      <c r="D342" s="59">
        <f>MAX($D$317,$D$319,$D$325,$D$327)</f>
        <v>0.8999999999999897</v>
      </c>
      <c r="E342" s="59">
        <f>MAX($J$317,$J$319,$J$325,$J$327)</f>
        <v>1.3000000000000012</v>
      </c>
      <c r="F342" s="74">
        <f>MAX(E342:E342)</f>
        <v>1.3000000000000012</v>
      </c>
      <c r="G342" s="69"/>
      <c r="H342" s="70"/>
      <c r="I342" s="75" t="s">
        <v>7</v>
      </c>
      <c r="J342" s="60">
        <f>MAX($D$301,$D$303,$D$313,$D$321)</f>
        <v>-0.10000000000000009</v>
      </c>
      <c r="K342" s="60">
        <f>MAX($J$301,$J$303,$J$313,$J$321)</f>
        <v>0</v>
      </c>
      <c r="L342" s="76">
        <f>MAX(K342:K342)</f>
        <v>0</v>
      </c>
      <c r="M342" s="69"/>
      <c r="N342" s="70"/>
      <c r="O342" s="75" t="s">
        <v>7</v>
      </c>
      <c r="P342" s="42">
        <f>MAX($D$313,$D$317,$D$319)</f>
        <v>0.70000000000000062</v>
      </c>
      <c r="Q342" s="42">
        <f>MAX($J$313,$J$317,$J$319)</f>
        <v>1.2000000000000011</v>
      </c>
      <c r="R342" s="77">
        <f>MAX(Q342:Q342)</f>
        <v>1.2000000000000011</v>
      </c>
      <c r="S342" s="69"/>
      <c r="T342" s="70"/>
      <c r="U342" s="75" t="s">
        <v>7</v>
      </c>
      <c r="V342" s="60">
        <f>MAX($D$299,$D$315,$D$323)</f>
        <v>0</v>
      </c>
      <c r="W342" s="60">
        <f>MAX($J$299,$J$315,$J$323)</f>
        <v>0.10000000000000009</v>
      </c>
      <c r="X342" s="57">
        <f>MAX(W342:W342)</f>
        <v>0.10000000000000009</v>
      </c>
      <c r="Y342" s="136"/>
      <c r="Z342" s="136"/>
      <c r="AA342" s="136"/>
      <c r="AB342" s="136"/>
      <c r="AC342" s="136"/>
      <c r="AD342" s="136"/>
      <c r="AF342"/>
      <c r="AG342"/>
      <c r="AH342"/>
      <c r="AI342"/>
      <c r="AJ342"/>
      <c r="AK342"/>
      <c r="AL342"/>
      <c r="AM342"/>
      <c r="AN342"/>
    </row>
    <row r="343" spans="1:40" s="1" customFormat="1" x14ac:dyDescent="0.35">
      <c r="A343" s="136"/>
      <c r="B343" s="62"/>
      <c r="C343" s="63" t="s">
        <v>44</v>
      </c>
      <c r="D343" s="78">
        <f>MIN(D333:D342)</f>
        <v>-2.8</v>
      </c>
      <c r="E343" s="78">
        <f>MIN(E333:E342)</f>
        <v>-3</v>
      </c>
      <c r="F343" s="79">
        <f>MIN(E343:E343)</f>
        <v>-3</v>
      </c>
      <c r="G343" s="69"/>
      <c r="H343" s="80"/>
      <c r="I343" s="64" t="s">
        <v>44</v>
      </c>
      <c r="J343" s="64">
        <f>MIN(J333:J342)</f>
        <v>-2.9</v>
      </c>
      <c r="K343" s="64">
        <f>MIN(K333:K342)</f>
        <v>-2.5999999999999996</v>
      </c>
      <c r="L343" s="81">
        <f>MIN(K343:K343)</f>
        <v>-2.5999999999999996</v>
      </c>
      <c r="M343" s="69"/>
      <c r="N343" s="82"/>
      <c r="O343" s="83" t="s">
        <v>44</v>
      </c>
      <c r="P343" s="83">
        <f>MIN(P333:P342)</f>
        <v>-3</v>
      </c>
      <c r="Q343" s="83">
        <f>MIN(Q333:Q342)</f>
        <v>-2.9</v>
      </c>
      <c r="R343" s="84">
        <f>MIN(Q343:Q343)</f>
        <v>-2.9</v>
      </c>
      <c r="S343" s="69"/>
      <c r="T343" s="85"/>
      <c r="U343" s="86" t="s">
        <v>37</v>
      </c>
      <c r="V343" s="86">
        <f>MIN(V333:V342)</f>
        <v>-0.20000000000000018</v>
      </c>
      <c r="W343" s="86">
        <f>MIN(W333:W342)</f>
        <v>-0.30000000000000027</v>
      </c>
      <c r="X343" s="87">
        <f>MIN(W343:W343)</f>
        <v>-0.30000000000000027</v>
      </c>
      <c r="Y343" s="136"/>
      <c r="Z343" s="136"/>
      <c r="AA343" s="136"/>
      <c r="AB343" s="136"/>
      <c r="AC343" s="136"/>
      <c r="AD343" s="136"/>
      <c r="AF343"/>
      <c r="AG343"/>
      <c r="AH343"/>
      <c r="AI343"/>
      <c r="AJ343"/>
      <c r="AK343"/>
      <c r="AL343"/>
      <c r="AM343"/>
      <c r="AN343"/>
    </row>
    <row r="344" spans="1:40" s="1" customFormat="1" x14ac:dyDescent="0.35">
      <c r="A344" s="136"/>
      <c r="B344" s="65"/>
      <c r="C344" s="66" t="s">
        <v>45</v>
      </c>
      <c r="D344" s="88">
        <f>MAX(D333:D342)</f>
        <v>3.799999999999998</v>
      </c>
      <c r="E344" s="88">
        <f>MAX(E333:E342)</f>
        <v>3</v>
      </c>
      <c r="F344" s="89">
        <f>MAX(E344:E344)</f>
        <v>3</v>
      </c>
      <c r="G344" s="69"/>
      <c r="H344" s="90"/>
      <c r="I344" s="67" t="s">
        <v>45</v>
      </c>
      <c r="J344" s="67">
        <f>MAX(J333:J342)</f>
        <v>-0.10000000000000009</v>
      </c>
      <c r="K344" s="67">
        <f>MAX(K333:K342)</f>
        <v>0.10000000000000009</v>
      </c>
      <c r="L344" s="81">
        <f>MIN(K344:K344)</f>
        <v>0.10000000000000009</v>
      </c>
      <c r="M344" s="69"/>
      <c r="N344" s="91"/>
      <c r="O344" s="92" t="s">
        <v>45</v>
      </c>
      <c r="P344" s="92">
        <f>MAX(P333:P342)</f>
        <v>1.2000000000000011</v>
      </c>
      <c r="Q344" s="92">
        <f>MAX(Q333:Q342)</f>
        <v>1.799999999999996</v>
      </c>
      <c r="R344" s="84">
        <f>MIN(Q344:Q344)</f>
        <v>1.799999999999996</v>
      </c>
      <c r="S344" s="69"/>
      <c r="T344" s="93"/>
      <c r="U344" s="94"/>
      <c r="V344" s="94">
        <f>MAX(V333:V342)</f>
        <v>0.9000000000000008</v>
      </c>
      <c r="W344" s="94">
        <f>MAX(W333:W342)</f>
        <v>0.80000000000000071</v>
      </c>
      <c r="X344" s="87">
        <f>MIN(W344:W344)</f>
        <v>0.80000000000000071</v>
      </c>
      <c r="Y344" s="136"/>
      <c r="Z344" s="136"/>
      <c r="AA344" s="136"/>
      <c r="AB344" s="136"/>
      <c r="AC344" s="136"/>
      <c r="AD344" s="136"/>
      <c r="AF344"/>
      <c r="AG344"/>
      <c r="AH344"/>
      <c r="AI344"/>
      <c r="AJ344"/>
      <c r="AK344"/>
      <c r="AL344"/>
      <c r="AM344"/>
      <c r="AN344"/>
    </row>
    <row r="345" spans="1:40" s="1" customFormat="1" x14ac:dyDescent="0.35">
      <c r="A345" s="136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36"/>
      <c r="AC345" s="136"/>
      <c r="AD345" s="136"/>
      <c r="AF345"/>
      <c r="AG345"/>
      <c r="AH345"/>
      <c r="AI345"/>
      <c r="AJ345"/>
      <c r="AK345"/>
      <c r="AL345"/>
      <c r="AM345"/>
      <c r="AN345"/>
    </row>
    <row r="346" spans="1:40" s="1" customFormat="1" x14ac:dyDescent="0.35">
      <c r="A346" s="136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36"/>
      <c r="Z346" s="136"/>
      <c r="AA346" s="136"/>
      <c r="AB346" s="136"/>
      <c r="AC346" s="136"/>
      <c r="AD346" s="136"/>
      <c r="AF346"/>
      <c r="AG346"/>
      <c r="AH346"/>
      <c r="AI346"/>
      <c r="AJ346"/>
      <c r="AK346"/>
      <c r="AL346"/>
      <c r="AM346"/>
      <c r="AN346"/>
    </row>
    <row r="347" spans="1:40" s="1" customFormat="1" x14ac:dyDescent="0.35">
      <c r="A347" s="136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36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  <c r="AF347"/>
      <c r="AG347"/>
      <c r="AH347"/>
      <c r="AI347"/>
      <c r="AJ347"/>
      <c r="AK347"/>
      <c r="AL347"/>
      <c r="AM347"/>
      <c r="AN347"/>
    </row>
    <row r="348" spans="1:40" s="1" customFormat="1" ht="18" customHeight="1" x14ac:dyDescent="0.35">
      <c r="A348" s="136"/>
      <c r="B348" s="51" t="s">
        <v>39</v>
      </c>
      <c r="C348" s="58" t="s">
        <v>6</v>
      </c>
      <c r="D348" s="97">
        <f>MIN($E$169,$E$189,$E$191,$E$197,$E$199)</f>
        <v>-2.2000000000000006</v>
      </c>
      <c r="E348" s="97">
        <f>MIN($K$169,$K$189,$K$191,$K$197,$K$199)</f>
        <v>-1.5</v>
      </c>
      <c r="F348" s="68">
        <f>MIN(E348:E348)</f>
        <v>-1.5</v>
      </c>
      <c r="G348" s="69"/>
      <c r="H348" s="70" t="s">
        <v>39</v>
      </c>
      <c r="I348" s="71" t="s">
        <v>6</v>
      </c>
      <c r="J348" s="42">
        <f>MIN($E$173,$E$175,$E$185,$E$193)</f>
        <v>-3.6999999999999993</v>
      </c>
      <c r="K348" s="42">
        <f>MIN($K$173,$K$175,$K$185,$K$193)</f>
        <v>-2.8</v>
      </c>
      <c r="L348" s="72">
        <f>MIN(K348:K348)</f>
        <v>-2.8</v>
      </c>
      <c r="M348" s="69"/>
      <c r="N348" s="70" t="s">
        <v>39</v>
      </c>
      <c r="O348" s="71" t="s">
        <v>6</v>
      </c>
      <c r="P348" s="42">
        <f>MIN($E$177,$E$181,$E$183)</f>
        <v>-3.1</v>
      </c>
      <c r="Q348" s="42">
        <f>MIN($K$177,$K$181,$K$183)</f>
        <v>-2.4000000000000008</v>
      </c>
      <c r="R348" s="73">
        <f>MIN(Q348:Q348)</f>
        <v>-2.4000000000000008</v>
      </c>
      <c r="S348" s="69"/>
      <c r="T348" s="70" t="s">
        <v>39</v>
      </c>
      <c r="U348" s="71" t="s">
        <v>6</v>
      </c>
      <c r="V348" s="42">
        <f>MIN($E$171,$E$187,$E$195)</f>
        <v>-3.2</v>
      </c>
      <c r="W348" s="42">
        <f>MIN($K$171,$K$187,$K$195)</f>
        <v>-2.9</v>
      </c>
      <c r="X348" s="95">
        <f>MIN(W348:W348)</f>
        <v>-2.9</v>
      </c>
      <c r="Y348" s="136"/>
      <c r="Z348" s="2" t="s">
        <v>38</v>
      </c>
      <c r="AA348" s="3"/>
      <c r="AB348" s="136"/>
      <c r="AC348" s="4"/>
      <c r="AD348" s="33"/>
      <c r="AF348"/>
      <c r="AG348"/>
      <c r="AH348"/>
      <c r="AI348"/>
      <c r="AJ348"/>
      <c r="AK348"/>
      <c r="AL348"/>
      <c r="AM348"/>
      <c r="AN348"/>
    </row>
    <row r="349" spans="1:40" s="1" customFormat="1" ht="15.75" customHeight="1" x14ac:dyDescent="0.35">
      <c r="A349" s="136"/>
      <c r="B349" s="51"/>
      <c r="C349" s="52" t="s">
        <v>7</v>
      </c>
      <c r="D349" s="97">
        <f>MAX($E$169,$E$189,$E$191,$E$197,$E$199)</f>
        <v>1.6000000000000014</v>
      </c>
      <c r="E349" s="97">
        <f>MAX($K$169,$K$189,$K$191,$K$197,$K$199)</f>
        <v>3.4999999999999973</v>
      </c>
      <c r="F349" s="74">
        <f>MAX(E349:E349)</f>
        <v>3.4999999999999973</v>
      </c>
      <c r="G349" s="69"/>
      <c r="H349" s="70"/>
      <c r="I349" s="75" t="s">
        <v>7</v>
      </c>
      <c r="J349" s="42">
        <f>MAX($E$173,$E$175,$E$185,$E$193)</f>
        <v>1.100000000000001</v>
      </c>
      <c r="K349" s="42">
        <f>MAX($K$173,$K$175,$K$185,$K$193)</f>
        <v>2.8000000000000025</v>
      </c>
      <c r="L349" s="76">
        <f>MAX(K349:K349)</f>
        <v>2.8000000000000025</v>
      </c>
      <c r="M349" s="69"/>
      <c r="N349" s="70"/>
      <c r="O349" s="75" t="s">
        <v>7</v>
      </c>
      <c r="P349" s="42">
        <f>MAX($E$177,$E$181,$E$183)</f>
        <v>1.3000000000000012</v>
      </c>
      <c r="Q349" s="42">
        <f>MAX($K$177,$K$181,$K$183)</f>
        <v>3.7000000000000033</v>
      </c>
      <c r="R349" s="77">
        <f>MAX(Q349:Q349)</f>
        <v>3.7000000000000033</v>
      </c>
      <c r="S349" s="69"/>
      <c r="T349" s="70"/>
      <c r="U349" s="75" t="s">
        <v>7</v>
      </c>
      <c r="V349" s="42">
        <f>MAX($E$171,$E$187,$E$195)</f>
        <v>1.6000000000000014</v>
      </c>
      <c r="W349" s="42">
        <f>MAX($K$171,$K$187,$K$195)</f>
        <v>4.0000000000000036</v>
      </c>
      <c r="X349" s="96">
        <f>MAX(W349:W349)</f>
        <v>4.0000000000000036</v>
      </c>
      <c r="Y349" s="136"/>
      <c r="Z349" s="2" t="s">
        <v>39</v>
      </c>
      <c r="AA349" s="34" t="s">
        <v>6</v>
      </c>
      <c r="AB349" s="39">
        <f>$E$179</f>
        <v>0.50000000000000044</v>
      </c>
      <c r="AC349" s="39">
        <f>$K$179</f>
        <v>1.3000000000000012</v>
      </c>
      <c r="AD349" s="35">
        <f>MIN($AC349:$AC349)</f>
        <v>1.3000000000000012</v>
      </c>
      <c r="AF349"/>
      <c r="AG349"/>
      <c r="AH349"/>
      <c r="AI349"/>
      <c r="AJ349"/>
      <c r="AK349"/>
      <c r="AL349"/>
      <c r="AM349"/>
      <c r="AN349"/>
    </row>
    <row r="350" spans="1:40" s="1" customFormat="1" ht="18" customHeight="1" x14ac:dyDescent="0.35">
      <c r="A350" s="136"/>
      <c r="B350" s="51" t="s">
        <v>40</v>
      </c>
      <c r="C350" s="58" t="s">
        <v>6</v>
      </c>
      <c r="D350" s="97">
        <f>MIN($E$201,$E$221,$E$223,$E$229,$E$231)</f>
        <v>-2.3999999999999995</v>
      </c>
      <c r="E350" s="97">
        <f>MIN($K$201,$K$221,$K$223,$K$229,$K$231)</f>
        <v>-1.6999999999999988</v>
      </c>
      <c r="F350" s="68">
        <f>MIN(E350:E350)</f>
        <v>-1.6999999999999988</v>
      </c>
      <c r="G350" s="69"/>
      <c r="H350" s="70" t="s">
        <v>40</v>
      </c>
      <c r="I350" s="71" t="s">
        <v>6</v>
      </c>
      <c r="J350" s="42">
        <f>MIN($E$205,$E$207,$E$217,$E$225)</f>
        <v>-4.2000000000000011</v>
      </c>
      <c r="K350" s="42">
        <f>MIN($K$205,$K$207,$K$217,$K$225)</f>
        <v>-3.1</v>
      </c>
      <c r="L350" s="72">
        <f>MIN(K350:K350)</f>
        <v>-3.1</v>
      </c>
      <c r="M350" s="69"/>
      <c r="N350" s="70" t="s">
        <v>40</v>
      </c>
      <c r="O350" s="71" t="s">
        <v>6</v>
      </c>
      <c r="P350" s="42">
        <f>MIN($E$211,$E$215,$E$217)</f>
        <v>-2.4000000000000008</v>
      </c>
      <c r="Q350" s="42">
        <f>MIN($K$211,$K$215,$K$217)</f>
        <v>-1.8000000000000003</v>
      </c>
      <c r="R350" s="73">
        <f>MIN(Q350:Q350)</f>
        <v>-1.8000000000000003</v>
      </c>
      <c r="S350" s="69"/>
      <c r="T350" s="70" t="s">
        <v>40</v>
      </c>
      <c r="U350" s="71" t="s">
        <v>6</v>
      </c>
      <c r="V350" s="42">
        <f>MIN($E$203,$E$219,$E$227)</f>
        <v>-1.9000000000000017</v>
      </c>
      <c r="W350" s="42">
        <f>MIN($K$203,$K$219,$K$227)</f>
        <v>-2.1000000000000019</v>
      </c>
      <c r="X350" s="95">
        <f>MIN(W350:W350)</f>
        <v>-2.1000000000000019</v>
      </c>
      <c r="Y350" s="136"/>
      <c r="Z350" s="2" t="s">
        <v>40</v>
      </c>
      <c r="AA350" s="34" t="s">
        <v>6</v>
      </c>
      <c r="AB350" s="39">
        <f>$E$211</f>
        <v>0.30000000000000027</v>
      </c>
      <c r="AC350" s="39">
        <f>$K$211</f>
        <v>1.9000000000000017</v>
      </c>
      <c r="AD350" s="35">
        <f>MIN($AC350:$AC350)</f>
        <v>1.9000000000000017</v>
      </c>
      <c r="AF350"/>
      <c r="AG350"/>
      <c r="AH350"/>
      <c r="AI350"/>
      <c r="AJ350"/>
      <c r="AK350"/>
      <c r="AL350"/>
      <c r="AM350"/>
      <c r="AN350"/>
    </row>
    <row r="351" spans="1:40" s="1" customFormat="1" ht="15" customHeight="1" x14ac:dyDescent="0.35">
      <c r="A351" s="136"/>
      <c r="B351" s="51"/>
      <c r="C351" s="52" t="s">
        <v>7</v>
      </c>
      <c r="D351" s="97">
        <f>MAX($E$201,$E$221,$E$223,$E$229,$E$231)</f>
        <v>0.30000000000000027</v>
      </c>
      <c r="E351" s="97">
        <f>MAX($K$201,$K$221,$K$223,$K$229,$K$231)</f>
        <v>3.0000000000000027</v>
      </c>
      <c r="F351" s="74">
        <f>MAX(E351:E351)</f>
        <v>3.0000000000000027</v>
      </c>
      <c r="G351" s="69"/>
      <c r="H351" s="70"/>
      <c r="I351" s="75" t="s">
        <v>7</v>
      </c>
      <c r="J351" s="42">
        <f>MAX($E$205,$E$207,$E$217,$E$225)</f>
        <v>-1.3999999999999901</v>
      </c>
      <c r="K351" s="42">
        <f>MAX($K$205,$K$207,$K$217,$K$225)</f>
        <v>-0.10000000000000009</v>
      </c>
      <c r="L351" s="76">
        <f>MAX(K351:K351)</f>
        <v>-0.10000000000000009</v>
      </c>
      <c r="M351" s="69"/>
      <c r="N351" s="70"/>
      <c r="O351" s="75" t="s">
        <v>7</v>
      </c>
      <c r="P351" s="42">
        <f>MAX($E$211,$E$215,$E$217)</f>
        <v>0.30000000000000027</v>
      </c>
      <c r="Q351" s="42">
        <f>MAX($K$211,$K$215,$K$217)</f>
        <v>1.9000000000000017</v>
      </c>
      <c r="R351" s="77">
        <f>MAX(Q351:Q351)</f>
        <v>1.9000000000000017</v>
      </c>
      <c r="S351" s="69"/>
      <c r="T351" s="70"/>
      <c r="U351" s="75" t="s">
        <v>7</v>
      </c>
      <c r="V351" s="42">
        <f>MAX($E$203,$E$219,$E$227)</f>
        <v>0.40000000000000036</v>
      </c>
      <c r="W351" s="42">
        <f>MAX($K$203,$K$219,$K$227)</f>
        <v>2.6000000000000023</v>
      </c>
      <c r="X351" s="96">
        <f>MAX(W351:W351)</f>
        <v>2.6000000000000023</v>
      </c>
      <c r="Y351" s="136"/>
      <c r="Z351" s="2" t="s">
        <v>41</v>
      </c>
      <c r="AA351" s="34" t="s">
        <v>6</v>
      </c>
      <c r="AB351" s="39">
        <f>$E$243</f>
        <v>0.30000000000000027</v>
      </c>
      <c r="AC351" s="39">
        <f>$K$243</f>
        <v>2.200000000000002</v>
      </c>
      <c r="AD351" s="35">
        <f>MIN($AC351:$AC351)</f>
        <v>2.200000000000002</v>
      </c>
      <c r="AF351"/>
      <c r="AG351"/>
      <c r="AH351"/>
      <c r="AI351"/>
      <c r="AJ351"/>
      <c r="AK351"/>
      <c r="AL351"/>
      <c r="AM351"/>
      <c r="AN351"/>
    </row>
    <row r="352" spans="1:40" s="1" customFormat="1" ht="19.5" customHeight="1" x14ac:dyDescent="0.35">
      <c r="A352" s="136"/>
      <c r="B352" s="51" t="s">
        <v>41</v>
      </c>
      <c r="C352" s="58" t="s">
        <v>6</v>
      </c>
      <c r="D352" s="97">
        <f>MIN($E$233,$E$253,$E$255,$E$261,$E$263)</f>
        <v>-2.1999999999999993</v>
      </c>
      <c r="E352" s="97">
        <f>MIN($K$233,$K$253,$K$255,$K$261,$K$263)</f>
        <v>-1.7000000000000002</v>
      </c>
      <c r="F352" s="68">
        <f>MIN(E352:E352)</f>
        <v>-1.7000000000000002</v>
      </c>
      <c r="G352" s="69"/>
      <c r="H352" s="70" t="s">
        <v>41</v>
      </c>
      <c r="I352" s="71" t="s">
        <v>6</v>
      </c>
      <c r="J352" s="42">
        <f>MIN($E$237,$E$239,$E$249,$E$257)</f>
        <v>-3.8999999999999977</v>
      </c>
      <c r="K352" s="42">
        <f>MIN($K$237,$K$239,$K$249,$K$257)</f>
        <v>-3.399999999999999</v>
      </c>
      <c r="L352" s="72">
        <f>MIN(K352:K352)</f>
        <v>-3.399999999999999</v>
      </c>
      <c r="M352" s="69"/>
      <c r="N352" s="70" t="s">
        <v>41</v>
      </c>
      <c r="O352" s="71" t="s">
        <v>6</v>
      </c>
      <c r="P352" s="42">
        <f>MIN($E$245,$E$249,$E$251)</f>
        <v>-2.2999999999999909</v>
      </c>
      <c r="Q352" s="42">
        <f>MIN($K$245,$K$249,$K$251)</f>
        <v>-2.0999999999999992</v>
      </c>
      <c r="R352" s="73">
        <f>MIN(Q352:Q352)</f>
        <v>-2.0999999999999992</v>
      </c>
      <c r="S352" s="69"/>
      <c r="T352" s="70" t="s">
        <v>41</v>
      </c>
      <c r="U352" s="71" t="s">
        <v>6</v>
      </c>
      <c r="V352" s="42">
        <f>MIN($E$235,$E$251,$E$259)</f>
        <v>-1.0000000000000009</v>
      </c>
      <c r="W352" s="42">
        <f>MIN($K$235,$K$251,$K$259)</f>
        <v>-0.9000000000000008</v>
      </c>
      <c r="X352" s="95">
        <f>MIN(W352:W352)</f>
        <v>-0.9000000000000008</v>
      </c>
      <c r="Y352" s="136"/>
      <c r="Z352" s="2" t="s">
        <v>42</v>
      </c>
      <c r="AA352" s="34" t="s">
        <v>6</v>
      </c>
      <c r="AB352" s="39">
        <f>$E$275</f>
        <v>0</v>
      </c>
      <c r="AC352" s="39">
        <f>$K$275</f>
        <v>2.300000000000002</v>
      </c>
      <c r="AD352" s="35">
        <f>MIN($AC352:$AC352)</f>
        <v>2.300000000000002</v>
      </c>
      <c r="AF352"/>
      <c r="AG352"/>
      <c r="AH352"/>
      <c r="AI352"/>
      <c r="AJ352"/>
      <c r="AK352"/>
      <c r="AL352"/>
      <c r="AM352"/>
      <c r="AN352"/>
    </row>
    <row r="353" spans="1:40" s="1" customFormat="1" ht="17.25" customHeight="1" x14ac:dyDescent="0.35">
      <c r="A353" s="136"/>
      <c r="B353" s="51"/>
      <c r="C353" s="52" t="s">
        <v>7</v>
      </c>
      <c r="D353" s="97">
        <f>MAX($E$233,$E$253,$E$255,$E$261,$E$263)</f>
        <v>-0.20000000000000018</v>
      </c>
      <c r="E353" s="97">
        <f>MAX($K$233,$K$253,$K$255,$K$261,$K$263)</f>
        <v>2.1999999999999909</v>
      </c>
      <c r="F353" s="74">
        <f>MAX(E353:E353)</f>
        <v>2.1999999999999909</v>
      </c>
      <c r="G353" s="69"/>
      <c r="H353" s="70"/>
      <c r="I353" s="75" t="s">
        <v>7</v>
      </c>
      <c r="J353" s="42">
        <f>MAX($E$237,$E$239,$E$249,$E$257)</f>
        <v>-2.2000000000000006</v>
      </c>
      <c r="K353" s="42">
        <f>MAX($K$237,$K$239,$K$249,$K$257)</f>
        <v>-0.70000000000000062</v>
      </c>
      <c r="L353" s="76">
        <f>MAX(K353:K353)</f>
        <v>-0.70000000000000062</v>
      </c>
      <c r="M353" s="69"/>
      <c r="N353" s="70"/>
      <c r="O353" s="75" t="s">
        <v>7</v>
      </c>
      <c r="P353" s="42">
        <f>MAX($E$245,$E$249,$E$251)</f>
        <v>-0.30000000000000027</v>
      </c>
      <c r="Q353" s="42">
        <f>MAX($K$245,$K$249,$K$251)</f>
        <v>2.0000000000000018</v>
      </c>
      <c r="R353" s="77">
        <f>MAX(Q353:Q353)</f>
        <v>2.0000000000000018</v>
      </c>
      <c r="S353" s="69"/>
      <c r="T353" s="70"/>
      <c r="U353" s="75" t="s">
        <v>7</v>
      </c>
      <c r="V353" s="42">
        <f>MAX($E$235,$E$251,$E$259)</f>
        <v>-0.30000000000000027</v>
      </c>
      <c r="W353" s="42">
        <f>MAX($K$235,$K$251,$K$259)</f>
        <v>2.0000000000000018</v>
      </c>
      <c r="X353" s="96">
        <f>MAX(W353:W353)</f>
        <v>2.0000000000000018</v>
      </c>
      <c r="Y353" s="136"/>
      <c r="Z353" s="2" t="s">
        <v>43</v>
      </c>
      <c r="AA353" s="34" t="s">
        <v>6</v>
      </c>
      <c r="AB353" s="39">
        <f>$E$307</f>
        <v>-0.10000000000000009</v>
      </c>
      <c r="AC353" s="39">
        <f>$K$307</f>
        <v>0.9000000000000008</v>
      </c>
      <c r="AD353" s="35">
        <f>MIN($AC353:$AC353)</f>
        <v>0.9000000000000008</v>
      </c>
      <c r="AF353"/>
      <c r="AG353"/>
      <c r="AH353"/>
      <c r="AI353"/>
      <c r="AJ353"/>
      <c r="AK353"/>
      <c r="AL353"/>
      <c r="AM353"/>
      <c r="AN353"/>
    </row>
    <row r="354" spans="1:40" s="1" customFormat="1" ht="16.5" customHeight="1" x14ac:dyDescent="0.35">
      <c r="A354" s="136"/>
      <c r="B354" s="51" t="s">
        <v>42</v>
      </c>
      <c r="C354" s="58" t="s">
        <v>6</v>
      </c>
      <c r="D354" s="97">
        <f>MIN($E$265,$E$285,$E$287,$E$293,$E$295)</f>
        <v>-2.1999999999999993</v>
      </c>
      <c r="E354" s="97">
        <f>MIN($K$265,$K$285,$K$287,$K$293,$K$295)</f>
        <v>-1.7999999999999989</v>
      </c>
      <c r="F354" s="68">
        <f>MIN(E354:E354)</f>
        <v>-1.7999999999999989</v>
      </c>
      <c r="G354" s="69"/>
      <c r="H354" s="70" t="s">
        <v>42</v>
      </c>
      <c r="I354" s="71" t="s">
        <v>6</v>
      </c>
      <c r="J354" s="42">
        <f>MIN($E$269,$E$271,$E$281,$E$289)</f>
        <v>-3.799999999999998</v>
      </c>
      <c r="K354" s="42">
        <f>MIN($K$269,$K$271,$K$281,$K$289)</f>
        <v>-3.4000000000000004</v>
      </c>
      <c r="L354" s="72">
        <f>MIN(K354:K354)</f>
        <v>-3.4000000000000004</v>
      </c>
      <c r="M354" s="69"/>
      <c r="N354" s="70" t="s">
        <v>42</v>
      </c>
      <c r="O354" s="71" t="s">
        <v>6</v>
      </c>
      <c r="P354" s="42">
        <f>MIN($E$279,$E$283,$E$285)</f>
        <v>-2.600000000000001</v>
      </c>
      <c r="Q354" s="42">
        <f>MIN($K$279,$K$283,$K$285)</f>
        <v>-1.9000000000000004</v>
      </c>
      <c r="R354" s="73">
        <f>MIN(Q354:Q354)</f>
        <v>-1.9000000000000004</v>
      </c>
      <c r="S354" s="69"/>
      <c r="T354" s="70" t="s">
        <v>42</v>
      </c>
      <c r="U354" s="71" t="s">
        <v>6</v>
      </c>
      <c r="V354" s="42">
        <f>MIN($E$267,$E$283,$E$291)</f>
        <v>-1.19999999999999</v>
      </c>
      <c r="W354" s="42">
        <f>MIN($K$267,$K$283,$K$291)</f>
        <v>0.30000000000000027</v>
      </c>
      <c r="X354" s="95">
        <f>MIN(W354:W354)</f>
        <v>0.30000000000000027</v>
      </c>
      <c r="Y354" s="136"/>
      <c r="Z354" s="36"/>
      <c r="AA354" s="37" t="s">
        <v>6</v>
      </c>
      <c r="AB354" s="38">
        <f>MIN(AB349:AB353)</f>
        <v>-0.10000000000000009</v>
      </c>
      <c r="AC354" s="38">
        <f>MIN(AC349:AC353)</f>
        <v>0.9000000000000008</v>
      </c>
      <c r="AD354" s="38">
        <f>MIN(AC354:AC354)</f>
        <v>0.9000000000000008</v>
      </c>
      <c r="AF354"/>
      <c r="AG354"/>
      <c r="AH354"/>
      <c r="AI354"/>
      <c r="AJ354"/>
      <c r="AK354"/>
      <c r="AL354"/>
      <c r="AM354"/>
      <c r="AN354"/>
    </row>
    <row r="355" spans="1:40" s="1" customFormat="1" ht="18" customHeight="1" x14ac:dyDescent="0.35">
      <c r="A355" s="136"/>
      <c r="B355" s="51"/>
      <c r="C355" s="52" t="s">
        <v>7</v>
      </c>
      <c r="D355" s="97">
        <f>MAX($E$265,$E$285,$E$287,$E$293,$E$295)</f>
        <v>0.10000000000000009</v>
      </c>
      <c r="E355" s="97">
        <f>MAX($K$265,$K$285,$K$287,$K$293,$K$295)</f>
        <v>1.5000000000000013</v>
      </c>
      <c r="F355" s="74">
        <f>MAX(E355:E355)</f>
        <v>1.5000000000000013</v>
      </c>
      <c r="G355" s="69"/>
      <c r="H355" s="70"/>
      <c r="I355" s="75" t="s">
        <v>7</v>
      </c>
      <c r="J355" s="42">
        <f>MAX($E$269,$E$271,$E$281,$E$289)</f>
        <v>-2.300000000000002</v>
      </c>
      <c r="K355" s="42">
        <f>MAX($K$269,$K$271,$K$281,$K$289)</f>
        <v>-0.60000000000000053</v>
      </c>
      <c r="L355" s="76">
        <f>MAX(K355:K355)</f>
        <v>-0.60000000000000053</v>
      </c>
      <c r="M355" s="69"/>
      <c r="N355" s="70"/>
      <c r="O355" s="75" t="s">
        <v>7</v>
      </c>
      <c r="P355" s="42">
        <f>MAX($E$279,$E$283,$E$285)</f>
        <v>-0.50000000000000044</v>
      </c>
      <c r="Q355" s="42">
        <f>MAX($K$279,$K$283,$K$285)</f>
        <v>1.5000000000000013</v>
      </c>
      <c r="R355" s="77">
        <f>MAX(Q355:Q355)</f>
        <v>1.5000000000000013</v>
      </c>
      <c r="S355" s="69"/>
      <c r="T355" s="70"/>
      <c r="U355" s="75" t="s">
        <v>7</v>
      </c>
      <c r="V355" s="42">
        <f>MAX($E$267,$E$283,$E$291)</f>
        <v>-0.10000000000000009</v>
      </c>
      <c r="W355" s="42">
        <f>MAX($K$267,$K$283,$K$291)</f>
        <v>1.5000000000000013</v>
      </c>
      <c r="X355" s="96">
        <f>MAX(W355:W355)</f>
        <v>1.5000000000000013</v>
      </c>
      <c r="Y355" s="136"/>
      <c r="Z355" s="36"/>
      <c r="AA355" s="37" t="s">
        <v>7</v>
      </c>
      <c r="AB355" s="38">
        <f>MAX(AB349:AB353)</f>
        <v>0.50000000000000044</v>
      </c>
      <c r="AC355" s="38">
        <f>MAX(AC349:AC353)</f>
        <v>2.300000000000002</v>
      </c>
      <c r="AD355" s="38">
        <f>MAX(AC355:AC355)</f>
        <v>2.300000000000002</v>
      </c>
      <c r="AF355"/>
      <c r="AG355"/>
      <c r="AH355"/>
      <c r="AI355"/>
      <c r="AJ355"/>
      <c r="AK355"/>
      <c r="AL355"/>
      <c r="AM355"/>
      <c r="AN355"/>
    </row>
    <row r="356" spans="1:40" s="1" customFormat="1" ht="15.75" customHeight="1" x14ac:dyDescent="0.35">
      <c r="A356" s="136"/>
      <c r="B356" s="51" t="s">
        <v>43</v>
      </c>
      <c r="C356" s="58" t="s">
        <v>6</v>
      </c>
      <c r="D356" s="97">
        <f>MIN($E$297,$E$317,$E$319,$E$325,$E$327)</f>
        <v>-1.4000000000000012</v>
      </c>
      <c r="E356" s="97">
        <f>MIN($K$297,$K$317,$K$319,$K$325,$K$327)</f>
        <v>-1.5999999999999988</v>
      </c>
      <c r="F356" s="68">
        <f>MIN(E356:E356)</f>
        <v>-1.5999999999999988</v>
      </c>
      <c r="G356" s="69"/>
      <c r="H356" s="70" t="s">
        <v>43</v>
      </c>
      <c r="I356" s="71" t="s">
        <v>6</v>
      </c>
      <c r="J356" s="42">
        <f>MIN($E$301,$E$303,$E$313,$E$321)</f>
        <v>-2.7000000000000011</v>
      </c>
      <c r="K356" s="42">
        <f>MIN($K$301,$K$303,$K$313,$K$321)</f>
        <v>-2.5000000000000022</v>
      </c>
      <c r="L356" s="72">
        <f>MIN(K356:K356)</f>
        <v>-2.5000000000000022</v>
      </c>
      <c r="M356" s="69"/>
      <c r="N356" s="70" t="s">
        <v>43</v>
      </c>
      <c r="O356" s="71" t="s">
        <v>6</v>
      </c>
      <c r="P356" s="42">
        <f>MIN($E$313,$E$317,$E$319)</f>
        <v>-1.4000000000000012</v>
      </c>
      <c r="Q356" s="42">
        <f>MIN($K$313,$K$317,$K$319)</f>
        <v>-1.5999999999999988</v>
      </c>
      <c r="R356" s="73">
        <f>MIN(Q356:Q356)</f>
        <v>-1.5999999999999988</v>
      </c>
      <c r="S356" s="69"/>
      <c r="T356" s="70" t="s">
        <v>43</v>
      </c>
      <c r="U356" s="71" t="s">
        <v>6</v>
      </c>
      <c r="V356" s="42">
        <f>MIN($E$299,$E$315,$E$323)</f>
        <v>-0.50000000000000044</v>
      </c>
      <c r="W356" s="42">
        <f>MIN($K$299,$K$315,$K$323)</f>
        <v>0</v>
      </c>
      <c r="X356" s="95">
        <f>MIN(W356:W356)</f>
        <v>0</v>
      </c>
      <c r="Y356" s="136"/>
      <c r="Z356" s="136"/>
      <c r="AA356" s="136"/>
      <c r="AB356" s="136"/>
      <c r="AC356" s="136"/>
      <c r="AD356" s="136"/>
      <c r="AF356"/>
      <c r="AG356"/>
      <c r="AH356"/>
      <c r="AI356"/>
      <c r="AJ356"/>
      <c r="AK356"/>
      <c r="AL356"/>
      <c r="AM356"/>
      <c r="AN356"/>
    </row>
    <row r="357" spans="1:40" s="1" customFormat="1" ht="16.5" customHeight="1" x14ac:dyDescent="0.35">
      <c r="A357" s="136"/>
      <c r="B357" s="51"/>
      <c r="C357" s="52" t="s">
        <v>7</v>
      </c>
      <c r="D357" s="97">
        <f>MAX($E$297,$E$317,$E$319,$E$325,$E$327)</f>
        <v>0.70000000000000062</v>
      </c>
      <c r="E357" s="97">
        <f>MAX($K$297,$K$317,$K$319,$K$325,$K$327)</f>
        <v>1.6000000000000014</v>
      </c>
      <c r="F357" s="74">
        <f>MAX(E357:E357)</f>
        <v>1.6000000000000014</v>
      </c>
      <c r="G357" s="69"/>
      <c r="H357" s="70"/>
      <c r="I357" s="75" t="s">
        <v>7</v>
      </c>
      <c r="J357" s="42">
        <f>MAX($E$301,$E$303,$E$313,$E$321)</f>
        <v>-0.40000000000000036</v>
      </c>
      <c r="K357" s="42">
        <f>MAX($K$301,$K$303,$K$313,$K$321)</f>
        <v>0</v>
      </c>
      <c r="L357" s="76">
        <f>MAX(K357:K357)</f>
        <v>0</v>
      </c>
      <c r="M357" s="69"/>
      <c r="N357" s="70"/>
      <c r="O357" s="75" t="s">
        <v>7</v>
      </c>
      <c r="P357" s="42">
        <f>MAX($E$313,$E$317,$E$319)</f>
        <v>0.70000000000000062</v>
      </c>
      <c r="Q357" s="42">
        <f>MAX($K$313,$K$317,$K$319)</f>
        <v>1.6000000000000014</v>
      </c>
      <c r="R357" s="77">
        <f>MAX(Q357:Q357)</f>
        <v>1.6000000000000014</v>
      </c>
      <c r="S357" s="69"/>
      <c r="T357" s="70"/>
      <c r="U357" s="75" t="s">
        <v>7</v>
      </c>
      <c r="V357" s="42">
        <f>MAX($E$299,$E$315,$E$323)</f>
        <v>1.5000000000000013</v>
      </c>
      <c r="W357" s="42">
        <f>MAX($K$299,$K$315,$K$323)</f>
        <v>2.9999999999999916</v>
      </c>
      <c r="X357" s="96">
        <f>MAX(W357:W357)</f>
        <v>2.9999999999999916</v>
      </c>
      <c r="Y357" s="136"/>
      <c r="Z357" s="136"/>
      <c r="AA357" s="136"/>
      <c r="AB357" s="136"/>
      <c r="AC357" s="136"/>
      <c r="AD357" s="136"/>
      <c r="AF357"/>
      <c r="AG357"/>
      <c r="AH357"/>
      <c r="AI357"/>
      <c r="AJ357"/>
      <c r="AK357"/>
      <c r="AL357"/>
      <c r="AM357"/>
      <c r="AN357"/>
    </row>
    <row r="358" spans="1:40" s="1" customFormat="1" x14ac:dyDescent="0.35">
      <c r="A358" s="136"/>
      <c r="B358" s="62"/>
      <c r="C358" s="63" t="s">
        <v>44</v>
      </c>
      <c r="D358" s="78">
        <f t="shared" ref="D358" si="0">MIN(D348:D357)</f>
        <v>-2.3999999999999995</v>
      </c>
      <c r="E358" s="78">
        <f>MIN(E348:E357)</f>
        <v>-1.7999999999999989</v>
      </c>
      <c r="F358" s="79">
        <f>MIN(E358:E358)</f>
        <v>-1.7999999999999989</v>
      </c>
      <c r="G358" s="69"/>
      <c r="H358" s="80"/>
      <c r="I358" s="64" t="s">
        <v>44</v>
      </c>
      <c r="J358" s="64">
        <f>MIN(J348:J357)</f>
        <v>-4.2000000000000011</v>
      </c>
      <c r="K358" s="64">
        <f>MIN(K348:K357)</f>
        <v>-3.4000000000000004</v>
      </c>
      <c r="L358" s="81">
        <f>MIN(K358:K358)</f>
        <v>-3.4000000000000004</v>
      </c>
      <c r="M358" s="69"/>
      <c r="N358" s="82"/>
      <c r="O358" s="83" t="s">
        <v>44</v>
      </c>
      <c r="P358" s="83">
        <f t="shared" ref="P358" si="1">MIN(P348:P357)</f>
        <v>-3.1</v>
      </c>
      <c r="Q358" s="83">
        <f>MIN(Q348:Q357)</f>
        <v>-2.4000000000000008</v>
      </c>
      <c r="R358" s="84">
        <f>MIN(Q358:Q358)</f>
        <v>-2.4000000000000008</v>
      </c>
      <c r="S358" s="69"/>
      <c r="T358" s="85"/>
      <c r="U358" s="86" t="s">
        <v>37</v>
      </c>
      <c r="V358" s="86">
        <f t="shared" ref="V358" si="2">MIN(V348:V357)</f>
        <v>-3.2</v>
      </c>
      <c r="W358" s="86">
        <f>MIN(W348:W357)</f>
        <v>-2.9</v>
      </c>
      <c r="X358" s="87">
        <f>MIN(W358:W358)</f>
        <v>-2.9</v>
      </c>
      <c r="Y358" s="136"/>
      <c r="Z358" s="136"/>
      <c r="AA358" s="136"/>
      <c r="AB358" s="136"/>
      <c r="AC358" s="136"/>
      <c r="AD358" s="136"/>
      <c r="AF358"/>
      <c r="AG358"/>
      <c r="AH358"/>
      <c r="AI358"/>
      <c r="AJ358"/>
      <c r="AK358"/>
      <c r="AL358"/>
      <c r="AM358"/>
      <c r="AN358"/>
    </row>
    <row r="359" spans="1:40" s="1" customFormat="1" x14ac:dyDescent="0.35">
      <c r="A359" s="136"/>
      <c r="B359" s="65"/>
      <c r="C359" s="66" t="s">
        <v>45</v>
      </c>
      <c r="D359" s="88">
        <f t="shared" ref="D359" si="3">MAX(D348:D357)</f>
        <v>1.6000000000000014</v>
      </c>
      <c r="E359" s="88">
        <f>MAX(E348:E357)</f>
        <v>3.4999999999999973</v>
      </c>
      <c r="F359" s="89">
        <f>MAX(E359:E359)</f>
        <v>3.4999999999999973</v>
      </c>
      <c r="G359" s="69"/>
      <c r="H359" s="90"/>
      <c r="I359" s="67" t="s">
        <v>45</v>
      </c>
      <c r="J359" s="67">
        <f>MAX(J348:J357)</f>
        <v>1.100000000000001</v>
      </c>
      <c r="K359" s="67">
        <f>MAX(K348:K357)</f>
        <v>2.8000000000000025</v>
      </c>
      <c r="L359" s="81">
        <f>MIN(K359:K359)</f>
        <v>2.8000000000000025</v>
      </c>
      <c r="M359" s="69"/>
      <c r="N359" s="91"/>
      <c r="O359" s="92" t="s">
        <v>45</v>
      </c>
      <c r="P359" s="92">
        <f t="shared" ref="P359" si="4">MAX(P348:P357)</f>
        <v>1.3000000000000012</v>
      </c>
      <c r="Q359" s="92">
        <f>MAX(Q348:Q357)</f>
        <v>3.7000000000000033</v>
      </c>
      <c r="R359" s="84">
        <f>MIN(Q359:Q359)</f>
        <v>3.7000000000000033</v>
      </c>
      <c r="S359" s="69"/>
      <c r="T359" s="93"/>
      <c r="U359" s="94"/>
      <c r="V359" s="94">
        <f t="shared" ref="V359" si="5">MAX(V348:V357)</f>
        <v>1.6000000000000014</v>
      </c>
      <c r="W359" s="94">
        <f>MAX(W348:W357)</f>
        <v>4.0000000000000036</v>
      </c>
      <c r="X359" s="87">
        <f>MIN(W359:W359)</f>
        <v>4.0000000000000036</v>
      </c>
      <c r="Y359" s="136"/>
      <c r="Z359" s="136"/>
      <c r="AA359" s="136"/>
      <c r="AB359" s="136"/>
      <c r="AC359" s="136"/>
      <c r="AD359" s="136"/>
      <c r="AF359"/>
      <c r="AG359"/>
      <c r="AH359"/>
      <c r="AI359"/>
      <c r="AJ359"/>
      <c r="AK359"/>
      <c r="AL359"/>
      <c r="AM359"/>
      <c r="AN359"/>
    </row>
    <row r="360" spans="1:40" s="1" customFormat="1" x14ac:dyDescent="0.35">
      <c r="A360" s="136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36"/>
      <c r="Z360" s="136"/>
      <c r="AA360" s="136"/>
      <c r="AB360" s="136"/>
      <c r="AC360" s="136"/>
      <c r="AD360" s="136"/>
      <c r="AF360"/>
      <c r="AG360"/>
      <c r="AH360"/>
      <c r="AI360"/>
      <c r="AJ360"/>
      <c r="AK360"/>
      <c r="AL360"/>
      <c r="AM360"/>
      <c r="AN360"/>
    </row>
    <row r="361" spans="1:40" s="1" customFormat="1" x14ac:dyDescent="0.35">
      <c r="A361" s="136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36"/>
      <c r="Z361" s="136"/>
      <c r="AA361" s="136"/>
      <c r="AB361" s="136"/>
      <c r="AC361" s="136"/>
      <c r="AD361" s="136"/>
      <c r="AF361"/>
      <c r="AG361"/>
      <c r="AH361"/>
      <c r="AI361"/>
      <c r="AJ361"/>
      <c r="AK361"/>
      <c r="AL361"/>
      <c r="AM361"/>
      <c r="AN361"/>
    </row>
    <row r="362" spans="1:40" s="1" customFormat="1" x14ac:dyDescent="0.35">
      <c r="A362" s="136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36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  <c r="AF362"/>
      <c r="AG362"/>
      <c r="AH362"/>
      <c r="AI362"/>
      <c r="AJ362"/>
      <c r="AK362"/>
      <c r="AL362"/>
      <c r="AM362"/>
      <c r="AN362"/>
    </row>
    <row r="363" spans="1:40" s="1" customFormat="1" ht="15.75" customHeight="1" x14ac:dyDescent="0.35">
      <c r="A363" s="136"/>
      <c r="B363" s="51" t="s">
        <v>39</v>
      </c>
      <c r="C363" s="58" t="s">
        <v>6</v>
      </c>
      <c r="D363" s="42">
        <f>MIN($F$169,$F$189,$F$191,$F$197,$F$199)</f>
        <v>-2.2000000000000006</v>
      </c>
      <c r="E363" s="42">
        <f>MIN($L$169,$L$189,$L$191,$L$197,$L$199)</f>
        <v>-2.5000000000000009</v>
      </c>
      <c r="F363" s="68">
        <f>MIN(E363:E363)</f>
        <v>-2.5000000000000009</v>
      </c>
      <c r="G363" s="69"/>
      <c r="H363" s="70" t="s">
        <v>39</v>
      </c>
      <c r="I363" s="71" t="s">
        <v>6</v>
      </c>
      <c r="J363" s="42">
        <f>MIN($F$173,$F$175,$F$185,$F$193)</f>
        <v>-3.6999999999999993</v>
      </c>
      <c r="K363" s="42">
        <f>MIN($L$173,$L$175,$L$185,$L$193)</f>
        <v>-3.8999999999999995</v>
      </c>
      <c r="L363" s="72">
        <f>MIN(K363:K363)</f>
        <v>-3.8999999999999995</v>
      </c>
      <c r="M363" s="69"/>
      <c r="N363" s="70" t="s">
        <v>39</v>
      </c>
      <c r="O363" s="71" t="s">
        <v>6</v>
      </c>
      <c r="P363" s="42">
        <f>MIN($F$177,$F$181,$F$183)</f>
        <v>-3.1</v>
      </c>
      <c r="Q363" s="42">
        <f>MIN($L$177,$L$181,$L$183)</f>
        <v>-3.1</v>
      </c>
      <c r="R363" s="73">
        <f>MIN(Q363:Q363)</f>
        <v>-3.1</v>
      </c>
      <c r="S363" s="69"/>
      <c r="T363" s="70" t="s">
        <v>39</v>
      </c>
      <c r="U363" s="71" t="s">
        <v>6</v>
      </c>
      <c r="V363" s="42">
        <f>MIN($F$171,$F$187,$F$195)</f>
        <v>-3.2</v>
      </c>
      <c r="W363" s="42">
        <f>MIN($L$171,$L$187,$L$195)</f>
        <v>-2.1999999999999993</v>
      </c>
      <c r="X363" s="95">
        <f>MIN(W363:W363)</f>
        <v>-2.1999999999999993</v>
      </c>
      <c r="Y363" s="136"/>
      <c r="Z363" s="2" t="s">
        <v>38</v>
      </c>
      <c r="AA363" s="3"/>
      <c r="AB363" s="4"/>
      <c r="AC363" s="4"/>
      <c r="AD363" s="33"/>
      <c r="AF363"/>
      <c r="AG363"/>
      <c r="AH363"/>
      <c r="AI363"/>
      <c r="AJ363"/>
      <c r="AK363"/>
      <c r="AL363"/>
      <c r="AM363"/>
      <c r="AN363"/>
    </row>
    <row r="364" spans="1:40" s="1" customFormat="1" ht="18" customHeight="1" x14ac:dyDescent="0.35">
      <c r="A364" s="136"/>
      <c r="B364" s="51"/>
      <c r="C364" s="52" t="s">
        <v>7</v>
      </c>
      <c r="D364" s="42">
        <f>MAX($F$169,$F$189,$F$191,$F$197,$F$199)</f>
        <v>1.6000000000000014</v>
      </c>
      <c r="E364" s="42">
        <f>MAX($L$169,$L$189,$L$191,$L$197,$L$199)</f>
        <v>2.0000000000000018</v>
      </c>
      <c r="F364" s="74">
        <f>MAX(E364:E364)</f>
        <v>2.0000000000000018</v>
      </c>
      <c r="G364" s="69"/>
      <c r="H364" s="70"/>
      <c r="I364" s="75" t="s">
        <v>7</v>
      </c>
      <c r="J364" s="42">
        <f>MAX($F$173,$F$175,$F$185,$F$193)</f>
        <v>1.100000000000001</v>
      </c>
      <c r="K364" s="42">
        <f>MAX($L$173,$L$175,$L$185,$L$193)</f>
        <v>0.80000000000000071</v>
      </c>
      <c r="L364" s="76">
        <f>MAX(K364:K364)</f>
        <v>0.80000000000000071</v>
      </c>
      <c r="M364" s="69"/>
      <c r="N364" s="70"/>
      <c r="O364" s="75" t="s">
        <v>7</v>
      </c>
      <c r="P364" s="42">
        <f>MAX($F$177,$F$181,$F$183)</f>
        <v>1.3000000000000012</v>
      </c>
      <c r="Q364" s="42">
        <f>MAX($L$177,$L$181,$L$183)</f>
        <v>1.8000000000000016</v>
      </c>
      <c r="R364" s="77">
        <f>MAX(Q364:Q364)</f>
        <v>1.8000000000000016</v>
      </c>
      <c r="S364" s="69"/>
      <c r="T364" s="70"/>
      <c r="U364" s="75" t="s">
        <v>7</v>
      </c>
      <c r="V364" s="42">
        <f>MAX($F$171,$F$187,$F$195)</f>
        <v>1.6000000000000014</v>
      </c>
      <c r="W364" s="42">
        <f>MAX($L$171,$L$187,$L$195)</f>
        <v>0.9000000000000008</v>
      </c>
      <c r="X364" s="96">
        <f>MAX(W364:W364)</f>
        <v>0.9000000000000008</v>
      </c>
      <c r="Y364" s="136"/>
      <c r="Z364" s="2" t="s">
        <v>39</v>
      </c>
      <c r="AA364" s="34" t="s">
        <v>6</v>
      </c>
      <c r="AB364" s="39">
        <f>$F$179</f>
        <v>0.50000000000000044</v>
      </c>
      <c r="AC364" s="39">
        <f>$L$179</f>
        <v>0.10000000000000009</v>
      </c>
      <c r="AD364" s="35">
        <f>MIN($AC364:$AC364)</f>
        <v>0.10000000000000009</v>
      </c>
      <c r="AF364"/>
      <c r="AG364"/>
      <c r="AH364"/>
      <c r="AI364"/>
      <c r="AJ364"/>
      <c r="AK364"/>
      <c r="AL364"/>
      <c r="AM364"/>
      <c r="AN364"/>
    </row>
    <row r="365" spans="1:40" s="1" customFormat="1" ht="15.75" customHeight="1" x14ac:dyDescent="0.35">
      <c r="A365" s="136"/>
      <c r="B365" s="51" t="s">
        <v>40</v>
      </c>
      <c r="C365" s="58" t="s">
        <v>6</v>
      </c>
      <c r="D365" s="42">
        <f>MIN($F$201,$F$221,$F$223,$F$229,$F$231)</f>
        <v>-2.3999999999999995</v>
      </c>
      <c r="E365" s="42">
        <f>MIN($L$201,$L$221,$L$223,$L$229,$L$231)</f>
        <v>-2.4999999999999996</v>
      </c>
      <c r="F365" s="68">
        <f>MIN(E365:E365)</f>
        <v>-2.4999999999999996</v>
      </c>
      <c r="G365" s="69"/>
      <c r="H365" s="70" t="s">
        <v>40</v>
      </c>
      <c r="I365" s="71" t="s">
        <v>6</v>
      </c>
      <c r="J365" s="42">
        <f>MIN($F$205,$F$207,$F$217,$F$225)</f>
        <v>-4.2000000000000011</v>
      </c>
      <c r="K365" s="42">
        <f>MIN($L$205,$L$207,$L$217,$L$225)</f>
        <v>-4.0000000000000009</v>
      </c>
      <c r="L365" s="72">
        <f>MIN(K365:K365)</f>
        <v>-4.0000000000000009</v>
      </c>
      <c r="M365" s="69"/>
      <c r="N365" s="70" t="s">
        <v>40</v>
      </c>
      <c r="O365" s="71" t="s">
        <v>6</v>
      </c>
      <c r="P365" s="42">
        <f>MIN($F$211,$F$215,$F$217)</f>
        <v>-2.4000000000000008</v>
      </c>
      <c r="Q365" s="42">
        <f>MIN($L$211,$L$215,$L$217)</f>
        <v>-2.5000000000000009</v>
      </c>
      <c r="R365" s="73">
        <f>MIN(Q365:Q365)</f>
        <v>-2.5000000000000009</v>
      </c>
      <c r="S365" s="69"/>
      <c r="T365" s="70" t="s">
        <v>40</v>
      </c>
      <c r="U365" s="71" t="s">
        <v>6</v>
      </c>
      <c r="V365" s="42">
        <f>MIN($F$203,$F$219,$F$227)</f>
        <v>-1.9000000000000017</v>
      </c>
      <c r="W365" s="42">
        <f>MIN($L$203,$L$219,$L$227)</f>
        <v>-1.6000000000000014</v>
      </c>
      <c r="X365" s="95">
        <f>MIN(W365:W365)</f>
        <v>-1.6000000000000014</v>
      </c>
      <c r="Y365" s="136"/>
      <c r="Z365" s="2" t="s">
        <v>40</v>
      </c>
      <c r="AA365" s="34" t="s">
        <v>6</v>
      </c>
      <c r="AB365" s="39">
        <f>$F$211</f>
        <v>0.30000000000000027</v>
      </c>
      <c r="AC365" s="39">
        <f>$L$211</f>
        <v>0.10000000000000009</v>
      </c>
      <c r="AD365" s="35">
        <f>MIN($AC365:$AC365)</f>
        <v>0.10000000000000009</v>
      </c>
      <c r="AF365"/>
      <c r="AG365"/>
      <c r="AH365"/>
      <c r="AI365"/>
      <c r="AJ365"/>
      <c r="AK365"/>
      <c r="AL365"/>
      <c r="AM365"/>
      <c r="AN365"/>
    </row>
    <row r="366" spans="1:40" s="1" customFormat="1" ht="16.5" customHeight="1" x14ac:dyDescent="0.35">
      <c r="A366" s="136"/>
      <c r="B366" s="51"/>
      <c r="C366" s="52" t="s">
        <v>7</v>
      </c>
      <c r="D366" s="42">
        <f>MAX($F$201,$F$221,$F$223,$F$229,$F$231)</f>
        <v>0.30000000000000027</v>
      </c>
      <c r="E366" s="42">
        <f>MAX($L$201,$L$221,$L$223,$L$229,$L$231)</f>
        <v>1.100000000000001</v>
      </c>
      <c r="F366" s="74">
        <f>MAX(E366:E366)</f>
        <v>1.100000000000001</v>
      </c>
      <c r="G366" s="69"/>
      <c r="H366" s="70"/>
      <c r="I366" s="75" t="s">
        <v>7</v>
      </c>
      <c r="J366" s="42">
        <f>MAX($F$205,$F$207,$F$217,$F$225)</f>
        <v>-1.3999999999999901</v>
      </c>
      <c r="K366" s="42">
        <f>MAX($L$205,$L$207,$L$217,$L$225)</f>
        <v>-1.6000000000000014</v>
      </c>
      <c r="L366" s="76">
        <f>MAX(K366:K366)</f>
        <v>-1.6000000000000014</v>
      </c>
      <c r="M366" s="69"/>
      <c r="N366" s="70"/>
      <c r="O366" s="75" t="s">
        <v>7</v>
      </c>
      <c r="P366" s="42">
        <f>MAX($F$211,$F$215,$F$217)</f>
        <v>0.30000000000000027</v>
      </c>
      <c r="Q366" s="42">
        <f>MAX($L$211,$L$215,$L$217)</f>
        <v>0.10000000000000009</v>
      </c>
      <c r="R366" s="77">
        <f>MAX(Q366:Q366)</f>
        <v>0.10000000000000009</v>
      </c>
      <c r="S366" s="69"/>
      <c r="T366" s="70"/>
      <c r="U366" s="75" t="s">
        <v>7</v>
      </c>
      <c r="V366" s="42">
        <f>MAX($F$203,$F$219,$F$227)</f>
        <v>0.40000000000000036</v>
      </c>
      <c r="W366" s="42">
        <f>MAX($L$203,$L$219,$L$227)</f>
        <v>0.10000000000000009</v>
      </c>
      <c r="X366" s="96">
        <f>MAX(W366:W366)</f>
        <v>0.10000000000000009</v>
      </c>
      <c r="Y366" s="136"/>
      <c r="Z366" s="2" t="s">
        <v>41</v>
      </c>
      <c r="AA366" s="34" t="s">
        <v>6</v>
      </c>
      <c r="AB366" s="39">
        <f>$F$243</f>
        <v>0.30000000000000027</v>
      </c>
      <c r="AC366" s="39">
        <f>$L$243</f>
        <v>0.10000000000000009</v>
      </c>
      <c r="AD366" s="35">
        <f>MIN($AC366:$AC366)</f>
        <v>0.10000000000000009</v>
      </c>
      <c r="AF366"/>
      <c r="AG366"/>
      <c r="AH366"/>
      <c r="AI366"/>
      <c r="AJ366"/>
      <c r="AK366"/>
      <c r="AL366"/>
      <c r="AM366"/>
      <c r="AN366"/>
    </row>
    <row r="367" spans="1:40" s="1" customFormat="1" ht="16.5" customHeight="1" x14ac:dyDescent="0.35">
      <c r="A367" s="136"/>
      <c r="B367" s="51" t="s">
        <v>41</v>
      </c>
      <c r="C367" s="58" t="s">
        <v>6</v>
      </c>
      <c r="D367" s="42">
        <f>MIN($F$233,$F$253,$F$255,$F$261,$F$263)</f>
        <v>-2.1999999999999993</v>
      </c>
      <c r="E367" s="42">
        <f>MIN($L$233,$L$253,$L$255,$L$261,$L$263)</f>
        <v>-2.300000000000002</v>
      </c>
      <c r="F367" s="68">
        <f>MIN(E367:E367)</f>
        <v>-2.300000000000002</v>
      </c>
      <c r="G367" s="69"/>
      <c r="H367" s="70" t="s">
        <v>41</v>
      </c>
      <c r="I367" s="71" t="s">
        <v>6</v>
      </c>
      <c r="J367" s="42">
        <f>MIN($F$237,$F$239,$F$249,$F$257)</f>
        <v>-3.8999999999999977</v>
      </c>
      <c r="K367" s="42">
        <f>MIN($L$237,$L$239,$L$249,$L$257)</f>
        <v>-3.9000000000000008</v>
      </c>
      <c r="L367" s="72">
        <f>MIN(K367:K367)</f>
        <v>-3.9000000000000008</v>
      </c>
      <c r="M367" s="69"/>
      <c r="N367" s="70" t="s">
        <v>41</v>
      </c>
      <c r="O367" s="71" t="s">
        <v>6</v>
      </c>
      <c r="P367" s="42">
        <f>MIN($F$245,$F$249,$F$251)</f>
        <v>-2.2999999999999909</v>
      </c>
      <c r="Q367" s="42">
        <f>MIN($L$245,$L$249,$L$251)</f>
        <v>-2.1000000000000019</v>
      </c>
      <c r="R367" s="73">
        <f>MIN(Q367:Q367)</f>
        <v>-2.1000000000000019</v>
      </c>
      <c r="S367" s="69"/>
      <c r="T367" s="70" t="s">
        <v>41</v>
      </c>
      <c r="U367" s="71" t="s">
        <v>6</v>
      </c>
      <c r="V367" s="42">
        <f>MIN($F$235,$F$251,$F$259)</f>
        <v>-1.0000000000000009</v>
      </c>
      <c r="W367" s="42">
        <f>MIN($L$235,$L$251,$L$259)</f>
        <v>-1.0000000000000009</v>
      </c>
      <c r="X367" s="95">
        <f>MIN(W367:W367)</f>
        <v>-1.0000000000000009</v>
      </c>
      <c r="Y367" s="136"/>
      <c r="Z367" s="2" t="s">
        <v>42</v>
      </c>
      <c r="AA367" s="34" t="s">
        <v>6</v>
      </c>
      <c r="AB367" s="39">
        <f>$F$275</f>
        <v>0</v>
      </c>
      <c r="AC367" s="39">
        <f>$L$275</f>
        <v>0.20000000000000018</v>
      </c>
      <c r="AD367" s="35">
        <f>MIN($AC367:$AC367)</f>
        <v>0.20000000000000018</v>
      </c>
      <c r="AF367"/>
      <c r="AG367"/>
      <c r="AH367"/>
      <c r="AI367"/>
      <c r="AJ367"/>
      <c r="AK367"/>
      <c r="AL367"/>
      <c r="AM367"/>
      <c r="AN367"/>
    </row>
    <row r="368" spans="1:40" s="1" customFormat="1" ht="16.5" customHeight="1" x14ac:dyDescent="0.35">
      <c r="A368" s="136"/>
      <c r="B368" s="51"/>
      <c r="C368" s="52" t="s">
        <v>7</v>
      </c>
      <c r="D368" s="42">
        <f>MAX($F$233,$F$253,$F$255,$F$261,$F$263)</f>
        <v>-0.20000000000000018</v>
      </c>
      <c r="E368" s="42">
        <f>MAX($L$233,$L$253,$L$255,$L$261,$L$263)</f>
        <v>0.10000000000000009</v>
      </c>
      <c r="F368" s="74">
        <f>MAX(E368:E368)</f>
        <v>0.10000000000000009</v>
      </c>
      <c r="G368" s="69"/>
      <c r="H368" s="70"/>
      <c r="I368" s="75" t="s">
        <v>7</v>
      </c>
      <c r="J368" s="42">
        <f>MAX($F$237,$F$239,$F$249,$F$257)</f>
        <v>-2.2000000000000006</v>
      </c>
      <c r="K368" s="42">
        <f>MAX($L$237,$L$239,$L$249,$L$257)</f>
        <v>-2.1000000000000019</v>
      </c>
      <c r="L368" s="76">
        <f>MAX(K368:K368)</f>
        <v>-2.1000000000000019</v>
      </c>
      <c r="M368" s="69"/>
      <c r="N368" s="70"/>
      <c r="O368" s="75" t="s">
        <v>7</v>
      </c>
      <c r="P368" s="42">
        <f>MAX($F$245,$F$249,$F$251)</f>
        <v>-0.30000000000000027</v>
      </c>
      <c r="Q368" s="42">
        <f>MAX($L$245,$L$249,$L$251)</f>
        <v>-0.40000000000000036</v>
      </c>
      <c r="R368" s="77">
        <f>MAX(Q368:Q368)</f>
        <v>-0.40000000000000036</v>
      </c>
      <c r="S368" s="69"/>
      <c r="T368" s="70"/>
      <c r="U368" s="75" t="s">
        <v>7</v>
      </c>
      <c r="V368" s="42">
        <f>MAX($F$235,$F$251,$F$259)</f>
        <v>-0.30000000000000027</v>
      </c>
      <c r="W368" s="42">
        <f>MAX($L$235,$L$251,$L$259)</f>
        <v>-0.40000000000000036</v>
      </c>
      <c r="X368" s="96">
        <f>MAX(W368:W368)</f>
        <v>-0.40000000000000036</v>
      </c>
      <c r="Y368" s="136"/>
      <c r="Z368" s="2" t="s">
        <v>43</v>
      </c>
      <c r="AA368" s="34" t="s">
        <v>6</v>
      </c>
      <c r="AB368" s="39">
        <f>$F$307</f>
        <v>-0.10000000000000009</v>
      </c>
      <c r="AC368" s="39">
        <f>$L$307</f>
        <v>0.10000000000000009</v>
      </c>
      <c r="AD368" s="35">
        <f>MIN($AC368:$AC368)</f>
        <v>0.10000000000000009</v>
      </c>
      <c r="AF368"/>
      <c r="AG368"/>
      <c r="AH368"/>
      <c r="AI368"/>
      <c r="AJ368"/>
      <c r="AK368"/>
      <c r="AL368"/>
      <c r="AM368"/>
      <c r="AN368"/>
    </row>
    <row r="369" spans="1:40" s="1" customFormat="1" ht="15.75" customHeight="1" x14ac:dyDescent="0.35">
      <c r="A369" s="136"/>
      <c r="B369" s="51" t="s">
        <v>42</v>
      </c>
      <c r="C369" s="58" t="s">
        <v>6</v>
      </c>
      <c r="D369" s="42">
        <f>MIN($F$265,$F$285,$F$287,$F$293,$F$295)</f>
        <v>-2.1999999999999993</v>
      </c>
      <c r="E369" s="42">
        <f>MIN($L$265,$L$285,$L$287,$L$293,$L$295)</f>
        <v>-2.1000000000000019</v>
      </c>
      <c r="F369" s="68">
        <f>MIN(E369:E369)</f>
        <v>-2.1000000000000019</v>
      </c>
      <c r="G369" s="69"/>
      <c r="H369" s="70" t="s">
        <v>42</v>
      </c>
      <c r="I369" s="71" t="s">
        <v>6</v>
      </c>
      <c r="J369" s="42">
        <f>MIN($F$269,$F$271,$F$281,$F$289)</f>
        <v>-3.799999999999998</v>
      </c>
      <c r="K369" s="42">
        <f>MIN($L$269,$L$271,$L$281,$L$289)</f>
        <v>-3.5000000000000004</v>
      </c>
      <c r="L369" s="72">
        <f>MIN(K369:K369)</f>
        <v>-3.5000000000000004</v>
      </c>
      <c r="M369" s="69"/>
      <c r="N369" s="70" t="s">
        <v>42</v>
      </c>
      <c r="O369" s="71" t="s">
        <v>6</v>
      </c>
      <c r="P369" s="42">
        <f>MIN($F$279,$F$283,$F$285)</f>
        <v>-2.600000000000001</v>
      </c>
      <c r="Q369" s="42">
        <f>MIN($L$279,$L$283,$L$285)</f>
        <v>-2.4999999999999996</v>
      </c>
      <c r="R369" s="73">
        <f>MIN(Q369:Q369)</f>
        <v>-2.4999999999999996</v>
      </c>
      <c r="S369" s="69"/>
      <c r="T369" s="70" t="s">
        <v>42</v>
      </c>
      <c r="U369" s="71" t="s">
        <v>6</v>
      </c>
      <c r="V369" s="42">
        <f>MIN($F$267,$F$283,$F$291)</f>
        <v>-1.19999999999999</v>
      </c>
      <c r="W369" s="42">
        <f>MIN($L$267,$L$283,$L$291)</f>
        <v>-0.80000000000000071</v>
      </c>
      <c r="X369" s="95">
        <f>MIN(W369:W369)</f>
        <v>-0.80000000000000071</v>
      </c>
      <c r="Y369" s="136"/>
      <c r="Z369" s="36"/>
      <c r="AA369" s="37" t="s">
        <v>6</v>
      </c>
      <c r="AB369" s="38">
        <f>MIN(AB364:AB368)</f>
        <v>-0.10000000000000009</v>
      </c>
      <c r="AC369" s="38">
        <f>MIN(AC364:AC368)</f>
        <v>0.10000000000000009</v>
      </c>
      <c r="AD369" s="38">
        <f>MIN(AC369:AC369)</f>
        <v>0.10000000000000009</v>
      </c>
      <c r="AF369"/>
      <c r="AG369"/>
      <c r="AH369"/>
      <c r="AI369"/>
      <c r="AJ369"/>
      <c r="AK369"/>
      <c r="AL369"/>
      <c r="AM369"/>
      <c r="AN369"/>
    </row>
    <row r="370" spans="1:40" s="1" customFormat="1" ht="14.25" customHeight="1" x14ac:dyDescent="0.35">
      <c r="A370" s="136"/>
      <c r="B370" s="51"/>
      <c r="C370" s="52" t="s">
        <v>7</v>
      </c>
      <c r="D370" s="42">
        <f>MAX($F$265,$F$285,$F$287,$F$293,$F$295)</f>
        <v>0.10000000000000009</v>
      </c>
      <c r="E370" s="42">
        <f>MAX($L$265,$L$285,$L$287,$L$293,$L$295)</f>
        <v>0.20000000000000018</v>
      </c>
      <c r="F370" s="74">
        <f>MAX(E370:E370)</f>
        <v>0.20000000000000018</v>
      </c>
      <c r="G370" s="69"/>
      <c r="H370" s="70"/>
      <c r="I370" s="75" t="s">
        <v>7</v>
      </c>
      <c r="J370" s="42">
        <f>MAX($F$269,$F$271,$F$281,$F$289)</f>
        <v>-2.300000000000002</v>
      </c>
      <c r="K370" s="42">
        <f>MAX($L$269,$L$271,$L$281,$L$289)</f>
        <v>-1.5000000000000013</v>
      </c>
      <c r="L370" s="76">
        <f>MAX(K370:K370)</f>
        <v>-1.5000000000000013</v>
      </c>
      <c r="M370" s="69"/>
      <c r="N370" s="70"/>
      <c r="O370" s="75" t="s">
        <v>7</v>
      </c>
      <c r="P370" s="42">
        <f>MAX($F$279,$F$283,$F$285)</f>
        <v>-0.50000000000000044</v>
      </c>
      <c r="Q370" s="42">
        <f>MAX($L$279,$L$283,$L$285)</f>
        <v>-0.30000000000000027</v>
      </c>
      <c r="R370" s="77">
        <f>MAX(Q370:Q370)</f>
        <v>-0.30000000000000027</v>
      </c>
      <c r="S370" s="69"/>
      <c r="T370" s="70"/>
      <c r="U370" s="75" t="s">
        <v>7</v>
      </c>
      <c r="V370" s="42">
        <f>MAX($F$267,$F$283,$F$291)</f>
        <v>-0.10000000000000009</v>
      </c>
      <c r="W370" s="42">
        <f>MAX($L$267,$L$283,$L$291)</f>
        <v>-0.30000000000000027</v>
      </c>
      <c r="X370" s="96">
        <f>MAX(W370:W370)</f>
        <v>-0.30000000000000027</v>
      </c>
      <c r="Y370" s="136"/>
      <c r="Z370" s="36"/>
      <c r="AA370" s="37" t="s">
        <v>7</v>
      </c>
      <c r="AB370" s="38">
        <f>MAX(AB364:AB368)</f>
        <v>0.50000000000000044</v>
      </c>
      <c r="AC370" s="38">
        <f>MAX(AC364:AC368)</f>
        <v>0.20000000000000018</v>
      </c>
      <c r="AD370" s="38">
        <f>MAX(AC370:AC370)</f>
        <v>0.20000000000000018</v>
      </c>
      <c r="AF370"/>
      <c r="AG370"/>
      <c r="AH370"/>
      <c r="AI370"/>
      <c r="AJ370"/>
      <c r="AK370"/>
      <c r="AL370"/>
      <c r="AM370"/>
      <c r="AN370"/>
    </row>
    <row r="371" spans="1:40" s="1" customFormat="1" ht="15" customHeight="1" x14ac:dyDescent="0.35">
      <c r="A371" s="136"/>
      <c r="B371" s="51" t="s">
        <v>43</v>
      </c>
      <c r="C371" s="58" t="s">
        <v>6</v>
      </c>
      <c r="D371" s="42">
        <f>MIN($F$297,$F$317,$F$319,$F$325,$F$327)</f>
        <v>-1.4000000000000012</v>
      </c>
      <c r="E371" s="42">
        <f>MIN($L$297,$L$317,$L$319,$L$325,$L$327)</f>
        <v>-1.100000000000001</v>
      </c>
      <c r="F371" s="68">
        <f>MIN(E371:E371)</f>
        <v>-1.100000000000001</v>
      </c>
      <c r="G371" s="69"/>
      <c r="H371" s="70" t="s">
        <v>43</v>
      </c>
      <c r="I371" s="71" t="s">
        <v>6</v>
      </c>
      <c r="J371" s="42">
        <f>MIN($F$301,$F$303,$F$313,$F$321)</f>
        <v>-2.7000000000000011</v>
      </c>
      <c r="K371" s="42">
        <f>MIN($L$301,$L$303,$L$313,$L$321)</f>
        <v>-2.5999999999999996</v>
      </c>
      <c r="L371" s="72">
        <f>MIN(K371:K371)</f>
        <v>-2.5999999999999996</v>
      </c>
      <c r="M371" s="69"/>
      <c r="N371" s="70" t="s">
        <v>43</v>
      </c>
      <c r="O371" s="71" t="s">
        <v>6</v>
      </c>
      <c r="P371" s="42">
        <f>MIN($F$313,$F$317,$F$319)</f>
        <v>-1.4000000000000012</v>
      </c>
      <c r="Q371" s="42">
        <f>MIN($L$313,$L$317,$L$319)</f>
        <v>-1.100000000000001</v>
      </c>
      <c r="R371" s="73">
        <f>MIN(Q371:Q371)</f>
        <v>-1.100000000000001</v>
      </c>
      <c r="S371" s="69"/>
      <c r="T371" s="70" t="s">
        <v>43</v>
      </c>
      <c r="U371" s="71" t="s">
        <v>6</v>
      </c>
      <c r="V371" s="42">
        <f>MIN($F$299,$F$315,$F$323)</f>
        <v>-0.50000000000000044</v>
      </c>
      <c r="W371" s="42">
        <f>MIN($L$299,$L$315,$L$323)</f>
        <v>-0.10000000000000009</v>
      </c>
      <c r="X371" s="95">
        <f>MIN(W371:W371)</f>
        <v>-0.10000000000000009</v>
      </c>
      <c r="Y371" s="136"/>
      <c r="Z371" s="136"/>
      <c r="AA371" s="136"/>
      <c r="AB371" s="136"/>
      <c r="AC371" s="136"/>
      <c r="AD371" s="136"/>
      <c r="AH371"/>
      <c r="AI371"/>
      <c r="AJ371"/>
      <c r="AK371"/>
      <c r="AL371"/>
      <c r="AM371"/>
      <c r="AN371"/>
    </row>
    <row r="372" spans="1:40" s="1" customFormat="1" ht="15.75" customHeight="1" x14ac:dyDescent="0.35">
      <c r="A372" s="136"/>
      <c r="B372" s="51"/>
      <c r="C372" s="52" t="s">
        <v>7</v>
      </c>
      <c r="D372" s="42">
        <f>MAX($F$297,$F$317,$F$319,$F$325,$F$327)</f>
        <v>0.70000000000000062</v>
      </c>
      <c r="E372" s="42">
        <f>MAX($L$297,$L$317,$L$319,$L$325,$L$327)</f>
        <v>0.99999999999998979</v>
      </c>
      <c r="F372" s="74">
        <f>MAX(E372:E372)</f>
        <v>0.99999999999998979</v>
      </c>
      <c r="G372" s="69"/>
      <c r="H372" s="70"/>
      <c r="I372" s="75" t="s">
        <v>7</v>
      </c>
      <c r="J372" s="42">
        <f>MAX($F$301,$F$303,$F$313,$F$321)</f>
        <v>-0.40000000000000036</v>
      </c>
      <c r="K372" s="42">
        <f>MAX($L$301,$L$303,$L$313,$L$321)</f>
        <v>0</v>
      </c>
      <c r="L372" s="76">
        <f>MAX(K372:K372)</f>
        <v>0</v>
      </c>
      <c r="M372" s="69"/>
      <c r="N372" s="70"/>
      <c r="O372" s="75" t="s">
        <v>7</v>
      </c>
      <c r="P372" s="42">
        <f>MAX($F$313,$F$317,$F$319)</f>
        <v>0.70000000000000062</v>
      </c>
      <c r="Q372" s="42">
        <f>MAX($L$313,$L$317,$L$319)</f>
        <v>0.99999999999998979</v>
      </c>
      <c r="R372" s="77">
        <f>MAX(Q372:Q372)</f>
        <v>0.99999999999998979</v>
      </c>
      <c r="S372" s="69"/>
      <c r="T372" s="70"/>
      <c r="U372" s="75" t="s">
        <v>7</v>
      </c>
      <c r="V372" s="42">
        <f>MAX($F$299,$F$315,$F$323)</f>
        <v>1.5000000000000013</v>
      </c>
      <c r="W372" s="42">
        <f>MAX($L$299,$L$315,$L$323)</f>
        <v>0.99999999999998979</v>
      </c>
      <c r="X372" s="96">
        <f>MAX(W372:W372)</f>
        <v>0.99999999999998979</v>
      </c>
      <c r="Y372" s="136"/>
      <c r="Z372" s="136"/>
      <c r="AA372" s="136"/>
      <c r="AB372" s="136"/>
      <c r="AC372" s="136"/>
      <c r="AD372" s="136"/>
      <c r="AH372"/>
      <c r="AI372"/>
      <c r="AJ372"/>
      <c r="AK372"/>
      <c r="AL372"/>
      <c r="AM372"/>
      <c r="AN372"/>
    </row>
    <row r="373" spans="1:40" s="1" customFormat="1" x14ac:dyDescent="0.35">
      <c r="A373" s="136"/>
      <c r="B373" s="62"/>
      <c r="C373" s="63" t="s">
        <v>44</v>
      </c>
      <c r="D373" s="78">
        <f>MIN(D363:D372)</f>
        <v>-2.3999999999999995</v>
      </c>
      <c r="E373" s="78">
        <f>MIN(E363:E372)</f>
        <v>-2.5000000000000009</v>
      </c>
      <c r="F373" s="79">
        <f>MIN(E373:E373)</f>
        <v>-2.5000000000000009</v>
      </c>
      <c r="G373" s="69"/>
      <c r="H373" s="80"/>
      <c r="I373" s="64" t="s">
        <v>44</v>
      </c>
      <c r="J373" s="64">
        <f>MIN(J363:J372)</f>
        <v>-4.2000000000000011</v>
      </c>
      <c r="K373" s="64">
        <f>MIN(K363:K372)</f>
        <v>-4.0000000000000009</v>
      </c>
      <c r="L373" s="81">
        <f>MIN(K373:K373)</f>
        <v>-4.0000000000000009</v>
      </c>
      <c r="M373" s="69"/>
      <c r="N373" s="82"/>
      <c r="O373" s="83" t="s">
        <v>44</v>
      </c>
      <c r="P373" s="83">
        <f>MIN(P363:P372)</f>
        <v>-3.1</v>
      </c>
      <c r="Q373" s="83">
        <f>MIN(Q363:Q372)</f>
        <v>-3.1</v>
      </c>
      <c r="R373" s="84">
        <f>MIN(Q373:Q373)</f>
        <v>-3.1</v>
      </c>
      <c r="S373" s="69"/>
      <c r="T373" s="85"/>
      <c r="U373" s="86" t="s">
        <v>37</v>
      </c>
      <c r="V373" s="86">
        <f>MIN(V363:V372)</f>
        <v>-3.2</v>
      </c>
      <c r="W373" s="86">
        <f>MIN(W363:W372)</f>
        <v>-2.1999999999999993</v>
      </c>
      <c r="X373" s="87">
        <f>MIN(W373:W373)</f>
        <v>-2.1999999999999993</v>
      </c>
      <c r="Y373" s="136"/>
      <c r="Z373" s="136"/>
      <c r="AA373" s="136"/>
      <c r="AB373" s="136"/>
      <c r="AC373" s="136"/>
      <c r="AD373" s="136"/>
      <c r="AH373"/>
      <c r="AI373"/>
      <c r="AJ373"/>
      <c r="AK373"/>
      <c r="AL373"/>
      <c r="AM373"/>
      <c r="AN373"/>
    </row>
    <row r="374" spans="1:40" s="1" customFormat="1" x14ac:dyDescent="0.35">
      <c r="A374" s="136"/>
      <c r="B374" s="65"/>
      <c r="C374" s="66" t="s">
        <v>45</v>
      </c>
      <c r="D374" s="88">
        <f>MAX(D363:D372)</f>
        <v>1.6000000000000014</v>
      </c>
      <c r="E374" s="88">
        <f>MAX(E363:E372)</f>
        <v>2.0000000000000018</v>
      </c>
      <c r="F374" s="89">
        <f>MAX(E374:E374)</f>
        <v>2.0000000000000018</v>
      </c>
      <c r="G374" s="69"/>
      <c r="H374" s="90"/>
      <c r="I374" s="67" t="s">
        <v>45</v>
      </c>
      <c r="J374" s="67">
        <f>MAX(J363:J372)</f>
        <v>1.100000000000001</v>
      </c>
      <c r="K374" s="67">
        <f>MAX(K363:K372)</f>
        <v>0.80000000000000071</v>
      </c>
      <c r="L374" s="81">
        <f>MIN(K374:K374)</f>
        <v>0.80000000000000071</v>
      </c>
      <c r="M374" s="69"/>
      <c r="N374" s="91"/>
      <c r="O374" s="92" t="s">
        <v>45</v>
      </c>
      <c r="P374" s="92">
        <f>MAX(P363:P372)</f>
        <v>1.3000000000000012</v>
      </c>
      <c r="Q374" s="92">
        <f>MAX(Q363:Q372)</f>
        <v>1.8000000000000016</v>
      </c>
      <c r="R374" s="84">
        <f>MIN(Q374:Q374)</f>
        <v>1.8000000000000016</v>
      </c>
      <c r="S374" s="69"/>
      <c r="T374" s="93"/>
      <c r="U374" s="94"/>
      <c r="V374" s="94">
        <f>MAX(V363:V372)</f>
        <v>1.6000000000000014</v>
      </c>
      <c r="W374" s="94">
        <f>MAX(W363:W372)</f>
        <v>0.99999999999998979</v>
      </c>
      <c r="X374" s="87">
        <f>MIN(W374:W374)</f>
        <v>0.99999999999998979</v>
      </c>
      <c r="Y374" s="136"/>
      <c r="Z374" s="136"/>
      <c r="AA374" s="136"/>
      <c r="AB374" s="136"/>
      <c r="AC374" s="136"/>
      <c r="AD374" s="136"/>
      <c r="AH374"/>
      <c r="AI374"/>
      <c r="AJ374"/>
      <c r="AK374"/>
      <c r="AL374"/>
      <c r="AM374"/>
      <c r="AN374"/>
    </row>
    <row r="375" spans="1:40" s="1" customFormat="1" x14ac:dyDescent="0.35">
      <c r="G375" s="47"/>
      <c r="M375" s="47"/>
    </row>
    <row r="376" spans="1:40" s="1" customFormat="1" x14ac:dyDescent="0.35"/>
    <row r="377" spans="1:40" s="1" customFormat="1" x14ac:dyDescent="0.35"/>
    <row r="378" spans="1:40" s="1" customFormat="1" x14ac:dyDescent="0.35"/>
    <row r="379" spans="1:40" s="1" customFormat="1" x14ac:dyDescent="0.35"/>
    <row r="380" spans="1:40" s="1" customFormat="1" x14ac:dyDescent="0.35"/>
    <row r="381" spans="1:40" s="1" customFormat="1" x14ac:dyDescent="0.35"/>
    <row r="382" spans="1:40" s="1" customFormat="1" x14ac:dyDescent="0.35"/>
    <row r="383" spans="1:40" s="1" customFormat="1" x14ac:dyDescent="0.35"/>
    <row r="384" spans="1:40" s="1" customFormat="1" x14ac:dyDescent="0.35"/>
    <row r="385" s="1" customFormat="1" x14ac:dyDescent="0.35"/>
    <row r="386" s="1" customFormat="1" x14ac:dyDescent="0.35"/>
    <row r="387" s="1" customFormat="1" x14ac:dyDescent="0.35"/>
    <row r="388" s="1" customFormat="1" x14ac:dyDescent="0.35"/>
    <row r="389" s="1" customFormat="1" x14ac:dyDescent="0.35"/>
    <row r="390" s="1" customFormat="1" x14ac:dyDescent="0.35"/>
    <row r="391" s="1" customFormat="1" x14ac:dyDescent="0.35"/>
    <row r="392" s="1" customFormat="1" x14ac:dyDescent="0.35"/>
    <row r="393" s="1" customFormat="1" x14ac:dyDescent="0.35"/>
    <row r="394" s="1" customFormat="1" x14ac:dyDescent="0.35"/>
    <row r="395" s="1" customFormat="1" x14ac:dyDescent="0.35"/>
    <row r="396" s="1" customFormat="1" x14ac:dyDescent="0.35"/>
    <row r="397" s="1" customFormat="1" x14ac:dyDescent="0.35"/>
    <row r="398" s="1" customFormat="1" x14ac:dyDescent="0.35"/>
    <row r="399" s="1" customFormat="1" x14ac:dyDescent="0.35"/>
    <row r="40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pans="64:94" s="1" customFormat="1" x14ac:dyDescent="0.35"/>
    <row r="418" spans="64:94" s="1" customFormat="1" x14ac:dyDescent="0.35"/>
    <row r="419" spans="64:94" s="1" customFormat="1" x14ac:dyDescent="0.35"/>
    <row r="420" spans="64:94" s="1" customFormat="1" x14ac:dyDescent="0.35"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</row>
    <row r="421" spans="64:94" s="1" customFormat="1" x14ac:dyDescent="0.35"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</row>
    <row r="422" spans="64:94" s="1" customFormat="1" x14ac:dyDescent="0.35"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</row>
    <row r="423" spans="64:94" s="1" customFormat="1" x14ac:dyDescent="0.35"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</row>
    <row r="424" spans="64:94" s="1" customFormat="1" x14ac:dyDescent="0.35"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</row>
    <row r="425" spans="64:94" s="1" customFormat="1" x14ac:dyDescent="0.35"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</row>
    <row r="426" spans="64:94" s="1" customFormat="1" x14ac:dyDescent="0.35"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</row>
    <row r="427" spans="64:94" s="1" customFormat="1" x14ac:dyDescent="0.35"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</row>
    <row r="428" spans="64:94" s="1" customFormat="1" x14ac:dyDescent="0.35"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</row>
    <row r="429" spans="64:94" s="1" customFormat="1" x14ac:dyDescent="0.35"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</row>
    <row r="430" spans="64:94" s="1" customFormat="1" x14ac:dyDescent="0.35"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</row>
    <row r="431" spans="64:94" s="1" customFormat="1" x14ac:dyDescent="0.35"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</row>
    <row r="432" spans="64:94" s="1" customFormat="1" x14ac:dyDescent="0.35"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</row>
    <row r="433" spans="64:94" s="1" customFormat="1" x14ac:dyDescent="0.35"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</row>
    <row r="434" spans="64:94" s="1" customFormat="1" x14ac:dyDescent="0.35"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</row>
    <row r="435" spans="64:94" s="1" customFormat="1" x14ac:dyDescent="0.35"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</row>
    <row r="436" spans="64:94" s="1" customFormat="1" x14ac:dyDescent="0.35"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</row>
    <row r="437" spans="64:94" s="1" customFormat="1" x14ac:dyDescent="0.35"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</row>
    <row r="438" spans="64:94" s="1" customFormat="1" x14ac:dyDescent="0.35"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</row>
    <row r="439" spans="64:94" s="1" customFormat="1" x14ac:dyDescent="0.35"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</row>
    <row r="440" spans="64:94" s="1" customFormat="1" x14ac:dyDescent="0.35"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</row>
    <row r="441" spans="64:94" s="1" customFormat="1" x14ac:dyDescent="0.35"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</row>
    <row r="442" spans="64:94" s="1" customFormat="1" x14ac:dyDescent="0.35"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</row>
    <row r="443" spans="64:94" s="1" customFormat="1" x14ac:dyDescent="0.35"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</row>
    <row r="444" spans="64:94" s="1" customFormat="1" x14ac:dyDescent="0.35"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</row>
    <row r="445" spans="64:94" s="1" customFormat="1" x14ac:dyDescent="0.35"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</row>
    <row r="446" spans="64:94" s="1" customFormat="1" x14ac:dyDescent="0.35"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</row>
    <row r="447" spans="64:94" s="1" customFormat="1" x14ac:dyDescent="0.35"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</row>
    <row r="448" spans="64:94" s="1" customFormat="1" x14ac:dyDescent="0.35"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</row>
    <row r="449" spans="64:94" s="1" customFormat="1" x14ac:dyDescent="0.35"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</row>
    <row r="450" spans="64:94" s="1" customFormat="1" x14ac:dyDescent="0.35"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</row>
    <row r="451" spans="64:94" s="1" customFormat="1" x14ac:dyDescent="0.35"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</row>
    <row r="452" spans="64:94" s="1" customFormat="1" x14ac:dyDescent="0.35"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</row>
    <row r="453" spans="64:94" s="1" customFormat="1" x14ac:dyDescent="0.35"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</row>
    <row r="454" spans="64:94" s="1" customFormat="1" x14ac:dyDescent="0.35"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</row>
    <row r="455" spans="64:94" s="1" customFormat="1" x14ac:dyDescent="0.35"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</row>
    <row r="456" spans="64:94" s="1" customFormat="1" x14ac:dyDescent="0.35"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</row>
    <row r="457" spans="64:94" s="1" customFormat="1" x14ac:dyDescent="0.35"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</row>
    <row r="458" spans="64:94" s="1" customFormat="1" x14ac:dyDescent="0.35"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</row>
    <row r="459" spans="64:94" s="1" customFormat="1" x14ac:dyDescent="0.35"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</row>
    <row r="460" spans="64:94" s="1" customFormat="1" x14ac:dyDescent="0.35"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</row>
    <row r="461" spans="64:94" s="1" customFormat="1" x14ac:dyDescent="0.35"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</row>
    <row r="462" spans="64:94" s="1" customFormat="1" x14ac:dyDescent="0.35"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</row>
    <row r="463" spans="64:94" s="1" customFormat="1" x14ac:dyDescent="0.35"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</row>
    <row r="464" spans="64:94" s="1" customFormat="1" x14ac:dyDescent="0.35"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</row>
    <row r="465" spans="64:94" s="1" customFormat="1" x14ac:dyDescent="0.35"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</row>
    <row r="466" spans="64:94" s="1" customFormat="1" x14ac:dyDescent="0.35"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</row>
  </sheetData>
  <mergeCells count="57">
    <mergeCell ref="N1:O1"/>
    <mergeCell ref="Q1:R1"/>
    <mergeCell ref="Z329:AD329"/>
    <mergeCell ref="B329:F329"/>
    <mergeCell ref="H329:L329"/>
    <mergeCell ref="N329:R329"/>
    <mergeCell ref="T329:X329"/>
    <mergeCell ref="D1:F1"/>
    <mergeCell ref="Y1:AN1"/>
    <mergeCell ref="Y2:AN2"/>
    <mergeCell ref="Y3:Z3"/>
    <mergeCell ref="AC3:AN3"/>
    <mergeCell ref="Y4:Z4"/>
    <mergeCell ref="AC4:AF4"/>
    <mergeCell ref="AG4:AJ4"/>
    <mergeCell ref="AK4:AN4"/>
    <mergeCell ref="Z5:AA5"/>
    <mergeCell ref="Y6:Z6"/>
    <mergeCell ref="Y7:Z7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Y29:Z29"/>
    <mergeCell ref="Y30:Z30"/>
    <mergeCell ref="Y31:Z31"/>
    <mergeCell ref="Y32:Z32"/>
    <mergeCell ref="Y33:Z33"/>
    <mergeCell ref="Y34:Z34"/>
    <mergeCell ref="Y35:Z35"/>
    <mergeCell ref="Y36:Z36"/>
    <mergeCell ref="Y37:Z37"/>
    <mergeCell ref="Y38:Z38"/>
    <mergeCell ref="Y44:Z44"/>
    <mergeCell ref="Y45:Z45"/>
    <mergeCell ref="Y39:Z39"/>
    <mergeCell ref="Y40:Z40"/>
    <mergeCell ref="Y41:Z41"/>
    <mergeCell ref="Y42:Z42"/>
    <mergeCell ref="Y43:Z43"/>
  </mergeCells>
  <conditionalFormatting sqref="AU335">
    <cfRule type="duplicateValues" dxfId="291" priority="294"/>
  </conditionalFormatting>
  <conditionalFormatting sqref="AU337">
    <cfRule type="duplicateValues" dxfId="290" priority="295"/>
  </conditionalFormatting>
  <conditionalFormatting sqref="AU351">
    <cfRule type="duplicateValues" dxfId="289" priority="291"/>
  </conditionalFormatting>
  <conditionalFormatting sqref="AU352">
    <cfRule type="duplicateValues" dxfId="288" priority="292"/>
  </conditionalFormatting>
  <conditionalFormatting sqref="AU353">
    <cfRule type="duplicateValues" dxfId="287" priority="293"/>
  </conditionalFormatting>
  <conditionalFormatting sqref="AU366">
    <cfRule type="duplicateValues" dxfId="286" priority="288"/>
  </conditionalFormatting>
  <conditionalFormatting sqref="AU367">
    <cfRule type="duplicateValues" dxfId="285" priority="289"/>
  </conditionalFormatting>
  <conditionalFormatting sqref="AU368">
    <cfRule type="duplicateValues" dxfId="284" priority="290"/>
  </conditionalFormatting>
  <conditionalFormatting sqref="AU381">
    <cfRule type="duplicateValues" dxfId="283" priority="285"/>
  </conditionalFormatting>
  <conditionalFormatting sqref="AU382">
    <cfRule type="duplicateValues" dxfId="282" priority="286"/>
  </conditionalFormatting>
  <conditionalFormatting sqref="AU383">
    <cfRule type="duplicateValues" dxfId="281" priority="287"/>
  </conditionalFormatting>
  <conditionalFormatting sqref="AU396">
    <cfRule type="duplicateValues" dxfId="280" priority="282"/>
  </conditionalFormatting>
  <conditionalFormatting sqref="AU397">
    <cfRule type="duplicateValues" dxfId="279" priority="283"/>
  </conditionalFormatting>
  <conditionalFormatting sqref="AU398">
    <cfRule type="duplicateValues" dxfId="278" priority="284"/>
  </conditionalFormatting>
  <conditionalFormatting sqref="AU411">
    <cfRule type="duplicateValues" dxfId="277" priority="279"/>
  </conditionalFormatting>
  <conditionalFormatting sqref="AU412">
    <cfRule type="duplicateValues" dxfId="276" priority="280"/>
  </conditionalFormatting>
  <conditionalFormatting sqref="AU413">
    <cfRule type="duplicateValues" dxfId="275" priority="281"/>
  </conditionalFormatting>
  <conditionalFormatting sqref="AJ382:AJ383">
    <cfRule type="duplicateValues" dxfId="274" priority="274"/>
  </conditionalFormatting>
  <conditionalFormatting sqref="AJ384:AJ385">
    <cfRule type="duplicateValues" dxfId="273" priority="273"/>
  </conditionalFormatting>
  <conditionalFormatting sqref="AJ386:AJ387">
    <cfRule type="duplicateValues" dxfId="272" priority="272"/>
  </conditionalFormatting>
  <conditionalFormatting sqref="AJ397:AJ398">
    <cfRule type="duplicateValues" dxfId="271" priority="271"/>
  </conditionalFormatting>
  <conditionalFormatting sqref="AJ399:AJ400">
    <cfRule type="duplicateValues" dxfId="270" priority="270"/>
  </conditionalFormatting>
  <conditionalFormatting sqref="AJ401:AJ402">
    <cfRule type="duplicateValues" dxfId="269" priority="269"/>
  </conditionalFormatting>
  <conditionalFormatting sqref="AJ412:AJ413">
    <cfRule type="duplicateValues" dxfId="268" priority="268"/>
  </conditionalFormatting>
  <conditionalFormatting sqref="AJ414:AJ415">
    <cfRule type="duplicateValues" dxfId="267" priority="267"/>
  </conditionalFormatting>
  <conditionalFormatting sqref="AJ416:AJ417">
    <cfRule type="duplicateValues" dxfId="266" priority="266"/>
  </conditionalFormatting>
  <conditionalFormatting sqref="Y382:Y383">
    <cfRule type="duplicateValues" dxfId="265" priority="262"/>
  </conditionalFormatting>
  <conditionalFormatting sqref="Y384:Y385">
    <cfRule type="duplicateValues" dxfId="264" priority="261"/>
  </conditionalFormatting>
  <conditionalFormatting sqref="Y386:Y387">
    <cfRule type="duplicateValues" dxfId="263" priority="260"/>
  </conditionalFormatting>
  <conditionalFormatting sqref="Y397:Y398">
    <cfRule type="duplicateValues" dxfId="262" priority="259"/>
  </conditionalFormatting>
  <conditionalFormatting sqref="Y399:Y400">
    <cfRule type="duplicateValues" dxfId="261" priority="258"/>
  </conditionalFormatting>
  <conditionalFormatting sqref="Y401:Y402">
    <cfRule type="duplicateValues" dxfId="260" priority="257"/>
  </conditionalFormatting>
  <conditionalFormatting sqref="Y412:Y413">
    <cfRule type="duplicateValues" dxfId="259" priority="256"/>
  </conditionalFormatting>
  <conditionalFormatting sqref="Y414:Y415">
    <cfRule type="duplicateValues" dxfId="258" priority="255"/>
  </conditionalFormatting>
  <conditionalFormatting sqref="Y416:Y417">
    <cfRule type="duplicateValues" dxfId="257" priority="254"/>
  </conditionalFormatting>
  <conditionalFormatting sqref="AA335">
    <cfRule type="duplicateValues" dxfId="256" priority="24"/>
  </conditionalFormatting>
  <conditionalFormatting sqref="AA337">
    <cfRule type="duplicateValues" dxfId="255" priority="25"/>
  </conditionalFormatting>
  <conditionalFormatting sqref="AA351">
    <cfRule type="duplicateValues" dxfId="254" priority="21"/>
  </conditionalFormatting>
  <conditionalFormatting sqref="AA352">
    <cfRule type="duplicateValues" dxfId="253" priority="22"/>
  </conditionalFormatting>
  <conditionalFormatting sqref="AA353">
    <cfRule type="duplicateValues" dxfId="252" priority="23"/>
  </conditionalFormatting>
  <conditionalFormatting sqref="AA366">
    <cfRule type="duplicateValues" dxfId="251" priority="18"/>
  </conditionalFormatting>
  <conditionalFormatting sqref="AA367">
    <cfRule type="duplicateValues" dxfId="250" priority="19"/>
  </conditionalFormatting>
  <conditionalFormatting sqref="AA368">
    <cfRule type="duplicateValues" dxfId="249" priority="20"/>
  </conditionalFormatting>
  <conditionalFormatting sqref="U341:U342">
    <cfRule type="duplicateValues" dxfId="248" priority="17"/>
  </conditionalFormatting>
  <conditionalFormatting sqref="U352:U353">
    <cfRule type="duplicateValues" dxfId="247" priority="16"/>
  </conditionalFormatting>
  <conditionalFormatting sqref="U354:U355">
    <cfRule type="duplicateValues" dxfId="246" priority="15"/>
  </conditionalFormatting>
  <conditionalFormatting sqref="U356:U357">
    <cfRule type="duplicateValues" dxfId="245" priority="14"/>
  </conditionalFormatting>
  <conditionalFormatting sqref="O352:O353">
    <cfRule type="duplicateValues" dxfId="244" priority="13"/>
  </conditionalFormatting>
  <conditionalFormatting sqref="O354:O355">
    <cfRule type="duplicateValues" dxfId="243" priority="12"/>
  </conditionalFormatting>
  <conditionalFormatting sqref="O356:O357">
    <cfRule type="duplicateValues" dxfId="242" priority="11"/>
  </conditionalFormatting>
  <conditionalFormatting sqref="U339">
    <cfRule type="duplicateValues" dxfId="241" priority="26"/>
  </conditionalFormatting>
  <conditionalFormatting sqref="U337">
    <cfRule type="duplicateValues" dxfId="240" priority="27"/>
  </conditionalFormatting>
  <conditionalFormatting sqref="U340">
    <cfRule type="duplicateValues" dxfId="239" priority="10"/>
  </conditionalFormatting>
  <conditionalFormatting sqref="U338">
    <cfRule type="duplicateValues" dxfId="238" priority="9"/>
  </conditionalFormatting>
  <conditionalFormatting sqref="U336">
    <cfRule type="duplicateValues" dxfId="237" priority="8"/>
  </conditionalFormatting>
  <conditionalFormatting sqref="U334">
    <cfRule type="duplicateValues" dxfId="236" priority="7"/>
  </conditionalFormatting>
  <conditionalFormatting sqref="U367:U368">
    <cfRule type="duplicateValues" dxfId="235" priority="6"/>
  </conditionalFormatting>
  <conditionalFormatting sqref="U369:U370">
    <cfRule type="duplicateValues" dxfId="234" priority="5"/>
  </conditionalFormatting>
  <conditionalFormatting sqref="U371:U372">
    <cfRule type="duplicateValues" dxfId="233" priority="4"/>
  </conditionalFormatting>
  <conditionalFormatting sqref="O367:O368">
    <cfRule type="duplicateValues" dxfId="232" priority="3"/>
  </conditionalFormatting>
  <conditionalFormatting sqref="O369:O370">
    <cfRule type="duplicateValues" dxfId="231" priority="2"/>
  </conditionalFormatting>
  <conditionalFormatting sqref="O371:O372">
    <cfRule type="duplicateValues" dxfId="23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468"/>
  <sheetViews>
    <sheetView topLeftCell="A3" workbookViewId="0">
      <selection activeCell="A3" sqref="A3:L3"/>
    </sheetView>
  </sheetViews>
  <sheetFormatPr baseColWidth="10" defaultRowHeight="14.5" x14ac:dyDescent="0.35"/>
  <cols>
    <col min="1" max="1" width="7.36328125" style="1" bestFit="1" customWidth="1"/>
    <col min="2" max="2" width="7.08984375" style="1" bestFit="1" customWidth="1"/>
    <col min="3" max="3" width="9" style="1" bestFit="1" customWidth="1"/>
    <col min="4" max="4" width="7.6328125" style="1" bestFit="1" customWidth="1"/>
    <col min="5" max="5" width="7" style="1" bestFit="1" customWidth="1"/>
    <col min="6" max="6" width="7.7265625" style="1" bestFit="1" customWidth="1"/>
    <col min="7" max="7" width="7.36328125" style="1" bestFit="1" customWidth="1"/>
    <col min="8" max="8" width="7.08984375" style="1" bestFit="1" customWidth="1"/>
    <col min="9" max="9" width="6.6328125" style="1" bestFit="1" customWidth="1"/>
    <col min="10" max="10" width="10.90625" style="1" bestFit="1" customWidth="1"/>
    <col min="11" max="12" width="8.453125" style="1" bestFit="1" customWidth="1"/>
    <col min="13" max="13" width="8.08984375" style="1" bestFit="1" customWidth="1"/>
    <col min="14" max="14" width="9" style="1" bestFit="1" customWidth="1"/>
    <col min="15" max="15" width="8.54296875" style="1" bestFit="1" customWidth="1"/>
    <col min="16" max="16" width="8.453125" style="1" customWidth="1"/>
    <col min="17" max="17" width="7.08984375" style="1" bestFit="1" customWidth="1"/>
    <col min="18" max="18" width="6.6328125" style="1" bestFit="1" customWidth="1"/>
    <col min="19" max="20" width="6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4" width="8.36328125" style="1" bestFit="1" customWidth="1"/>
    <col min="25" max="25" width="5" style="1" bestFit="1" customWidth="1"/>
    <col min="26" max="26" width="7.08984375" style="1" bestFit="1" customWidth="1"/>
    <col min="27" max="27" width="6.08984375" style="1" bestFit="1" customWidth="1"/>
    <col min="28" max="30" width="11.453125" style="1"/>
    <col min="31" max="36" width="7.6328125" style="1" bestFit="1" customWidth="1"/>
    <col min="37" max="37" width="7.90625" style="1" customWidth="1"/>
    <col min="38" max="38" width="6.36328125" style="1" bestFit="1" customWidth="1"/>
    <col min="39" max="39" width="8.453125" style="1" bestFit="1" customWidth="1"/>
    <col min="40" max="45" width="6.6328125" style="1" bestFit="1" customWidth="1"/>
    <col min="46" max="46" width="7.54296875" style="1" customWidth="1"/>
    <col min="47" max="47" width="5.08984375" style="1" bestFit="1" customWidth="1"/>
    <col min="48" max="48" width="8.453125" style="1" bestFit="1" customWidth="1"/>
    <col min="49" max="54" width="6.6328125" style="1" bestFit="1" customWidth="1"/>
    <col min="55" max="55" width="11.453125" style="1"/>
    <col min="56" max="56" width="5.08984375" style="1" bestFit="1" customWidth="1"/>
    <col min="57" max="57" width="8.453125" style="1" bestFit="1" customWidth="1"/>
    <col min="58" max="58" width="7.6328125" style="1" bestFit="1" customWidth="1"/>
    <col min="59" max="59" width="7" style="1" bestFit="1" customWidth="1"/>
    <col min="60" max="61" width="6.6328125" style="1" bestFit="1" customWidth="1"/>
    <col min="62" max="62" width="7.08984375" style="1" bestFit="1" customWidth="1"/>
    <col min="63" max="63" width="6.6328125" style="1" bestFit="1" customWidth="1"/>
    <col min="64" max="64" width="11.453125" style="1"/>
  </cols>
  <sheetData>
    <row r="1" spans="1:81" ht="15.5" x14ac:dyDescent="0.35">
      <c r="A1" s="5"/>
      <c r="B1" s="5"/>
      <c r="C1" s="6"/>
      <c r="D1" s="164"/>
      <c r="E1" s="165"/>
      <c r="F1" s="166"/>
      <c r="G1" s="141"/>
      <c r="H1" s="5"/>
      <c r="I1" s="6"/>
      <c r="J1" s="138"/>
      <c r="K1" s="139"/>
      <c r="L1" s="140"/>
      <c r="N1" s="173" t="s">
        <v>58</v>
      </c>
      <c r="O1" s="173"/>
      <c r="Q1" s="173" t="s">
        <v>59</v>
      </c>
      <c r="R1" s="173"/>
      <c r="S1"/>
      <c r="T1"/>
      <c r="U1"/>
      <c r="V1"/>
      <c r="W1"/>
      <c r="Y1" s="174" t="s">
        <v>63</v>
      </c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Z1"/>
      <c r="BA1"/>
      <c r="BB1"/>
      <c r="BC1"/>
      <c r="BD1"/>
      <c r="BE1"/>
      <c r="BF1"/>
      <c r="BG1"/>
      <c r="BH1"/>
      <c r="BI1"/>
      <c r="BJ1"/>
      <c r="BK1"/>
      <c r="BL1"/>
    </row>
    <row r="2" spans="1:81" ht="15.75" customHeight="1" x14ac:dyDescent="0.35">
      <c r="A2" s="5"/>
      <c r="B2" s="22" t="s">
        <v>54</v>
      </c>
      <c r="C2" s="23"/>
      <c r="D2" s="24" t="s">
        <v>56</v>
      </c>
      <c r="E2" s="24"/>
      <c r="F2" s="24"/>
      <c r="G2" s="141"/>
      <c r="H2" s="22" t="s">
        <v>0</v>
      </c>
      <c r="I2" s="23"/>
      <c r="J2" s="24" t="s">
        <v>51</v>
      </c>
      <c r="K2" s="24"/>
      <c r="L2" s="24"/>
      <c r="N2" s="1" t="s">
        <v>60</v>
      </c>
      <c r="O2" s="1" t="s">
        <v>61</v>
      </c>
      <c r="Q2" s="1" t="s">
        <v>60</v>
      </c>
      <c r="R2" s="1" t="s">
        <v>61</v>
      </c>
      <c r="U2" s="135">
        <f>MIN($N$7:$O$7,$N$15:$O$15,$N$23:$O$23,$N$31:$O$31,$N$39:$O$39,$N$47:$O$47,$N$55:$O$55,$N$63:$O$63,$N$71:$O$71,$N$79:$O$79,$N$87:$O$87,$N$95:$O$95,$N$103:$O$103,$N$111:$O$111,$N$119:$O$119,$N$127:$O$127,$N$135:$O$135,$N$143:$O$143,$N$151:$O$151,$N$159:$O$159)</f>
        <v>-3.8999999999999979E-2</v>
      </c>
      <c r="W2" s="135">
        <f>MIN($Q$7:$R$7,$Q$15:$R$15,$Q$23:$R$23,$Q$31:$R$31,$Q$39:$R$39,$Q$47:$R$47,$Q$55:$R$55,$Q$63:$R$63,$Q$71:$R$71,$Q$79:$R$79,$Q$87:$R$87,$Q$95:$R$95,$Q$103:$R$103,$Q$111:$R$111,$Q$119:$R$119,$Q$127:$R$127,$Q$135:$R$135,$Q$143:$R$143,$Q$151:$R$151,$Q$159:$R$159)</f>
        <v>-6.0000000000000053E-3</v>
      </c>
      <c r="Y2" s="175" t="s">
        <v>64</v>
      </c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Z2"/>
      <c r="BA2"/>
      <c r="BB2"/>
      <c r="BC2"/>
      <c r="BD2"/>
      <c r="BE2"/>
      <c r="BF2"/>
      <c r="BG2"/>
      <c r="BH2"/>
      <c r="BI2"/>
      <c r="BJ2"/>
      <c r="BK2"/>
      <c r="BL2"/>
    </row>
    <row r="3" spans="1:81" s="21" customFormat="1" ht="15.75" customHeight="1" thickBot="1" x14ac:dyDescent="0.4">
      <c r="A3" s="5"/>
      <c r="B3" s="22" t="s">
        <v>5</v>
      </c>
      <c r="C3" s="23" t="s">
        <v>8</v>
      </c>
      <c r="D3" s="24" t="s">
        <v>75</v>
      </c>
      <c r="E3" s="24" t="s">
        <v>76</v>
      </c>
      <c r="F3" s="24" t="s">
        <v>77</v>
      </c>
      <c r="G3" s="141"/>
      <c r="H3" s="22" t="s">
        <v>5</v>
      </c>
      <c r="I3" s="23" t="s">
        <v>8</v>
      </c>
      <c r="J3" s="24" t="s">
        <v>75</v>
      </c>
      <c r="K3" s="24" t="s">
        <v>76</v>
      </c>
      <c r="L3" s="24" t="s">
        <v>77</v>
      </c>
      <c r="M3" s="1"/>
      <c r="N3" s="1"/>
      <c r="O3" s="135"/>
      <c r="P3" s="1"/>
      <c r="Q3" s="1"/>
      <c r="R3" s="1"/>
      <c r="S3" s="1"/>
      <c r="T3" s="1"/>
      <c r="U3" s="135">
        <f>MAX($N$7:$O$7,$N$15:$O$15,$N$23:$O$23,$N$31:$O$31,$N$39:$O$39,$N$47:$O$47,$N$55:$O$55,$N$63:$O$63,$N$71:$O$71,$N$79:$O$79,$N$87:$O$87,$N$95:$O$95,$N$103:$O$103,$N$111:$O$111,$N$119:$O$119,$N$127:$O$127,$N$135:$O$135,$N$143:$O$143,$N$151:$O$151,$N$159:$O$159)</f>
        <v>1.100000000000001E-2</v>
      </c>
      <c r="V3" s="1"/>
      <c r="W3" s="135">
        <f>MAX($Q$7:$R$7,$Q$15:$R$15,$Q$23:$R$23,$Q$31:$R$31,$Q$39:$R$39,$Q$47:$R$47,$Q$55:$R$55,$Q$63:$R$63,$Q$71:$R$71,$Q$79:$R$79,$Q$87:$R$87,$Q$95:$R$95,$Q$103:$R$103,$Q$111:$R$111,$Q$119:$R$119,$Q$127:$R$127,$Q$135:$R$135,$Q$143:$R$143,$Q$151:$R$151,$Q$159:$R$159)</f>
        <v>7.0000000000000062E-3</v>
      </c>
      <c r="X3" s="1"/>
      <c r="Y3" s="170"/>
      <c r="Z3" s="170"/>
      <c r="AA3" s="153"/>
      <c r="AB3" s="154"/>
      <c r="AC3" s="171" t="s">
        <v>65</v>
      </c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</row>
    <row r="4" spans="1:81" ht="16" thickBot="1" x14ac:dyDescent="0.4">
      <c r="A4" s="16" t="s">
        <v>29</v>
      </c>
      <c r="B4" s="11"/>
      <c r="C4" s="11"/>
      <c r="D4" s="143">
        <f>Normal!D5</f>
        <v>0.26500000000000001</v>
      </c>
      <c r="E4" s="143">
        <f>Normal!E5</f>
        <v>0.41899999999999998</v>
      </c>
      <c r="F4" s="143">
        <f>Normal!F5</f>
        <v>0.41899999999999998</v>
      </c>
      <c r="G4" s="141"/>
      <c r="H4" s="11"/>
      <c r="I4" s="11"/>
      <c r="J4" s="143">
        <f>'Doublex when sd is different'!J4</f>
        <v>0.192</v>
      </c>
      <c r="K4" s="143">
        <f>'Doublex when sd is different'!K4</f>
        <v>0.46300000000000002</v>
      </c>
      <c r="L4" s="143">
        <f>'Doublex when sd is different'!L4</f>
        <v>0.28199999999999997</v>
      </c>
      <c r="O4" s="135"/>
      <c r="Y4" s="170"/>
      <c r="Z4" s="170"/>
      <c r="AA4" s="153"/>
      <c r="AB4" s="154"/>
      <c r="AC4" s="176" t="s">
        <v>1</v>
      </c>
      <c r="AD4" s="176"/>
      <c r="AE4" s="176"/>
      <c r="AF4" s="176"/>
      <c r="AG4" s="176" t="s">
        <v>66</v>
      </c>
      <c r="AH4" s="176"/>
      <c r="AI4" s="176"/>
      <c r="AJ4" s="176"/>
      <c r="AK4" s="176" t="s">
        <v>67</v>
      </c>
      <c r="AL4" s="176"/>
      <c r="AM4" s="176"/>
      <c r="AN4" s="176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81" s="10" customFormat="1" ht="18.5" thickBot="1" x14ac:dyDescent="0.4">
      <c r="A5" s="8"/>
      <c r="B5" s="8">
        <v>2.1</v>
      </c>
      <c r="C5" s="9" t="s">
        <v>9</v>
      </c>
      <c r="D5" s="125">
        <f>'[4]power for chi² and skewpos dist'!Q6</f>
        <v>0.311</v>
      </c>
      <c r="E5" s="125">
        <f>'[4]power for chi² and skewpos dist'!R6</f>
        <v>0.443</v>
      </c>
      <c r="F5" s="125">
        <f>'[4]power for chi² and skewpos dist'!S6</f>
        <v>0.443</v>
      </c>
      <c r="G5" s="141"/>
      <c r="H5" s="8">
        <v>2.1</v>
      </c>
      <c r="I5" s="9" t="s">
        <v>9</v>
      </c>
      <c r="J5" s="125">
        <v>0.22900000000000001</v>
      </c>
      <c r="K5" s="125">
        <v>0.51300000000000001</v>
      </c>
      <c r="L5" s="125">
        <v>0.317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55" t="s">
        <v>68</v>
      </c>
      <c r="Z5" s="171" t="s">
        <v>69</v>
      </c>
      <c r="AA5" s="171"/>
      <c r="AB5" s="156" t="s">
        <v>70</v>
      </c>
      <c r="AC5" s="155" t="s">
        <v>71</v>
      </c>
      <c r="AD5" s="157">
        <v>1</v>
      </c>
      <c r="AE5" s="157">
        <v>2</v>
      </c>
      <c r="AF5" s="157">
        <v>4</v>
      </c>
      <c r="AG5" s="155" t="s">
        <v>71</v>
      </c>
      <c r="AH5" s="155">
        <v>1</v>
      </c>
      <c r="AI5" s="155">
        <v>2</v>
      </c>
      <c r="AJ5" s="155">
        <v>4</v>
      </c>
      <c r="AK5" s="155" t="s">
        <v>71</v>
      </c>
      <c r="AL5" s="155">
        <v>1</v>
      </c>
      <c r="AM5" s="155">
        <v>2</v>
      </c>
      <c r="AN5" s="155">
        <v>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ht="16" thickBot="1" x14ac:dyDescent="0.4">
      <c r="A6" s="16" t="s">
        <v>29</v>
      </c>
      <c r="B6" s="40"/>
      <c r="C6" s="40"/>
      <c r="D6" s="144">
        <f>Normal!D7</f>
        <v>0.23899999999999999</v>
      </c>
      <c r="E6" s="144">
        <f>Normal!E7</f>
        <v>0.23200000000000001</v>
      </c>
      <c r="F6" s="144">
        <f>Normal!F7</f>
        <v>0.23200000000000001</v>
      </c>
      <c r="G6" s="141"/>
      <c r="H6" s="40"/>
      <c r="I6" s="40"/>
      <c r="J6" s="144">
        <f>'Doublex when sd is different'!J6</f>
        <v>0.214</v>
      </c>
      <c r="K6" s="144">
        <f>'Doublex when sd is different'!K6</f>
        <v>0.20899999999999999</v>
      </c>
      <c r="L6" s="144">
        <f>'Doublex when sd is different'!L6</f>
        <v>0.20899999999999999</v>
      </c>
      <c r="Y6" s="172">
        <v>20</v>
      </c>
      <c r="Z6" s="172"/>
      <c r="AA6" s="153" t="s">
        <v>71</v>
      </c>
      <c r="AB6" s="158" t="s">
        <v>72</v>
      </c>
      <c r="AC6" s="160">
        <f>$J4</f>
        <v>0.192</v>
      </c>
      <c r="AD6" s="160">
        <f>$J6</f>
        <v>0.214</v>
      </c>
      <c r="AE6" s="160">
        <f>$J8</f>
        <v>0.22</v>
      </c>
      <c r="AF6" s="160">
        <f>$J10</f>
        <v>0.23200000000000001</v>
      </c>
      <c r="AG6" s="160">
        <f>$K4</f>
        <v>0.46300000000000002</v>
      </c>
      <c r="AH6" s="160">
        <f>$K6</f>
        <v>0.20899999999999999</v>
      </c>
      <c r="AI6" s="160">
        <f>$K8</f>
        <v>9.5000000000000001E-2</v>
      </c>
      <c r="AJ6" s="160">
        <f>$K10</f>
        <v>6.2E-2</v>
      </c>
      <c r="AK6" s="160">
        <f>$L4</f>
        <v>0.28199999999999997</v>
      </c>
      <c r="AL6" s="160">
        <f>$L6</f>
        <v>0.20899999999999999</v>
      </c>
      <c r="AM6" s="160">
        <f>$L8</f>
        <v>0.124</v>
      </c>
      <c r="AN6" s="160">
        <f>$L10</f>
        <v>8.5999999999999993E-2</v>
      </c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81" s="15" customFormat="1" ht="16" thickBot="1" x14ac:dyDescent="0.4">
      <c r="A7" s="8"/>
      <c r="B7" s="8">
        <v>2.2000000000000002</v>
      </c>
      <c r="C7" s="9" t="s">
        <v>9</v>
      </c>
      <c r="D7" s="125">
        <f>'[4]power for chi² and skewpos dist'!Q8</f>
        <v>0.27800000000000002</v>
      </c>
      <c r="E7" s="125">
        <f>'[4]power for chi² and skewpos dist'!R8</f>
        <v>0.28000000000000003</v>
      </c>
      <c r="F7" s="125">
        <f>'[4]power for chi² and skewpos dist'!S8</f>
        <v>0.28000000000000003</v>
      </c>
      <c r="G7" s="141"/>
      <c r="H7" s="8">
        <v>2.2000000000000002</v>
      </c>
      <c r="I7" s="9" t="s">
        <v>9</v>
      </c>
      <c r="J7" s="125">
        <v>0.245</v>
      </c>
      <c r="K7" s="125">
        <v>0.28399999999999997</v>
      </c>
      <c r="L7" s="125">
        <v>0.251</v>
      </c>
      <c r="M7" s="1"/>
      <c r="N7" s="135">
        <f>D7-E7</f>
        <v>-2.0000000000000018E-3</v>
      </c>
      <c r="O7" s="135">
        <f>J7-K7</f>
        <v>-3.8999999999999979E-2</v>
      </c>
      <c r="P7" s="1"/>
      <c r="Q7" s="1">
        <f>D7-F7</f>
        <v>-2.0000000000000018E-3</v>
      </c>
      <c r="R7" s="1">
        <f>J7-L7</f>
        <v>-6.0000000000000053E-3</v>
      </c>
      <c r="S7" s="1"/>
      <c r="T7" s="1"/>
      <c r="U7" s="1"/>
      <c r="V7" s="1"/>
      <c r="W7" s="1"/>
      <c r="X7" s="1"/>
      <c r="Y7" s="170"/>
      <c r="Z7" s="170"/>
      <c r="AA7" s="153"/>
      <c r="AB7" s="159" t="s">
        <v>73</v>
      </c>
      <c r="AC7" s="161">
        <f>$J5</f>
        <v>0.22900000000000001</v>
      </c>
      <c r="AD7" s="161">
        <f>$J7</f>
        <v>0.245</v>
      </c>
      <c r="AE7" s="161">
        <f>$J9</f>
        <v>0.255</v>
      </c>
      <c r="AF7" s="161">
        <f>$J11</f>
        <v>0.26100000000000001</v>
      </c>
      <c r="AG7" s="161">
        <f>$K5</f>
        <v>0.51300000000000001</v>
      </c>
      <c r="AH7" s="161">
        <f>$K7</f>
        <v>0.28399999999999997</v>
      </c>
      <c r="AI7" s="161">
        <f>$K9</f>
        <v>0.154</v>
      </c>
      <c r="AJ7" s="161">
        <f>$K11</f>
        <v>0.10199999999999999</v>
      </c>
      <c r="AK7" s="161">
        <f>$L5</f>
        <v>0.317</v>
      </c>
      <c r="AL7" s="161">
        <f>$L7</f>
        <v>0.251</v>
      </c>
      <c r="AM7" s="161">
        <f>$L9</f>
        <v>0.17599999999999999</v>
      </c>
      <c r="AN7" s="161">
        <f>$L11</f>
        <v>0.128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</row>
    <row r="8" spans="1:81" ht="16" thickBot="1" x14ac:dyDescent="0.4">
      <c r="A8" s="16" t="s">
        <v>29</v>
      </c>
      <c r="B8" s="13"/>
      <c r="C8" s="14"/>
      <c r="D8" s="145">
        <f>Normal!D9</f>
        <v>0.20599999999999999</v>
      </c>
      <c r="E8" s="145">
        <f>Normal!E9</f>
        <v>0.107</v>
      </c>
      <c r="F8" s="145">
        <f>Normal!F9</f>
        <v>0.107</v>
      </c>
      <c r="G8" s="141"/>
      <c r="H8" s="13"/>
      <c r="I8" s="14"/>
      <c r="J8" s="145">
        <f>'Doublex when sd is different'!J8</f>
        <v>0.22</v>
      </c>
      <c r="K8" s="145">
        <f>'Doublex when sd is different'!K8</f>
        <v>9.5000000000000001E-2</v>
      </c>
      <c r="L8" s="145">
        <f>'Doublex when sd is different'!L8</f>
        <v>0.124</v>
      </c>
      <c r="N8" s="135"/>
      <c r="O8" s="135"/>
      <c r="Y8" s="170">
        <v>20</v>
      </c>
      <c r="Z8" s="170"/>
      <c r="AA8" s="153">
        <v>1</v>
      </c>
      <c r="AB8" s="158" t="s">
        <v>72</v>
      </c>
      <c r="AC8" s="160">
        <f>$J12</f>
        <v>0.45200000000000001</v>
      </c>
      <c r="AD8" s="160">
        <f>$J14</f>
        <v>0.33800000000000002</v>
      </c>
      <c r="AE8" s="160">
        <f>$J16</f>
        <v>0.19600000000000001</v>
      </c>
      <c r="AF8" s="160">
        <f>$J18</f>
        <v>0.124</v>
      </c>
      <c r="AG8" s="160">
        <f>$K12</f>
        <v>0.59299999999999997</v>
      </c>
      <c r="AH8" s="160">
        <f>$K14</f>
        <v>0.32900000000000001</v>
      </c>
      <c r="AI8" s="160">
        <f>$K16</f>
        <v>0.13600000000000001</v>
      </c>
      <c r="AJ8" s="160">
        <f>$K18</f>
        <v>7.2999999999999995E-2</v>
      </c>
      <c r="AK8" s="160">
        <f>$L12</f>
        <v>0.443</v>
      </c>
      <c r="AL8" s="160">
        <f>$L14</f>
        <v>0.33600000000000002</v>
      </c>
      <c r="AM8" s="160">
        <f>$L16</f>
        <v>0.188</v>
      </c>
      <c r="AN8" s="160">
        <f>$L18</f>
        <v>0.111</v>
      </c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81" s="12" customFormat="1" ht="16" thickBot="1" x14ac:dyDescent="0.4">
      <c r="A9" s="8"/>
      <c r="B9" s="8">
        <v>2.4</v>
      </c>
      <c r="C9" s="9" t="s">
        <v>9</v>
      </c>
      <c r="D9" s="125">
        <f>'[4]power for chi² and skewpos dist'!Q10</f>
        <v>0.246</v>
      </c>
      <c r="E9" s="125">
        <f>'[4]power for chi² and skewpos dist'!R10</f>
        <v>0.161</v>
      </c>
      <c r="F9" s="125">
        <f>'[4]power for chi² and skewpos dist'!S10</f>
        <v>0.161</v>
      </c>
      <c r="G9" s="141"/>
      <c r="H9" s="8">
        <v>2.4</v>
      </c>
      <c r="I9" s="9" t="s">
        <v>9</v>
      </c>
      <c r="J9" s="125">
        <v>0.255</v>
      </c>
      <c r="K9" s="125">
        <v>0.154</v>
      </c>
      <c r="L9" s="125">
        <v>0.17599999999999999</v>
      </c>
      <c r="M9" s="1"/>
      <c r="N9" s="135"/>
      <c r="O9" s="135"/>
      <c r="P9" s="1"/>
      <c r="Q9" s="1"/>
      <c r="R9" s="1"/>
      <c r="S9" s="1"/>
      <c r="T9" s="1"/>
      <c r="U9" s="1"/>
      <c r="V9" s="1"/>
      <c r="W9" s="1"/>
      <c r="X9" s="1"/>
      <c r="Y9" s="170"/>
      <c r="Z9" s="170"/>
      <c r="AA9" s="153"/>
      <c r="AB9" s="159" t="s">
        <v>73</v>
      </c>
      <c r="AC9" s="161">
        <f>$J13</f>
        <v>0.47199999999999998</v>
      </c>
      <c r="AD9" s="161">
        <f>$J15</f>
        <v>0.36299999999999999</v>
      </c>
      <c r="AE9" s="161">
        <f>$J17</f>
        <v>0.23400000000000001</v>
      </c>
      <c r="AF9" s="161">
        <f>$J19</f>
        <v>0.157</v>
      </c>
      <c r="AG9" s="161">
        <f>$K13</f>
        <v>0.624</v>
      </c>
      <c r="AH9" s="161">
        <f>$K15</f>
        <v>0.38600000000000001</v>
      </c>
      <c r="AI9" s="161">
        <f>$K17</f>
        <v>0.191</v>
      </c>
      <c r="AJ9" s="161">
        <f>$K19</f>
        <v>0.107</v>
      </c>
      <c r="AK9" s="161">
        <f>$L13</f>
        <v>0.46400000000000002</v>
      </c>
      <c r="AL9" s="161">
        <f>$L15</f>
        <v>0.36</v>
      </c>
      <c r="AM9" s="161">
        <f>$L17</f>
        <v>0.22800000000000001</v>
      </c>
      <c r="AN9" s="161">
        <f>$L19</f>
        <v>0.14499999999999999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</row>
    <row r="10" spans="1:81" ht="16" thickBot="1" x14ac:dyDescent="0.4">
      <c r="A10" s="16" t="s">
        <v>29</v>
      </c>
      <c r="B10" s="13"/>
      <c r="C10" s="14"/>
      <c r="D10" s="145">
        <f>Normal!D11</f>
        <v>0.192</v>
      </c>
      <c r="E10" s="145">
        <f>Normal!E11</f>
        <v>6.5000000000000002E-2</v>
      </c>
      <c r="F10" s="145">
        <f>Normal!F11</f>
        <v>6.5000000000000002E-2</v>
      </c>
      <c r="G10" s="141"/>
      <c r="H10" s="13"/>
      <c r="I10" s="14"/>
      <c r="J10" s="145">
        <f>'Doublex when sd is different'!J10</f>
        <v>0.23200000000000001</v>
      </c>
      <c r="K10" s="145">
        <f>'Doublex when sd is different'!K10</f>
        <v>6.2E-2</v>
      </c>
      <c r="L10" s="145">
        <f>'Doublex when sd is different'!L10</f>
        <v>8.5999999999999993E-2</v>
      </c>
      <c r="N10" s="135"/>
      <c r="O10" s="135"/>
      <c r="Y10" s="170">
        <v>20</v>
      </c>
      <c r="Z10" s="170"/>
      <c r="AA10" s="153" t="s">
        <v>74</v>
      </c>
      <c r="AB10" s="158" t="s">
        <v>72</v>
      </c>
      <c r="AC10" s="160">
        <f>$J20</f>
        <v>0.627</v>
      </c>
      <c r="AD10" s="160">
        <f>$J22</f>
        <v>0.42399999999999999</v>
      </c>
      <c r="AE10" s="160">
        <f>$J24</f>
        <v>0.18099999999999999</v>
      </c>
      <c r="AF10" s="160">
        <f>$J26</f>
        <v>7.5999999999999998E-2</v>
      </c>
      <c r="AG10" s="160">
        <f>$K20</f>
        <v>0.64700000000000002</v>
      </c>
      <c r="AH10" s="160">
        <f>$K22</f>
        <v>0.41299999999999998</v>
      </c>
      <c r="AI10" s="160">
        <f>$K24</f>
        <v>0.17599999999999999</v>
      </c>
      <c r="AJ10" s="160">
        <f>$K26</f>
        <v>8.3000000000000004E-2</v>
      </c>
      <c r="AK10" s="160">
        <f>$L20</f>
        <v>0.53200000000000003</v>
      </c>
      <c r="AL10" s="160">
        <f>$L22</f>
        <v>0.42099999999999999</v>
      </c>
      <c r="AM10" s="160">
        <f>$L24</f>
        <v>0.245</v>
      </c>
      <c r="AN10" s="160">
        <f>$L26</f>
        <v>0.13200000000000001</v>
      </c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81" s="12" customFormat="1" ht="16" thickBot="1" x14ac:dyDescent="0.4">
      <c r="A11" s="8"/>
      <c r="B11" s="8">
        <v>2.8</v>
      </c>
      <c r="C11" s="9" t="s">
        <v>9</v>
      </c>
      <c r="D11" s="125">
        <f>'[4]power for chi² and skewpos dist'!Q12</f>
        <v>0.224</v>
      </c>
      <c r="E11" s="125">
        <f>'[4]power for chi² and skewpos dist'!R12</f>
        <v>0.106</v>
      </c>
      <c r="F11" s="125">
        <f>'[4]power for chi² and skewpos dist'!S12</f>
        <v>0.106</v>
      </c>
      <c r="G11" s="141"/>
      <c r="H11" s="8">
        <v>2.8</v>
      </c>
      <c r="I11" s="9" t="s">
        <v>9</v>
      </c>
      <c r="J11" s="125">
        <v>0.26100000000000001</v>
      </c>
      <c r="K11" s="125">
        <v>0.10199999999999999</v>
      </c>
      <c r="L11" s="125">
        <v>0.128</v>
      </c>
      <c r="M11" s="1"/>
      <c r="N11" s="135"/>
      <c r="O11" s="135"/>
      <c r="P11" s="1"/>
      <c r="Q11" s="1"/>
      <c r="R11" s="1"/>
      <c r="S11" s="1"/>
      <c r="T11" s="1"/>
      <c r="U11" s="1"/>
      <c r="V11" s="1"/>
      <c r="W11" s="1"/>
      <c r="X11" s="1"/>
      <c r="Y11" s="170"/>
      <c r="Z11" s="170"/>
      <c r="AA11" s="153"/>
      <c r="AB11" s="159" t="s">
        <v>73</v>
      </c>
      <c r="AC11" s="161">
        <f>$J21</f>
        <v>0.625</v>
      </c>
      <c r="AD11" s="161">
        <f>$J23</f>
        <v>0.441</v>
      </c>
      <c r="AE11" s="161">
        <f>$J25</f>
        <v>0.217</v>
      </c>
      <c r="AF11" s="161">
        <f>$J27</f>
        <v>0.108</v>
      </c>
      <c r="AG11" s="161">
        <f>$K21</f>
        <v>0.67100000000000004</v>
      </c>
      <c r="AH11" s="161">
        <f>$K23</f>
        <v>0.46100000000000002</v>
      </c>
      <c r="AI11" s="161">
        <f>$K25</f>
        <v>0.22700000000000001</v>
      </c>
      <c r="AJ11" s="161">
        <f>$K27</f>
        <v>0.11600000000000001</v>
      </c>
      <c r="AK11" s="161">
        <f>$L21</f>
        <v>0.54100000000000004</v>
      </c>
      <c r="AL11" s="161">
        <f>$L23</f>
        <v>0.438</v>
      </c>
      <c r="AM11" s="161">
        <f>$L25</f>
        <v>0.27400000000000002</v>
      </c>
      <c r="AN11" s="161">
        <f>$L27</f>
        <v>0.16200000000000001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</row>
    <row r="12" spans="1:81" ht="16" thickBot="1" x14ac:dyDescent="0.4">
      <c r="A12" s="16" t="s">
        <v>29</v>
      </c>
      <c r="B12" s="16"/>
      <c r="C12" s="17"/>
      <c r="D12" s="146">
        <f>Normal!D13</f>
        <v>0.498</v>
      </c>
      <c r="E12" s="146">
        <f>Normal!E13</f>
        <v>0.48899999999999999</v>
      </c>
      <c r="F12" s="146">
        <f>Normal!F13</f>
        <v>0.48899999999999999</v>
      </c>
      <c r="G12" s="141"/>
      <c r="H12" s="16"/>
      <c r="I12" s="17"/>
      <c r="J12" s="146">
        <f>'Doublex when sd is different'!J12</f>
        <v>0.45200000000000001</v>
      </c>
      <c r="K12" s="146">
        <f>'Doublex when sd is different'!K12</f>
        <v>0.59299999999999997</v>
      </c>
      <c r="L12" s="146">
        <f>'Doublex when sd is different'!L12</f>
        <v>0.443</v>
      </c>
      <c r="N12" s="135"/>
      <c r="O12" s="135"/>
      <c r="Y12" s="170">
        <v>20</v>
      </c>
      <c r="Z12" s="170"/>
      <c r="AA12" s="153">
        <v>2</v>
      </c>
      <c r="AB12" s="158" t="s">
        <v>72</v>
      </c>
      <c r="AC12" s="160">
        <f>$J28</f>
        <v>0.73199999999999998</v>
      </c>
      <c r="AD12" s="160">
        <f>$J30</f>
        <v>0.48699999999999999</v>
      </c>
      <c r="AE12" s="160">
        <f>$J32</f>
        <v>0.16900000000000001</v>
      </c>
      <c r="AF12" s="160">
        <f>$J34</f>
        <v>0.05</v>
      </c>
      <c r="AG12" s="160">
        <f>$K28</f>
        <v>0.67700000000000005</v>
      </c>
      <c r="AH12" s="160">
        <f>$K30</f>
        <v>0.47199999999999998</v>
      </c>
      <c r="AI12" s="160">
        <f>$K32</f>
        <v>0.21299999999999999</v>
      </c>
      <c r="AJ12" s="160">
        <f>$K34</f>
        <v>9.2999999999999999E-2</v>
      </c>
      <c r="AK12" s="160">
        <f>$L28</f>
        <v>0.58599999999999997</v>
      </c>
      <c r="AL12" s="160">
        <f>$L30</f>
        <v>0.48099999999999998</v>
      </c>
      <c r="AM12" s="160">
        <f>$L32</f>
        <v>0.29199999999999998</v>
      </c>
      <c r="AN12" s="160">
        <f>$L34</f>
        <v>0.151</v>
      </c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81" s="15" customFormat="1" ht="16" thickBot="1" x14ac:dyDescent="0.4">
      <c r="A13" s="8"/>
      <c r="B13" s="8">
        <v>2.1</v>
      </c>
      <c r="C13" s="9" t="s">
        <v>10</v>
      </c>
      <c r="D13" s="125">
        <f>'[4]power for chi² and skewpos dist'!Q14</f>
        <v>0.50900000000000001</v>
      </c>
      <c r="E13" s="125">
        <f>'[4]power for chi² and skewpos dist'!R14</f>
        <v>0.501</v>
      </c>
      <c r="F13" s="125">
        <f>'[4]power for chi² and skewpos dist'!S14</f>
        <v>0.501</v>
      </c>
      <c r="G13" s="141"/>
      <c r="H13" s="8">
        <v>2.1</v>
      </c>
      <c r="I13" s="9" t="s">
        <v>10</v>
      </c>
      <c r="J13" s="125">
        <v>0.47199999999999998</v>
      </c>
      <c r="K13" s="125">
        <v>0.624</v>
      </c>
      <c r="L13" s="125">
        <v>0.46400000000000002</v>
      </c>
      <c r="M13" s="1"/>
      <c r="N13" s="135"/>
      <c r="O13" s="135"/>
      <c r="P13" s="1"/>
      <c r="Q13" s="1"/>
      <c r="R13" s="1"/>
      <c r="S13" s="1"/>
      <c r="T13" s="1"/>
      <c r="U13" s="1"/>
      <c r="V13" s="1"/>
      <c r="W13" s="1"/>
      <c r="X13" s="1"/>
      <c r="Y13" s="170"/>
      <c r="Z13" s="170"/>
      <c r="AA13" s="153"/>
      <c r="AB13" s="159" t="s">
        <v>73</v>
      </c>
      <c r="AC13" s="161">
        <f>$J29</f>
        <v>0.72</v>
      </c>
      <c r="AD13" s="161">
        <f>$J31</f>
        <v>0.497</v>
      </c>
      <c r="AE13" s="161">
        <f>$J33</f>
        <v>0.20399999999999999</v>
      </c>
      <c r="AF13" s="161">
        <f>$J35</f>
        <v>7.8E-2</v>
      </c>
      <c r="AG13" s="161">
        <f>$K29</f>
        <v>0.69599999999999995</v>
      </c>
      <c r="AH13" s="161">
        <f>$K31</f>
        <v>0.51700000000000002</v>
      </c>
      <c r="AI13" s="161">
        <f>$K33</f>
        <v>0.26400000000000001</v>
      </c>
      <c r="AJ13" s="161">
        <f>$K35</f>
        <v>0.126</v>
      </c>
      <c r="AK13" s="161">
        <f>$L29</f>
        <v>0.58699999999999997</v>
      </c>
      <c r="AL13" s="161">
        <f>$L31</f>
        <v>0.49199999999999999</v>
      </c>
      <c r="AM13" s="161">
        <f>$L33</f>
        <v>0.316</v>
      </c>
      <c r="AN13" s="161">
        <f>$L35</f>
        <v>0.17899999999999999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1:81" ht="16" thickBot="1" x14ac:dyDescent="0.4">
      <c r="A14" s="16" t="s">
        <v>29</v>
      </c>
      <c r="B14" s="29"/>
      <c r="C14" s="29"/>
      <c r="D14" s="147">
        <f>Normal!D15</f>
        <v>0.33800000000000002</v>
      </c>
      <c r="E14" s="147">
        <f>Normal!E15</f>
        <v>0.33700000000000002</v>
      </c>
      <c r="F14" s="147">
        <f>Normal!F15</f>
        <v>0.33700000000000002</v>
      </c>
      <c r="G14" s="141"/>
      <c r="H14" s="29"/>
      <c r="I14" s="29"/>
      <c r="J14" s="147">
        <f>'Doublex when sd is different'!J14</f>
        <v>0.33800000000000002</v>
      </c>
      <c r="K14" s="147">
        <f>'Doublex when sd is different'!K14</f>
        <v>0.32900000000000001</v>
      </c>
      <c r="L14" s="147">
        <f>'Doublex when sd is different'!L14</f>
        <v>0.33600000000000002</v>
      </c>
      <c r="N14" s="135"/>
      <c r="O14" s="135"/>
      <c r="Y14" s="170">
        <v>30</v>
      </c>
      <c r="Z14" s="170"/>
      <c r="AA14" s="153" t="s">
        <v>71</v>
      </c>
      <c r="AB14" s="158" t="s">
        <v>72</v>
      </c>
      <c r="AC14" s="160">
        <f>$J36</f>
        <v>0.32</v>
      </c>
      <c r="AD14" s="160">
        <f>$J38</f>
        <v>0.31</v>
      </c>
      <c r="AE14" s="160">
        <f>$J40</f>
        <v>0.26700000000000002</v>
      </c>
      <c r="AF14" s="160">
        <f>$J42</f>
        <v>0.24199999999999999</v>
      </c>
      <c r="AG14" s="160">
        <f>$K36</f>
        <v>0.65700000000000003</v>
      </c>
      <c r="AH14" s="160">
        <f>$K38</f>
        <v>0.30299999999999999</v>
      </c>
      <c r="AI14" s="160">
        <f>$K40</f>
        <v>0.11799999999999999</v>
      </c>
      <c r="AJ14" s="160">
        <f>$K42</f>
        <v>6.8000000000000005E-2</v>
      </c>
      <c r="AK14" s="160">
        <f>$L36</f>
        <v>0.44</v>
      </c>
      <c r="AL14" s="160">
        <f>$L38</f>
        <v>0.30499999999999999</v>
      </c>
      <c r="AM14" s="160">
        <f>$L40</f>
        <v>0.16200000000000001</v>
      </c>
      <c r="AN14" s="160">
        <f>$L42</f>
        <v>9.9000000000000005E-2</v>
      </c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81" s="15" customFormat="1" ht="16" thickBot="1" x14ac:dyDescent="0.4">
      <c r="A15" s="8"/>
      <c r="B15" s="8">
        <v>2.2000000000000002</v>
      </c>
      <c r="C15" s="9" t="s">
        <v>10</v>
      </c>
      <c r="D15" s="125">
        <f>'[4]power for chi² and skewpos dist'!Q16</f>
        <v>0.36699999999999999</v>
      </c>
      <c r="E15" s="125">
        <f>'[4]power for chi² and skewpos dist'!R16</f>
        <v>0.36599999999999999</v>
      </c>
      <c r="F15" s="125">
        <f>'[4]power for chi² and skewpos dist'!S16</f>
        <v>0.36599999999999999</v>
      </c>
      <c r="G15" s="141"/>
      <c r="H15" s="8">
        <v>2.2000000000000002</v>
      </c>
      <c r="I15" s="9" t="s">
        <v>10</v>
      </c>
      <c r="J15" s="125">
        <v>0.36299999999999999</v>
      </c>
      <c r="K15" s="125">
        <v>0.38600000000000001</v>
      </c>
      <c r="L15" s="125">
        <v>0.36</v>
      </c>
      <c r="M15" s="1"/>
      <c r="N15" s="135">
        <f>D15-E15</f>
        <v>1.0000000000000009E-3</v>
      </c>
      <c r="O15" s="135">
        <f>J15-K15</f>
        <v>-2.300000000000002E-2</v>
      </c>
      <c r="P15" s="1"/>
      <c r="Q15" s="1">
        <f>D15-F15</f>
        <v>1.0000000000000009E-3</v>
      </c>
      <c r="R15" s="1">
        <f>J15-L15</f>
        <v>3.0000000000000027E-3</v>
      </c>
      <c r="S15" s="1"/>
      <c r="T15" s="1"/>
      <c r="U15" s="1"/>
      <c r="V15" s="1"/>
      <c r="W15" s="1"/>
      <c r="X15" s="1"/>
      <c r="Y15" s="170"/>
      <c r="Z15" s="170"/>
      <c r="AA15" s="153"/>
      <c r="AB15" s="159" t="s">
        <v>73</v>
      </c>
      <c r="AC15" s="161">
        <f>$J37</f>
        <v>0.35</v>
      </c>
      <c r="AD15" s="161">
        <f>$J39</f>
        <v>0.33500000000000002</v>
      </c>
      <c r="AE15" s="161">
        <f>$J41</f>
        <v>0.29699999999999999</v>
      </c>
      <c r="AF15" s="161">
        <f>$J43</f>
        <v>0.26800000000000002</v>
      </c>
      <c r="AG15" s="161">
        <f>$K37</f>
        <v>0.66900000000000004</v>
      </c>
      <c r="AH15" s="161">
        <f>$K39</f>
        <v>0.36099999999999999</v>
      </c>
      <c r="AI15" s="161">
        <f>$K41</f>
        <v>0.17399999999999999</v>
      </c>
      <c r="AJ15" s="161">
        <f>$K43</f>
        <v>0.104</v>
      </c>
      <c r="AK15" s="161">
        <f>$L37</f>
        <v>0.45900000000000002</v>
      </c>
      <c r="AL15" s="161">
        <f>$L39</f>
        <v>0.33700000000000002</v>
      </c>
      <c r="AM15" s="161">
        <f>$L41</f>
        <v>0.20799999999999999</v>
      </c>
      <c r="AN15" s="161">
        <f>$L43</f>
        <v>0.13700000000000001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1:81" ht="16" thickBot="1" x14ac:dyDescent="0.4">
      <c r="A16" s="16" t="s">
        <v>29</v>
      </c>
      <c r="B16" s="16"/>
      <c r="C16" s="16"/>
      <c r="D16" s="146">
        <f>Normal!D17</f>
        <v>0.16800000000000001</v>
      </c>
      <c r="E16" s="146">
        <f>Normal!E17</f>
        <v>0.16200000000000001</v>
      </c>
      <c r="F16" s="146">
        <f>Normal!F17</f>
        <v>0.16200000000000001</v>
      </c>
      <c r="G16" s="141"/>
      <c r="H16" s="16"/>
      <c r="I16" s="16"/>
      <c r="J16" s="146">
        <f>'Doublex when sd is different'!J16</f>
        <v>0.19600000000000001</v>
      </c>
      <c r="K16" s="146">
        <f>'Doublex when sd is different'!K16</f>
        <v>0.13600000000000001</v>
      </c>
      <c r="L16" s="146">
        <f>'Doublex when sd is different'!L16</f>
        <v>0.188</v>
      </c>
      <c r="N16" s="135"/>
      <c r="O16" s="135"/>
      <c r="Y16" s="170">
        <v>30</v>
      </c>
      <c r="Z16" s="170"/>
      <c r="AA16" s="153">
        <v>1</v>
      </c>
      <c r="AB16" s="158" t="s">
        <v>72</v>
      </c>
      <c r="AC16" s="160">
        <f>$J44</f>
        <v>0.65900000000000003</v>
      </c>
      <c r="AD16" s="160">
        <f>$J46</f>
        <v>0.49</v>
      </c>
      <c r="AE16" s="160">
        <f>$J48</f>
        <v>0.26700000000000002</v>
      </c>
      <c r="AF16" s="160">
        <f>$J50</f>
        <v>0.14299999999999999</v>
      </c>
      <c r="AG16" s="160">
        <f>$K44</f>
        <v>0.79300000000000004</v>
      </c>
      <c r="AH16" s="160">
        <f>$K46</f>
        <v>0.48199999999999998</v>
      </c>
      <c r="AI16" s="160">
        <f>$K48</f>
        <v>0.187</v>
      </c>
      <c r="AJ16" s="160">
        <f>$K50</f>
        <v>8.5000000000000006E-2</v>
      </c>
      <c r="AK16" s="160">
        <f>$L44</f>
        <v>0.65400000000000003</v>
      </c>
      <c r="AL16" s="160">
        <f>$L46</f>
        <v>0.48899999999999999</v>
      </c>
      <c r="AM16" s="160">
        <f>$L48</f>
        <v>0.26100000000000001</v>
      </c>
      <c r="AN16" s="160">
        <f>$L50</f>
        <v>0.13300000000000001</v>
      </c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81" s="15" customFormat="1" ht="16" thickBot="1" x14ac:dyDescent="0.4">
      <c r="A17" s="8"/>
      <c r="B17" s="8">
        <v>2.4</v>
      </c>
      <c r="C17" s="9" t="s">
        <v>10</v>
      </c>
      <c r="D17" s="125">
        <f>'[4]power for chi² and skewpos dist'!Q18</f>
        <v>0.20699999999999999</v>
      </c>
      <c r="E17" s="125">
        <f>'[4]power for chi² and skewpos dist'!R18</f>
        <v>0.20200000000000001</v>
      </c>
      <c r="F17" s="125">
        <f>'[4]power for chi² and skewpos dist'!S18</f>
        <v>0.20200000000000001</v>
      </c>
      <c r="G17" s="141"/>
      <c r="H17" s="8">
        <v>2.4</v>
      </c>
      <c r="I17" s="9" t="s">
        <v>10</v>
      </c>
      <c r="J17" s="125">
        <v>0.23400000000000001</v>
      </c>
      <c r="K17" s="125">
        <v>0.191</v>
      </c>
      <c r="L17" s="125">
        <v>0.22800000000000001</v>
      </c>
      <c r="M17" s="1"/>
      <c r="N17" s="135"/>
      <c r="O17" s="135"/>
      <c r="P17" s="1"/>
      <c r="Q17" s="1"/>
      <c r="R17" s="1"/>
      <c r="S17" s="1"/>
      <c r="T17" s="1"/>
      <c r="U17" s="1"/>
      <c r="V17" s="1"/>
      <c r="W17" s="1"/>
      <c r="X17" s="1"/>
      <c r="Y17" s="170"/>
      <c r="Z17" s="170"/>
      <c r="AA17" s="153"/>
      <c r="AB17" s="159" t="s">
        <v>73</v>
      </c>
      <c r="AC17" s="161">
        <f>$J45</f>
        <v>0.65200000000000002</v>
      </c>
      <c r="AD17" s="161">
        <f>$J47</f>
        <v>0.5</v>
      </c>
      <c r="AE17" s="161">
        <f>$J49</f>
        <v>0.29499999999999998</v>
      </c>
      <c r="AF17" s="161">
        <f>$J51</f>
        <v>0.17399999999999999</v>
      </c>
      <c r="AG17" s="161">
        <f>$K45</f>
        <v>0.79</v>
      </c>
      <c r="AH17" s="161">
        <f>$K47</f>
        <v>0.51500000000000001</v>
      </c>
      <c r="AI17" s="161">
        <f>$K49</f>
        <v>0.23499999999999999</v>
      </c>
      <c r="AJ17" s="161">
        <f>$K51</f>
        <v>0.11799999999999999</v>
      </c>
      <c r="AK17" s="161">
        <f>$L45</f>
        <v>0.64800000000000002</v>
      </c>
      <c r="AL17" s="161">
        <f>$L47</f>
        <v>0.499</v>
      </c>
      <c r="AM17" s="161">
        <f>$L49</f>
        <v>0.28999999999999998</v>
      </c>
      <c r="AN17" s="161">
        <f>$L51</f>
        <v>0.16500000000000001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</row>
    <row r="18" spans="1:81" ht="16" thickBot="1" x14ac:dyDescent="0.4">
      <c r="A18" s="16" t="s">
        <v>29</v>
      </c>
      <c r="B18" s="16"/>
      <c r="C18" s="16"/>
      <c r="D18" s="146">
        <f>Normal!D19</f>
        <v>8.8999999999999996E-2</v>
      </c>
      <c r="E18" s="146">
        <f>Normal!E19</f>
        <v>8.2000000000000003E-2</v>
      </c>
      <c r="F18" s="146">
        <f>Normal!F19</f>
        <v>8.2000000000000003E-2</v>
      </c>
      <c r="G18" s="141"/>
      <c r="H18" s="16"/>
      <c r="I18" s="16"/>
      <c r="J18" s="146">
        <f>'Doublex when sd is different'!J18</f>
        <v>0.124</v>
      </c>
      <c r="K18" s="146">
        <f>'Doublex when sd is different'!K18</f>
        <v>7.2999999999999995E-2</v>
      </c>
      <c r="L18" s="146">
        <f>'Doublex when sd is different'!L18</f>
        <v>0.111</v>
      </c>
      <c r="N18" s="135"/>
      <c r="O18" s="135"/>
      <c r="Y18" s="170">
        <v>30</v>
      </c>
      <c r="Z18" s="170"/>
      <c r="AA18" s="153" t="s">
        <v>74</v>
      </c>
      <c r="AB18" s="158" t="s">
        <v>72</v>
      </c>
      <c r="AC18" s="160">
        <f>$J52</f>
        <v>0.81699999999999995</v>
      </c>
      <c r="AD18" s="160">
        <f>$J54</f>
        <v>0.60199999999999998</v>
      </c>
      <c r="AE18" s="160">
        <f>$J56</f>
        <v>0.26300000000000001</v>
      </c>
      <c r="AF18" s="160">
        <f>$J58</f>
        <v>9.8000000000000004E-2</v>
      </c>
      <c r="AG18" s="160">
        <f>$K52</f>
        <v>0.84099999999999997</v>
      </c>
      <c r="AH18" s="160">
        <f>$K54</f>
        <v>0.59399999999999997</v>
      </c>
      <c r="AI18" s="160">
        <f>$K56</f>
        <v>0.251</v>
      </c>
      <c r="AJ18" s="160">
        <f>$K58</f>
        <v>0.10199999999999999</v>
      </c>
      <c r="AK18" s="160">
        <f>$L52</f>
        <v>0.748</v>
      </c>
      <c r="AL18" s="160">
        <f>$L54</f>
        <v>0.6</v>
      </c>
      <c r="AM18" s="160">
        <f>$L56</f>
        <v>0.34100000000000003</v>
      </c>
      <c r="AN18" s="160">
        <f>$L58</f>
        <v>0.16500000000000001</v>
      </c>
      <c r="AZ18"/>
      <c r="BA18"/>
      <c r="BB18"/>
      <c r="BC18"/>
      <c r="BD18"/>
      <c r="BE18"/>
      <c r="BF18"/>
      <c r="BG18"/>
      <c r="BH18"/>
      <c r="BI18"/>
      <c r="BJ18"/>
      <c r="BK18"/>
      <c r="BL18"/>
    </row>
    <row r="19" spans="1:81" s="15" customFormat="1" ht="16" thickBot="1" x14ac:dyDescent="0.4">
      <c r="A19" s="8"/>
      <c r="B19" s="8">
        <v>2.8</v>
      </c>
      <c r="C19" s="9" t="s">
        <v>10</v>
      </c>
      <c r="D19" s="125">
        <f>'[4]power for chi² and skewpos dist'!Q20</f>
        <v>0.123</v>
      </c>
      <c r="E19" s="125">
        <f>'[4]power for chi² and skewpos dist'!R20</f>
        <v>0.11600000000000001</v>
      </c>
      <c r="F19" s="125">
        <f>'[4]power for chi² and skewpos dist'!S20</f>
        <v>0.11600000000000001</v>
      </c>
      <c r="G19" s="141"/>
      <c r="H19" s="8">
        <v>2.8</v>
      </c>
      <c r="I19" s="9" t="s">
        <v>10</v>
      </c>
      <c r="J19" s="125">
        <v>0.157</v>
      </c>
      <c r="K19" s="125">
        <v>0.107</v>
      </c>
      <c r="L19" s="125">
        <v>0.14499999999999999</v>
      </c>
      <c r="M19" s="1"/>
      <c r="N19" s="135"/>
      <c r="O19" s="135"/>
      <c r="P19" s="1"/>
      <c r="Q19" s="1"/>
      <c r="R19" s="1"/>
      <c r="S19" s="1"/>
      <c r="T19" s="1"/>
      <c r="U19" s="1"/>
      <c r="V19" s="1"/>
      <c r="W19" s="1"/>
      <c r="X19" s="1"/>
      <c r="Y19" s="170"/>
      <c r="Z19" s="170"/>
      <c r="AA19" s="153"/>
      <c r="AB19" s="159" t="s">
        <v>73</v>
      </c>
      <c r="AC19" s="161">
        <f>$J53</f>
        <v>0.79600000000000004</v>
      </c>
      <c r="AD19" s="161">
        <f>$J55</f>
        <v>0.6</v>
      </c>
      <c r="AE19" s="161">
        <f>$J57</f>
        <v>0.29199999999999998</v>
      </c>
      <c r="AF19" s="161">
        <f>$J59</f>
        <v>0.126</v>
      </c>
      <c r="AG19" s="161">
        <f>$K53</f>
        <v>0.83299999999999996</v>
      </c>
      <c r="AH19" s="161">
        <f>$K55</f>
        <v>0.61399999999999999</v>
      </c>
      <c r="AI19" s="161">
        <f>$K57</f>
        <v>0.29499999999999998</v>
      </c>
      <c r="AJ19" s="161">
        <f>$K59</f>
        <v>0.13300000000000001</v>
      </c>
      <c r="AK19" s="161">
        <f>$L53</f>
        <v>0.73099999999999998</v>
      </c>
      <c r="AL19" s="161">
        <f>$L55</f>
        <v>0.59799999999999998</v>
      </c>
      <c r="AM19" s="161">
        <f>$L57</f>
        <v>0.36199999999999999</v>
      </c>
      <c r="AN19" s="161">
        <f>$L59</f>
        <v>0.192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 ht="16" thickBot="1" x14ac:dyDescent="0.4">
      <c r="A20" s="16" t="s">
        <v>29</v>
      </c>
      <c r="B20" s="13"/>
      <c r="C20" s="13"/>
      <c r="D20" s="145">
        <f>Normal!D21</f>
        <v>0.61799999999999999</v>
      </c>
      <c r="E20" s="145">
        <f>Normal!E21</f>
        <v>0.51300000000000001</v>
      </c>
      <c r="F20" s="145">
        <f>Normal!F21</f>
        <v>0.51300000000000001</v>
      </c>
      <c r="G20" s="141"/>
      <c r="H20" s="13"/>
      <c r="I20" s="13"/>
      <c r="J20" s="145">
        <f>'Doublex when sd is different'!J20</f>
        <v>0.627</v>
      </c>
      <c r="K20" s="145">
        <f>'Doublex when sd is different'!K20</f>
        <v>0.64700000000000002</v>
      </c>
      <c r="L20" s="145">
        <f>'Doublex when sd is different'!L20</f>
        <v>0.53200000000000003</v>
      </c>
      <c r="N20" s="135"/>
      <c r="O20" s="135"/>
      <c r="Y20" s="170">
        <v>30</v>
      </c>
      <c r="Z20" s="170"/>
      <c r="AA20" s="153">
        <v>2</v>
      </c>
      <c r="AB20" s="158" t="s">
        <v>72</v>
      </c>
      <c r="AC20" s="160">
        <f>$J60</f>
        <v>0.88900000000000001</v>
      </c>
      <c r="AD20" s="160">
        <f>$J62</f>
        <v>0.67500000000000004</v>
      </c>
      <c r="AE20" s="160">
        <f>$J64</f>
        <v>0.26</v>
      </c>
      <c r="AF20" s="160">
        <f>$J66</f>
        <v>7.0000000000000007E-2</v>
      </c>
      <c r="AG20" s="160">
        <f>$K60</f>
        <v>0.86399999999999999</v>
      </c>
      <c r="AH20" s="160">
        <f>$K62</f>
        <v>0.66600000000000004</v>
      </c>
      <c r="AI20" s="160">
        <f>$K64</f>
        <v>0.309</v>
      </c>
      <c r="AJ20" s="160">
        <f>$K66</f>
        <v>0.11899999999999999</v>
      </c>
      <c r="AK20" s="160">
        <f>$L60</f>
        <v>0.79700000000000004</v>
      </c>
      <c r="AL20" s="160">
        <f>$L62</f>
        <v>0.67100000000000004</v>
      </c>
      <c r="AM20" s="160">
        <f>$L64</f>
        <v>0.41</v>
      </c>
      <c r="AN20" s="160">
        <f>$L66</f>
        <v>0.19400000000000001</v>
      </c>
      <c r="AZ20"/>
      <c r="BA20"/>
      <c r="BB20"/>
      <c r="BC20"/>
      <c r="BD20"/>
      <c r="BE20"/>
      <c r="BF20"/>
      <c r="BG20"/>
      <c r="BH20"/>
      <c r="BI20"/>
      <c r="BJ20"/>
      <c r="BK20"/>
      <c r="BL20"/>
    </row>
    <row r="21" spans="1:81" s="12" customFormat="1" ht="16" thickBot="1" x14ac:dyDescent="0.4">
      <c r="A21" s="8"/>
      <c r="B21" s="8">
        <v>2.1</v>
      </c>
      <c r="C21" s="9" t="s">
        <v>11</v>
      </c>
      <c r="D21" s="125">
        <f>'[4]power for chi² and skewpos dist'!Q22</f>
        <v>0.61399999999999999</v>
      </c>
      <c r="E21" s="125">
        <f>'[4]power for chi² and skewpos dist'!R22</f>
        <v>0.52400000000000002</v>
      </c>
      <c r="F21" s="125">
        <f>'[4]power for chi² and skewpos dist'!S22</f>
        <v>0.52400000000000002</v>
      </c>
      <c r="G21" s="141"/>
      <c r="H21" s="8">
        <v>2.1</v>
      </c>
      <c r="I21" s="9" t="s">
        <v>11</v>
      </c>
      <c r="J21" s="125">
        <v>0.625</v>
      </c>
      <c r="K21" s="125">
        <v>0.67100000000000004</v>
      </c>
      <c r="L21" s="125">
        <v>0.54100000000000004</v>
      </c>
      <c r="M21" s="1"/>
      <c r="N21" s="135"/>
      <c r="O21" s="135"/>
      <c r="P21" s="1"/>
      <c r="Q21" s="1"/>
      <c r="R21" s="1"/>
      <c r="S21" s="1"/>
      <c r="T21" s="1"/>
      <c r="U21" s="1"/>
      <c r="V21" s="1"/>
      <c r="W21" s="1"/>
      <c r="X21" s="1"/>
      <c r="Y21" s="170"/>
      <c r="Z21" s="170"/>
      <c r="AA21" s="153"/>
      <c r="AB21" s="159" t="s">
        <v>73</v>
      </c>
      <c r="AC21" s="161">
        <f>$J61</f>
        <v>0.86899999999999999</v>
      </c>
      <c r="AD21" s="161">
        <f>$J63</f>
        <v>0.66800000000000004</v>
      </c>
      <c r="AE21" s="161">
        <f>$J65</f>
        <v>0.28699999999999998</v>
      </c>
      <c r="AF21" s="161">
        <f>$J67</f>
        <v>9.7000000000000003E-2</v>
      </c>
      <c r="AG21" s="161">
        <f>$K61</f>
        <v>0.85399999999999998</v>
      </c>
      <c r="AH21" s="161">
        <f>$K63</f>
        <v>0.68</v>
      </c>
      <c r="AI21" s="161">
        <f>$K65</f>
        <v>0.34899999999999998</v>
      </c>
      <c r="AJ21" s="161">
        <f>$K67</f>
        <v>0.151</v>
      </c>
      <c r="AK21" s="161">
        <f>$L61</f>
        <v>0.77500000000000002</v>
      </c>
      <c r="AL21" s="161">
        <f>$L63</f>
        <v>0.66500000000000004</v>
      </c>
      <c r="AM21" s="161">
        <f>$L65</f>
        <v>0.42299999999999999</v>
      </c>
      <c r="AN21" s="161">
        <f>$L67</f>
        <v>0.218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ht="16" thickBot="1" x14ac:dyDescent="0.4">
      <c r="A22" s="16" t="s">
        <v>29</v>
      </c>
      <c r="B22" s="40"/>
      <c r="C22" s="40"/>
      <c r="D22" s="144">
        <f>Normal!D23</f>
        <v>0.39700000000000002</v>
      </c>
      <c r="E22" s="144">
        <f>Normal!E23</f>
        <v>0.39400000000000002</v>
      </c>
      <c r="F22" s="144">
        <f>Normal!F23</f>
        <v>0.39400000000000002</v>
      </c>
      <c r="G22" s="141"/>
      <c r="H22" s="40"/>
      <c r="I22" s="40"/>
      <c r="J22" s="144">
        <f>'Doublex when sd is different'!J22</f>
        <v>0.42399999999999999</v>
      </c>
      <c r="K22" s="144">
        <f>'Doublex when sd is different'!K22</f>
        <v>0.41299999999999998</v>
      </c>
      <c r="L22" s="144">
        <f>'Doublex when sd is different'!L22</f>
        <v>0.42099999999999999</v>
      </c>
      <c r="N22" s="135"/>
      <c r="O22" s="135"/>
      <c r="Y22" s="170">
        <v>40</v>
      </c>
      <c r="Z22" s="170"/>
      <c r="AA22" s="153" t="s">
        <v>71</v>
      </c>
      <c r="AB22" s="158" t="s">
        <v>72</v>
      </c>
      <c r="AC22" s="160">
        <f>$J68</f>
        <v>0.46300000000000002</v>
      </c>
      <c r="AD22" s="160">
        <f>$J70</f>
        <v>0.40400000000000003</v>
      </c>
      <c r="AE22" s="160">
        <f>$J72</f>
        <v>0.315</v>
      </c>
      <c r="AF22" s="160">
        <f>$J74</f>
        <v>0.25600000000000001</v>
      </c>
      <c r="AG22" s="160">
        <f>$K68</f>
        <v>0.79600000000000004</v>
      </c>
      <c r="AH22" s="160">
        <f>$K70</f>
        <v>0.39500000000000002</v>
      </c>
      <c r="AI22" s="160">
        <f>$K72</f>
        <v>0.14499999999999999</v>
      </c>
      <c r="AJ22" s="160">
        <f>$K74</f>
        <v>7.3999999999999996E-2</v>
      </c>
      <c r="AK22" s="160">
        <f>$L68</f>
        <v>0.59099999999999997</v>
      </c>
      <c r="AL22" s="160">
        <f>$L70</f>
        <v>0.4</v>
      </c>
      <c r="AM22" s="160">
        <f>$L72</f>
        <v>0.20200000000000001</v>
      </c>
      <c r="AN22" s="160">
        <f>$L74</f>
        <v>0.112</v>
      </c>
      <c r="AZ22"/>
      <c r="BA22"/>
      <c r="BB22"/>
      <c r="BC22"/>
      <c r="BD22"/>
      <c r="BE22"/>
      <c r="BF22"/>
      <c r="BG22"/>
      <c r="BH22"/>
      <c r="BI22"/>
      <c r="BJ22"/>
      <c r="BK22"/>
      <c r="BL22"/>
    </row>
    <row r="23" spans="1:81" s="15" customFormat="1" ht="16" thickBot="1" x14ac:dyDescent="0.4">
      <c r="A23" s="8"/>
      <c r="B23" s="8">
        <v>2.2000000000000002</v>
      </c>
      <c r="C23" s="9" t="s">
        <v>11</v>
      </c>
      <c r="D23" s="125">
        <f>'[4]power for chi² and skewpos dist'!Q24</f>
        <v>0.41699999999999998</v>
      </c>
      <c r="E23" s="125">
        <f>'[4]power for chi² and skewpos dist'!R24</f>
        <v>0.41499999999999998</v>
      </c>
      <c r="F23" s="125">
        <f>'[4]power for chi² and skewpos dist'!S24</f>
        <v>0.41499999999999998</v>
      </c>
      <c r="G23" s="141"/>
      <c r="H23" s="8">
        <v>2.2000000000000002</v>
      </c>
      <c r="I23" s="9" t="s">
        <v>11</v>
      </c>
      <c r="J23" s="125">
        <v>0.441</v>
      </c>
      <c r="K23" s="125">
        <v>0.46100000000000002</v>
      </c>
      <c r="L23" s="125">
        <v>0.438</v>
      </c>
      <c r="M23" s="1"/>
      <c r="N23" s="135">
        <f>D23-E23</f>
        <v>2.0000000000000018E-3</v>
      </c>
      <c r="O23" s="135">
        <f>J23-K23</f>
        <v>-2.0000000000000018E-2</v>
      </c>
      <c r="P23" s="1"/>
      <c r="Q23" s="1">
        <f>D23-F23</f>
        <v>2.0000000000000018E-3</v>
      </c>
      <c r="R23" s="1">
        <f>J23-L23</f>
        <v>3.0000000000000027E-3</v>
      </c>
      <c r="S23" s="1"/>
      <c r="T23" s="1"/>
      <c r="U23" s="1"/>
      <c r="V23" s="1"/>
      <c r="W23" s="1"/>
      <c r="X23" s="1"/>
      <c r="Y23" s="170"/>
      <c r="Z23" s="170"/>
      <c r="AA23" s="153"/>
      <c r="AB23" s="159" t="s">
        <v>73</v>
      </c>
      <c r="AC23" s="161">
        <f>$J69</f>
        <v>0.47699999999999998</v>
      </c>
      <c r="AD23" s="161">
        <f>$J71</f>
        <v>0.42199999999999999</v>
      </c>
      <c r="AE23" s="161">
        <f>$J73</f>
        <v>0.33900000000000002</v>
      </c>
      <c r="AF23" s="161">
        <f>$J75</f>
        <v>0.28000000000000003</v>
      </c>
      <c r="AG23" s="161">
        <f>$K69</f>
        <v>0.78500000000000003</v>
      </c>
      <c r="AH23" s="161">
        <f>$K71</f>
        <v>0.438</v>
      </c>
      <c r="AI23" s="161">
        <f>$K73</f>
        <v>0.19700000000000001</v>
      </c>
      <c r="AJ23" s="161">
        <f>$K75</f>
        <v>0.108</v>
      </c>
      <c r="AK23" s="161">
        <f>$L69</f>
        <v>0.59099999999999997</v>
      </c>
      <c r="AL23" s="161">
        <f>$L71</f>
        <v>0.42099999999999999</v>
      </c>
      <c r="AM23" s="161">
        <f>$L73</f>
        <v>0.24199999999999999</v>
      </c>
      <c r="AN23" s="161">
        <f>$L75</f>
        <v>0.14699999999999999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24" spans="1:81" ht="16" thickBot="1" x14ac:dyDescent="0.4">
      <c r="A24" s="16" t="s">
        <v>29</v>
      </c>
      <c r="B24" s="11"/>
      <c r="C24" s="11"/>
      <c r="D24" s="143">
        <f>Normal!D25</f>
        <v>0.14599999999999999</v>
      </c>
      <c r="E24" s="143">
        <f>Normal!E25</f>
        <v>0.20699999999999999</v>
      </c>
      <c r="F24" s="143">
        <f>Normal!F25</f>
        <v>0.20699999999999999</v>
      </c>
      <c r="G24" s="141"/>
      <c r="H24" s="11"/>
      <c r="I24" s="11"/>
      <c r="J24" s="143">
        <f>'Doublex when sd is different'!J24</f>
        <v>0.18099999999999999</v>
      </c>
      <c r="K24" s="143">
        <f>'Doublex when sd is different'!K24</f>
        <v>0.17599999999999999</v>
      </c>
      <c r="L24" s="143">
        <f>'Doublex when sd is different'!L24</f>
        <v>0.245</v>
      </c>
      <c r="N24" s="135"/>
      <c r="O24" s="135"/>
      <c r="Y24" s="170">
        <v>40</v>
      </c>
      <c r="Z24" s="170"/>
      <c r="AA24" s="153">
        <v>1</v>
      </c>
      <c r="AB24" s="158" t="s">
        <v>72</v>
      </c>
      <c r="AC24" s="160">
        <f>$J76</f>
        <v>0.80800000000000005</v>
      </c>
      <c r="AD24" s="160">
        <f>$J78</f>
        <v>0.621</v>
      </c>
      <c r="AE24" s="160">
        <f>$J80</f>
        <v>0.33400000000000002</v>
      </c>
      <c r="AF24" s="160">
        <f>$J82</f>
        <v>0.16400000000000001</v>
      </c>
      <c r="AG24" s="160">
        <f>$K76</f>
        <v>0.90400000000000003</v>
      </c>
      <c r="AH24" s="160">
        <f>$K78</f>
        <v>0.61499999999999999</v>
      </c>
      <c r="AI24" s="160">
        <f>$K80</f>
        <v>0.23899999999999999</v>
      </c>
      <c r="AJ24" s="160">
        <f>$K82</f>
        <v>9.7000000000000003E-2</v>
      </c>
      <c r="AK24" s="160">
        <f>$L76</f>
        <v>0.80500000000000005</v>
      </c>
      <c r="AL24" s="160">
        <f>$L78</f>
        <v>0.621</v>
      </c>
      <c r="AM24" s="160">
        <f>$L80</f>
        <v>0.33</v>
      </c>
      <c r="AN24" s="160">
        <f>$L82</f>
        <v>0.156</v>
      </c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81" s="10" customFormat="1" ht="16" thickBot="1" x14ac:dyDescent="0.4">
      <c r="A25" s="8"/>
      <c r="B25" s="8">
        <v>2.4</v>
      </c>
      <c r="C25" s="9" t="s">
        <v>11</v>
      </c>
      <c r="D25" s="125">
        <f>'[4]power for chi² and skewpos dist'!Q26</f>
        <v>0.183</v>
      </c>
      <c r="E25" s="125">
        <f>'[4]power for chi² and skewpos dist'!R26</f>
        <v>0.24099999999999999</v>
      </c>
      <c r="F25" s="125">
        <f>'[4]power for chi² and skewpos dist'!S26</f>
        <v>0.24099999999999999</v>
      </c>
      <c r="G25" s="141"/>
      <c r="H25" s="8">
        <v>2.4</v>
      </c>
      <c r="I25" s="9" t="s">
        <v>11</v>
      </c>
      <c r="J25" s="125">
        <v>0.217</v>
      </c>
      <c r="K25" s="125">
        <v>0.22700000000000001</v>
      </c>
      <c r="L25" s="125">
        <v>0.27400000000000002</v>
      </c>
      <c r="M25" s="1"/>
      <c r="N25" s="135"/>
      <c r="O25" s="135"/>
      <c r="P25" s="1"/>
      <c r="Q25" s="1"/>
      <c r="R25" s="1"/>
      <c r="S25" s="1"/>
      <c r="T25" s="1"/>
      <c r="U25" s="1"/>
      <c r="V25" s="1"/>
      <c r="W25" s="1"/>
      <c r="X25" s="1"/>
      <c r="Y25" s="170"/>
      <c r="Z25" s="170"/>
      <c r="AA25" s="153"/>
      <c r="AB25" s="159" t="s">
        <v>73</v>
      </c>
      <c r="AC25" s="161">
        <f>$J77</f>
        <v>0.78700000000000003</v>
      </c>
      <c r="AD25" s="161">
        <f>$J79</f>
        <v>0.61799999999999999</v>
      </c>
      <c r="AE25" s="161">
        <f>$J81</f>
        <v>0.35699999999999998</v>
      </c>
      <c r="AF25" s="161">
        <f>$J83</f>
        <v>0.192</v>
      </c>
      <c r="AG25" s="161">
        <f>$K77</f>
        <v>0.89100000000000001</v>
      </c>
      <c r="AH25" s="161">
        <f>$K79</f>
        <v>0.627</v>
      </c>
      <c r="AI25" s="161">
        <f>$K81</f>
        <v>0.28199999999999997</v>
      </c>
      <c r="AJ25" s="161">
        <f>$K83</f>
        <v>0.128</v>
      </c>
      <c r="AK25" s="161">
        <f>$L77</f>
        <v>0.78400000000000003</v>
      </c>
      <c r="AL25" s="161">
        <f>$L79</f>
        <v>0.61699999999999999</v>
      </c>
      <c r="AM25" s="161">
        <f>$L81</f>
        <v>0.35299999999999998</v>
      </c>
      <c r="AN25" s="161">
        <f>$L83</f>
        <v>0.185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1:81" ht="16" thickBot="1" x14ac:dyDescent="0.4">
      <c r="A26" s="16" t="s">
        <v>29</v>
      </c>
      <c r="B26" s="11"/>
      <c r="C26" s="11"/>
      <c r="D26" s="143">
        <f>Normal!D27</f>
        <v>0.05</v>
      </c>
      <c r="E26" s="143">
        <f>Normal!E27</f>
        <v>9.7000000000000003E-2</v>
      </c>
      <c r="F26" s="143">
        <f>Normal!F27</f>
        <v>9.7000000000000003E-2</v>
      </c>
      <c r="G26" s="141"/>
      <c r="H26" s="11"/>
      <c r="I26" s="11"/>
      <c r="J26" s="143">
        <f>'Doublex when sd is different'!J26</f>
        <v>7.5999999999999998E-2</v>
      </c>
      <c r="K26" s="143">
        <f>'Doublex when sd is different'!K26</f>
        <v>8.3000000000000004E-2</v>
      </c>
      <c r="L26" s="143">
        <f>'Doublex when sd is different'!L26</f>
        <v>0.13200000000000001</v>
      </c>
      <c r="N26" s="135"/>
      <c r="O26" s="135"/>
      <c r="Y26" s="170">
        <v>40</v>
      </c>
      <c r="Z26" s="170"/>
      <c r="AA26" s="153" t="s">
        <v>74</v>
      </c>
      <c r="AB26" s="158" t="s">
        <v>72</v>
      </c>
      <c r="AC26" s="160">
        <f>$J84</f>
        <v>0.91900000000000004</v>
      </c>
      <c r="AD26" s="160">
        <f>$J86</f>
        <v>0.74</v>
      </c>
      <c r="AE26" s="160">
        <f>$J88</f>
        <v>0.34599999999999997</v>
      </c>
      <c r="AF26" s="160">
        <f>$J90</f>
        <v>0.11899999999999999</v>
      </c>
      <c r="AG26" s="160">
        <f>$K84</f>
        <v>0.93500000000000005</v>
      </c>
      <c r="AH26" s="160">
        <f>$K86</f>
        <v>0.73399999999999999</v>
      </c>
      <c r="AI26" s="160">
        <f>$K88</f>
        <v>0.32600000000000001</v>
      </c>
      <c r="AJ26" s="160">
        <f>$K90</f>
        <v>0.121</v>
      </c>
      <c r="AK26" s="160">
        <f>$L84</f>
        <v>0.878</v>
      </c>
      <c r="AL26" s="160">
        <f>$L86</f>
        <v>0.73899999999999999</v>
      </c>
      <c r="AM26" s="160">
        <f>$L88</f>
        <v>0.432</v>
      </c>
      <c r="AN26" s="160">
        <f>$L90</f>
        <v>0.19800000000000001</v>
      </c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81" s="10" customFormat="1" ht="16" thickBot="1" x14ac:dyDescent="0.4">
      <c r="A27" s="8"/>
      <c r="B27" s="8">
        <v>2.8</v>
      </c>
      <c r="C27" s="9" t="s">
        <v>11</v>
      </c>
      <c r="D27" s="125">
        <f>'[4]power for chi² and skewpos dist'!Q28</f>
        <v>7.9000000000000001E-2</v>
      </c>
      <c r="E27" s="125">
        <f>'[4]power for chi² and skewpos dist'!R28</f>
        <v>0.129</v>
      </c>
      <c r="F27" s="125">
        <f>'[4]power for chi² and skewpos dist'!S28</f>
        <v>0.129</v>
      </c>
      <c r="G27" s="141"/>
      <c r="H27" s="8">
        <v>2.8</v>
      </c>
      <c r="I27" s="9" t="s">
        <v>11</v>
      </c>
      <c r="J27" s="125">
        <v>0.108</v>
      </c>
      <c r="K27" s="125">
        <v>0.11600000000000001</v>
      </c>
      <c r="L27" s="125">
        <v>0.16200000000000001</v>
      </c>
      <c r="M27" s="1"/>
      <c r="N27" s="135"/>
      <c r="O27" s="135"/>
      <c r="P27" s="1"/>
      <c r="Q27" s="1"/>
      <c r="R27" s="1"/>
      <c r="S27" s="1"/>
      <c r="T27" s="1"/>
      <c r="U27" s="1"/>
      <c r="V27" s="1"/>
      <c r="W27" s="1"/>
      <c r="X27" s="1"/>
      <c r="Y27" s="170"/>
      <c r="Z27" s="170"/>
      <c r="AA27" s="153"/>
      <c r="AB27" s="159" t="s">
        <v>73</v>
      </c>
      <c r="AC27" s="161">
        <f>$J85</f>
        <v>0.89800000000000002</v>
      </c>
      <c r="AD27" s="161">
        <f>$J87</f>
        <v>0.72599999999999998</v>
      </c>
      <c r="AE27" s="161">
        <f>$J89</f>
        <v>0.36599999999999999</v>
      </c>
      <c r="AF27" s="161">
        <f>$J91</f>
        <v>0.14699999999999999</v>
      </c>
      <c r="AG27" s="161">
        <f>$K85</f>
        <v>0.92300000000000004</v>
      </c>
      <c r="AH27" s="161">
        <f>$K87</f>
        <v>0.73499999999999999</v>
      </c>
      <c r="AI27" s="161">
        <f>$K89</f>
        <v>0.36199999999999999</v>
      </c>
      <c r="AJ27" s="161">
        <f>$K91</f>
        <v>0.151</v>
      </c>
      <c r="AK27" s="161">
        <f>$L85</f>
        <v>0.85499999999999998</v>
      </c>
      <c r="AL27" s="161">
        <f>$L87</f>
        <v>0.72499999999999998</v>
      </c>
      <c r="AM27" s="161">
        <f>$L89</f>
        <v>0.44500000000000001</v>
      </c>
      <c r="AN27" s="161">
        <f>$L91</f>
        <v>0.222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</row>
    <row r="28" spans="1:81" ht="16" thickBot="1" x14ac:dyDescent="0.4">
      <c r="A28" s="16" t="s">
        <v>29</v>
      </c>
      <c r="B28" s="13"/>
      <c r="C28" s="13"/>
      <c r="D28" s="145">
        <f>Normal!D29</f>
        <v>0.68600000000000005</v>
      </c>
      <c r="E28" s="145">
        <f>Normal!E29</f>
        <v>0.52500000000000002</v>
      </c>
      <c r="F28" s="145">
        <f>Normal!F29</f>
        <v>0.52500000000000002</v>
      </c>
      <c r="G28" s="141"/>
      <c r="H28" s="13"/>
      <c r="I28" s="13"/>
      <c r="J28" s="145">
        <f>'Doublex when sd is different'!J28</f>
        <v>0.73199999999999998</v>
      </c>
      <c r="K28" s="145">
        <f>'Doublex when sd is different'!K28</f>
        <v>0.67700000000000005</v>
      </c>
      <c r="L28" s="145">
        <f>'Doublex when sd is different'!L28</f>
        <v>0.58599999999999997</v>
      </c>
      <c r="N28" s="135"/>
      <c r="O28" s="135"/>
      <c r="Y28" s="170">
        <v>40</v>
      </c>
      <c r="Z28" s="170"/>
      <c r="AA28" s="153">
        <v>2</v>
      </c>
      <c r="AB28" s="158" t="s">
        <v>72</v>
      </c>
      <c r="AC28" s="160">
        <f>$J92</f>
        <v>0.95799999999999996</v>
      </c>
      <c r="AD28" s="160">
        <f>$J94</f>
        <v>0.80800000000000005</v>
      </c>
      <c r="AE28" s="160">
        <f>$J96</f>
        <v>0.35299999999999998</v>
      </c>
      <c r="AF28" s="160">
        <f>$J98</f>
        <v>9.0999999999999998E-2</v>
      </c>
      <c r="AG28" s="160">
        <f>$K92</f>
        <v>0.94899999999999995</v>
      </c>
      <c r="AH28" s="160">
        <f>$K94</f>
        <v>0.80200000000000005</v>
      </c>
      <c r="AI28" s="160">
        <f>$K96</f>
        <v>0.40400000000000003</v>
      </c>
      <c r="AJ28" s="160">
        <f>$K98</f>
        <v>0.14499999999999999</v>
      </c>
      <c r="AK28" s="160">
        <f>$L92</f>
        <v>0.91200000000000003</v>
      </c>
      <c r="AL28" s="160">
        <f>$L94</f>
        <v>0.80500000000000005</v>
      </c>
      <c r="AM28" s="160">
        <f>$L96</f>
        <v>0.51600000000000001</v>
      </c>
      <c r="AN28" s="160">
        <f>$L98</f>
        <v>0.23599999999999999</v>
      </c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1:81" s="12" customFormat="1" ht="16" thickBot="1" x14ac:dyDescent="0.4">
      <c r="A29" s="8"/>
      <c r="B29" s="8">
        <v>2.1</v>
      </c>
      <c r="C29" s="9" t="s">
        <v>12</v>
      </c>
      <c r="D29" s="125">
        <f>'[4]power for chi² and skewpos dist'!Q30</f>
        <v>0.67600000000000005</v>
      </c>
      <c r="E29" s="125">
        <f>'[4]power for chi² and skewpos dist'!R30</f>
        <v>0.53500000000000003</v>
      </c>
      <c r="F29" s="125">
        <f>'[4]power for chi² and skewpos dist'!S30</f>
        <v>0.53500000000000003</v>
      </c>
      <c r="G29" s="141"/>
      <c r="H29" s="8">
        <v>2.1</v>
      </c>
      <c r="I29" s="9" t="s">
        <v>12</v>
      </c>
      <c r="J29" s="125">
        <v>0.72</v>
      </c>
      <c r="K29" s="125">
        <v>0.69599999999999995</v>
      </c>
      <c r="L29" s="125">
        <v>0.58699999999999997</v>
      </c>
      <c r="M29" s="1"/>
      <c r="N29" s="135"/>
      <c r="O29" s="135"/>
      <c r="P29" s="1"/>
      <c r="Q29" s="1"/>
      <c r="R29" s="1"/>
      <c r="S29" s="1"/>
      <c r="T29" s="1"/>
      <c r="U29" s="1"/>
      <c r="V29" s="1"/>
      <c r="W29" s="1"/>
      <c r="X29" s="1"/>
      <c r="Y29" s="170"/>
      <c r="Z29" s="170"/>
      <c r="AA29" s="153"/>
      <c r="AB29" s="159" t="s">
        <v>73</v>
      </c>
      <c r="AC29" s="161">
        <f>$J93</f>
        <v>0.94299999999999995</v>
      </c>
      <c r="AD29" s="161">
        <f>$J95</f>
        <v>0.79100000000000004</v>
      </c>
      <c r="AE29" s="161">
        <f>$J97</f>
        <v>0.372</v>
      </c>
      <c r="AF29" s="161">
        <f>$J99</f>
        <v>0.11700000000000001</v>
      </c>
      <c r="AG29" s="161">
        <f>$K93</f>
        <v>0.93600000000000005</v>
      </c>
      <c r="AH29" s="161">
        <f>$K95</f>
        <v>0.79900000000000004</v>
      </c>
      <c r="AI29" s="161">
        <f>$K97</f>
        <v>0.434</v>
      </c>
      <c r="AJ29" s="161">
        <f>$K99</f>
        <v>0.17599999999999999</v>
      </c>
      <c r="AK29" s="161">
        <f>$L93</f>
        <v>0.88800000000000001</v>
      </c>
      <c r="AL29" s="161">
        <f>$L95</f>
        <v>0.78900000000000003</v>
      </c>
      <c r="AM29" s="161">
        <f>$L97</f>
        <v>0.52</v>
      </c>
      <c r="AN29" s="161">
        <f>$L99</f>
        <v>0.25700000000000001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ht="16" thickBot="1" x14ac:dyDescent="0.4">
      <c r="A30" s="16" t="s">
        <v>29</v>
      </c>
      <c r="B30" s="40"/>
      <c r="C30" s="40"/>
      <c r="D30" s="144">
        <f>Normal!D31</f>
        <v>0.435</v>
      </c>
      <c r="E30" s="144">
        <f>Normal!E31</f>
        <v>0.42799999999999999</v>
      </c>
      <c r="F30" s="144">
        <f>Normal!F31</f>
        <v>0.42799999999999999</v>
      </c>
      <c r="G30" s="141"/>
      <c r="H30" s="40"/>
      <c r="I30" s="40"/>
      <c r="J30" s="144">
        <f>'Doublex when sd is different'!J30</f>
        <v>0.48699999999999999</v>
      </c>
      <c r="K30" s="144">
        <f>'Doublex when sd is different'!K30</f>
        <v>0.47199999999999998</v>
      </c>
      <c r="L30" s="144">
        <f>'Doublex when sd is different'!L30</f>
        <v>0.48099999999999998</v>
      </c>
      <c r="N30" s="135"/>
      <c r="O30" s="135"/>
      <c r="Y30" s="170">
        <v>50</v>
      </c>
      <c r="Z30" s="170"/>
      <c r="AA30" s="153" t="s">
        <v>71</v>
      </c>
      <c r="AB30" s="158" t="s">
        <v>72</v>
      </c>
      <c r="AC30" s="160">
        <f>$J100</f>
        <v>0.59499999999999997</v>
      </c>
      <c r="AD30" s="160">
        <f>$J102</f>
        <v>0.49199999999999999</v>
      </c>
      <c r="AE30" s="160">
        <f>$J104</f>
        <v>0.35799999999999998</v>
      </c>
      <c r="AF30" s="160">
        <f>$J106</f>
        <v>0.27</v>
      </c>
      <c r="AG30" s="160">
        <f>$K100</f>
        <v>0.88400000000000001</v>
      </c>
      <c r="AH30" s="160">
        <f>$K102</f>
        <v>0.48399999999999999</v>
      </c>
      <c r="AI30" s="160">
        <f>$K104</f>
        <v>0.17100000000000001</v>
      </c>
      <c r="AJ30" s="160">
        <f>$K106</f>
        <v>0.08</v>
      </c>
      <c r="AK30" s="160">
        <f>$L100</f>
        <v>0.71599999999999997</v>
      </c>
      <c r="AL30" s="160">
        <f>$L102</f>
        <v>0.48899999999999999</v>
      </c>
      <c r="AM30" s="160">
        <f>$L104</f>
        <v>0.24</v>
      </c>
      <c r="AN30" s="160">
        <f>$L106</f>
        <v>0.124</v>
      </c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81" s="15" customFormat="1" ht="16" thickBot="1" x14ac:dyDescent="0.4">
      <c r="A31" s="8"/>
      <c r="B31" s="8">
        <v>2.2000000000000002</v>
      </c>
      <c r="C31" s="9" t="s">
        <v>12</v>
      </c>
      <c r="D31" s="125">
        <f>'[4]power for chi² and skewpos dist'!Q32</f>
        <v>0.45100000000000001</v>
      </c>
      <c r="E31" s="125">
        <f>'[4]power for chi² and skewpos dist'!R32</f>
        <v>0.44800000000000001</v>
      </c>
      <c r="F31" s="125">
        <f>'[4]power for chi² and skewpos dist'!S32</f>
        <v>0.44800000000000001</v>
      </c>
      <c r="G31" s="141"/>
      <c r="H31" s="8">
        <v>2.2000000000000002</v>
      </c>
      <c r="I31" s="9" t="s">
        <v>12</v>
      </c>
      <c r="J31" s="125">
        <v>0.497</v>
      </c>
      <c r="K31" s="125">
        <v>0.51700000000000002</v>
      </c>
      <c r="L31" s="125">
        <v>0.49199999999999999</v>
      </c>
      <c r="M31" s="1"/>
      <c r="N31" s="135">
        <f>D31-E31</f>
        <v>3.0000000000000027E-3</v>
      </c>
      <c r="O31" s="135">
        <f>J31-K31</f>
        <v>-2.0000000000000018E-2</v>
      </c>
      <c r="P31" s="1"/>
      <c r="Q31" s="1">
        <f>D31-F31</f>
        <v>3.0000000000000027E-3</v>
      </c>
      <c r="R31" s="1">
        <f>J31-L31</f>
        <v>5.0000000000000044E-3</v>
      </c>
      <c r="S31" s="1"/>
      <c r="T31" s="1"/>
      <c r="U31" s="1"/>
      <c r="V31" s="1"/>
      <c r="W31" s="1"/>
      <c r="X31" s="1"/>
      <c r="Y31" s="170"/>
      <c r="Z31" s="170"/>
      <c r="AA31" s="153"/>
      <c r="AB31" s="159" t="s">
        <v>73</v>
      </c>
      <c r="AC31" s="161">
        <f>$J101</f>
        <v>0.59599999999999997</v>
      </c>
      <c r="AD31" s="161">
        <f>$J103</f>
        <v>0.503</v>
      </c>
      <c r="AE31" s="161">
        <f>$J105</f>
        <v>0.38</v>
      </c>
      <c r="AF31" s="161">
        <f>$J107</f>
        <v>0.29299999999999998</v>
      </c>
      <c r="AG31" s="161">
        <f>$K101</f>
        <v>0.86799999999999999</v>
      </c>
      <c r="AH31" s="161">
        <f>$K103</f>
        <v>0.51100000000000001</v>
      </c>
      <c r="AI31" s="161">
        <f>$K105</f>
        <v>0.221</v>
      </c>
      <c r="AJ31" s="161">
        <f>$K107</f>
        <v>0.113</v>
      </c>
      <c r="AK31" s="161">
        <f>$L101</f>
        <v>0.70499999999999996</v>
      </c>
      <c r="AL31" s="161">
        <f>$L103</f>
        <v>0.5</v>
      </c>
      <c r="AM31" s="161">
        <f>$L105</f>
        <v>0.27600000000000002</v>
      </c>
      <c r="AN31" s="161">
        <f>$L107</f>
        <v>0.158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</row>
    <row r="32" spans="1:81" ht="16" thickBot="1" x14ac:dyDescent="0.4">
      <c r="A32" s="16" t="s">
        <v>29</v>
      </c>
      <c r="B32" s="11"/>
      <c r="C32" s="11"/>
      <c r="D32" s="143">
        <f>Normal!D33</f>
        <v>0.13100000000000001</v>
      </c>
      <c r="E32" s="143">
        <f>Normal!E33</f>
        <v>0.245</v>
      </c>
      <c r="F32" s="143">
        <f>Normal!F33</f>
        <v>0.245</v>
      </c>
      <c r="G32" s="141"/>
      <c r="H32" s="11"/>
      <c r="I32" s="11"/>
      <c r="J32" s="143">
        <f>'Doublex when sd is different'!J32</f>
        <v>0.16900000000000001</v>
      </c>
      <c r="K32" s="143">
        <f>'Doublex when sd is different'!K32</f>
        <v>0.21299999999999999</v>
      </c>
      <c r="L32" s="143">
        <f>'Doublex when sd is different'!L32</f>
        <v>0.29199999999999998</v>
      </c>
      <c r="N32" s="135"/>
      <c r="O32" s="135"/>
      <c r="Y32" s="170">
        <v>50</v>
      </c>
      <c r="Z32" s="170"/>
      <c r="AA32" s="153">
        <v>1</v>
      </c>
      <c r="AB32" s="158" t="s">
        <v>72</v>
      </c>
      <c r="AC32" s="160">
        <f>$J108</f>
        <v>0.9</v>
      </c>
      <c r="AD32" s="160">
        <f>$J110</f>
        <v>0.72699999999999998</v>
      </c>
      <c r="AE32" s="160">
        <f>$J112</f>
        <v>0.4</v>
      </c>
      <c r="AF32" s="160">
        <f>$J114</f>
        <v>0.186</v>
      </c>
      <c r="AG32" s="160">
        <f>$K108</f>
        <v>0.95899999999999996</v>
      </c>
      <c r="AH32" s="160">
        <f>$K110</f>
        <v>0.72199999999999998</v>
      </c>
      <c r="AI32" s="160">
        <f>$K112</f>
        <v>0.29299999999999998</v>
      </c>
      <c r="AJ32" s="160">
        <f>$K114</f>
        <v>0.11</v>
      </c>
      <c r="AK32" s="160">
        <f>$L108</f>
        <v>0.89900000000000002</v>
      </c>
      <c r="AL32" s="160">
        <f>$L110</f>
        <v>0.72599999999999998</v>
      </c>
      <c r="AM32" s="160">
        <f>$L112</f>
        <v>0.39600000000000002</v>
      </c>
      <c r="AN32" s="160">
        <f>$L114</f>
        <v>0.17899999999999999</v>
      </c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81" s="10" customFormat="1" ht="16" thickBot="1" x14ac:dyDescent="0.4">
      <c r="A33" s="8"/>
      <c r="B33" s="8">
        <v>2.4</v>
      </c>
      <c r="C33" s="9" t="s">
        <v>12</v>
      </c>
      <c r="D33" s="125">
        <f>'[4]power for chi² and skewpos dist'!Q34</f>
        <v>0.16700000000000001</v>
      </c>
      <c r="E33" s="125">
        <f>'[4]power for chi² and skewpos dist'!R34</f>
        <v>0.27400000000000002</v>
      </c>
      <c r="F33" s="125">
        <f>'[4]power for chi² and skewpos dist'!S34</f>
        <v>0.27400000000000002</v>
      </c>
      <c r="G33" s="141"/>
      <c r="H33" s="8">
        <v>2.4</v>
      </c>
      <c r="I33" s="9" t="s">
        <v>12</v>
      </c>
      <c r="J33" s="125">
        <v>0.20399999999999999</v>
      </c>
      <c r="K33" s="125">
        <v>0.26400000000000001</v>
      </c>
      <c r="L33" s="125">
        <v>0.316</v>
      </c>
      <c r="M33" s="1"/>
      <c r="N33" s="135"/>
      <c r="O33" s="135"/>
      <c r="P33" s="1"/>
      <c r="Q33" s="1"/>
      <c r="R33" s="1"/>
      <c r="S33" s="1"/>
      <c r="T33" s="1"/>
      <c r="U33" s="1"/>
      <c r="V33" s="1"/>
      <c r="W33" s="1"/>
      <c r="X33" s="1"/>
      <c r="Y33" s="170"/>
      <c r="Z33" s="170"/>
      <c r="AA33" s="153"/>
      <c r="AB33" s="159" t="s">
        <v>73</v>
      </c>
      <c r="AC33" s="161">
        <f>$J109</f>
        <v>0.878</v>
      </c>
      <c r="AD33" s="161">
        <f>$J111</f>
        <v>0.71399999999999997</v>
      </c>
      <c r="AE33" s="161">
        <f>$J113</f>
        <v>0.41599999999999998</v>
      </c>
      <c r="AF33" s="161">
        <f>$J115</f>
        <v>0.21099999999999999</v>
      </c>
      <c r="AG33" s="161">
        <f>$K109</f>
        <v>0.94699999999999995</v>
      </c>
      <c r="AH33" s="161">
        <f>$K111</f>
        <v>0.72</v>
      </c>
      <c r="AI33" s="161">
        <f>$K113</f>
        <v>0.33</v>
      </c>
      <c r="AJ33" s="161">
        <f>$K115</f>
        <v>0.14000000000000001</v>
      </c>
      <c r="AK33" s="161">
        <f>$L109</f>
        <v>0.877</v>
      </c>
      <c r="AL33" s="161">
        <f>$L111</f>
        <v>0.71399999999999997</v>
      </c>
      <c r="AM33" s="161">
        <f>$L113</f>
        <v>0.41199999999999998</v>
      </c>
      <c r="AN33" s="161">
        <f>$L115</f>
        <v>0.20499999999999999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</row>
    <row r="34" spans="1:81" ht="16" thickBot="1" x14ac:dyDescent="0.4">
      <c r="A34" s="16" t="s">
        <v>29</v>
      </c>
      <c r="B34" s="11"/>
      <c r="C34" s="11"/>
      <c r="D34" s="143">
        <f>Normal!D35</f>
        <v>3.1E-2</v>
      </c>
      <c r="E34" s="143">
        <f>Normal!E35</f>
        <v>0.113</v>
      </c>
      <c r="F34" s="143">
        <f>Normal!F35</f>
        <v>0.113</v>
      </c>
      <c r="G34" s="141"/>
      <c r="H34" s="11"/>
      <c r="I34" s="11"/>
      <c r="J34" s="143">
        <f>'Doublex when sd is different'!J34</f>
        <v>0.05</v>
      </c>
      <c r="K34" s="143">
        <f>'Doublex when sd is different'!K34</f>
        <v>9.2999999999999999E-2</v>
      </c>
      <c r="L34" s="143">
        <f>'Doublex when sd is different'!L34</f>
        <v>0.151</v>
      </c>
      <c r="N34" s="135"/>
      <c r="O34" s="135"/>
      <c r="Y34" s="170">
        <v>50</v>
      </c>
      <c r="Z34" s="170"/>
      <c r="AA34" s="153" t="s">
        <v>74</v>
      </c>
      <c r="AB34" s="158" t="s">
        <v>72</v>
      </c>
      <c r="AC34" s="160">
        <f>$J116</f>
        <v>0.96699999999999997</v>
      </c>
      <c r="AD34" s="160">
        <f>$J118</f>
        <v>0.83599999999999997</v>
      </c>
      <c r="AE34" s="160">
        <f>$J120</f>
        <v>0.42599999999999999</v>
      </c>
      <c r="AF34" s="160">
        <f>$J122</f>
        <v>0.14199999999999999</v>
      </c>
      <c r="AG34" s="160">
        <f>$K116</f>
        <v>0.97599999999999998</v>
      </c>
      <c r="AH34" s="160">
        <f>$K118</f>
        <v>0.83199999999999996</v>
      </c>
      <c r="AI34" s="160">
        <f>$K120</f>
        <v>0.40100000000000002</v>
      </c>
      <c r="AJ34" s="160">
        <f>$K122</f>
        <v>0.14099999999999999</v>
      </c>
      <c r="AK34" s="160">
        <f>$L116</f>
        <v>0.94599999999999995</v>
      </c>
      <c r="AL34" s="160">
        <f>$L118</f>
        <v>0.83499999999999996</v>
      </c>
      <c r="AM34" s="160">
        <f>$L120</f>
        <v>0.51700000000000002</v>
      </c>
      <c r="AN34" s="160">
        <f>$L122</f>
        <v>0.22900000000000001</v>
      </c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81" s="10" customFormat="1" ht="16" thickBot="1" x14ac:dyDescent="0.4">
      <c r="A35" s="8"/>
      <c r="B35" s="8">
        <v>2.8</v>
      </c>
      <c r="C35" s="9" t="s">
        <v>12</v>
      </c>
      <c r="D35" s="125">
        <f>'[4]power for chi² and skewpos dist'!Q36</f>
        <v>5.2999999999999999E-2</v>
      </c>
      <c r="E35" s="125">
        <f>'[4]power for chi² and skewpos dist'!R36</f>
        <v>0.14099999999999999</v>
      </c>
      <c r="F35" s="125">
        <f>'[4]power for chi² and skewpos dist'!S36</f>
        <v>0.14099999999999999</v>
      </c>
      <c r="G35" s="141"/>
      <c r="H35" s="8">
        <v>2.8</v>
      </c>
      <c r="I35" s="9" t="s">
        <v>12</v>
      </c>
      <c r="J35" s="125">
        <v>7.8E-2</v>
      </c>
      <c r="K35" s="125">
        <v>0.126</v>
      </c>
      <c r="L35" s="125">
        <v>0.17899999999999999</v>
      </c>
      <c r="M35" s="1"/>
      <c r="N35" s="135"/>
      <c r="O35" s="135"/>
      <c r="P35" s="1"/>
      <c r="Q35" s="1"/>
      <c r="R35" s="1"/>
      <c r="S35" s="1"/>
      <c r="T35" s="1"/>
      <c r="U35" s="1"/>
      <c r="V35" s="1"/>
      <c r="W35" s="1"/>
      <c r="X35" s="1"/>
      <c r="Y35" s="170"/>
      <c r="Z35" s="170"/>
      <c r="AA35" s="153"/>
      <c r="AB35" s="159" t="s">
        <v>73</v>
      </c>
      <c r="AC35" s="161">
        <f>$J117</f>
        <v>0.95299999999999996</v>
      </c>
      <c r="AD35" s="161">
        <f>$J119</f>
        <v>0.81899999999999995</v>
      </c>
      <c r="AE35" s="161">
        <f>$J121</f>
        <v>0.439</v>
      </c>
      <c r="AF35" s="161">
        <f>$J123</f>
        <v>0.16800000000000001</v>
      </c>
      <c r="AG35" s="161">
        <f>$K117</f>
        <v>0.96599999999999997</v>
      </c>
      <c r="AH35" s="161">
        <f>$K119</f>
        <v>0.82399999999999995</v>
      </c>
      <c r="AI35" s="161">
        <f>$K121</f>
        <v>0.42899999999999999</v>
      </c>
      <c r="AJ35" s="161">
        <f>$K123</f>
        <v>0.17</v>
      </c>
      <c r="AK35" s="161">
        <f>$L117</f>
        <v>0.92800000000000005</v>
      </c>
      <c r="AL35" s="161">
        <f>$L119</f>
        <v>0.81899999999999995</v>
      </c>
      <c r="AM35" s="161">
        <f>$L121</f>
        <v>0.52100000000000002</v>
      </c>
      <c r="AN35" s="161">
        <f>$L123</f>
        <v>0.251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</row>
    <row r="36" spans="1:81" ht="16" thickBot="1" x14ac:dyDescent="0.4">
      <c r="A36" s="16" t="s">
        <v>29</v>
      </c>
      <c r="B36" s="11"/>
      <c r="C36" s="11"/>
      <c r="D36" s="143">
        <f>Normal!D37</f>
        <v>0.41399999999999998</v>
      </c>
      <c r="E36" s="143">
        <f>Normal!E37</f>
        <v>0.58799999999999997</v>
      </c>
      <c r="F36" s="143">
        <f>Normal!F37</f>
        <v>0.58799999999999997</v>
      </c>
      <c r="G36" s="141"/>
      <c r="H36" s="11"/>
      <c r="I36" s="11"/>
      <c r="J36" s="143">
        <f>'Doublex when sd is different'!J36</f>
        <v>0.32</v>
      </c>
      <c r="K36" s="143">
        <f>'Doublex when sd is different'!K36</f>
        <v>0.65700000000000003</v>
      </c>
      <c r="L36" s="143">
        <f>'Doublex when sd is different'!L36</f>
        <v>0.44</v>
      </c>
      <c r="N36" s="135"/>
      <c r="O36" s="135"/>
      <c r="Y36" s="170">
        <v>50</v>
      </c>
      <c r="Z36" s="170"/>
      <c r="AA36" s="153">
        <v>2</v>
      </c>
      <c r="AB36" s="158" t="s">
        <v>72</v>
      </c>
      <c r="AC36" s="160">
        <f>$J124</f>
        <v>0.98599999999999999</v>
      </c>
      <c r="AD36" s="160">
        <f>$J126</f>
        <v>0.89100000000000001</v>
      </c>
      <c r="AE36" s="160">
        <f>$J128</f>
        <v>0.443</v>
      </c>
      <c r="AF36" s="160">
        <f>$J130</f>
        <v>0.112</v>
      </c>
      <c r="AG36" s="160">
        <f>$K124</f>
        <v>0.98199999999999998</v>
      </c>
      <c r="AH36" s="160">
        <f>$K126</f>
        <v>0.88800000000000001</v>
      </c>
      <c r="AI36" s="160">
        <f>$K128</f>
        <v>0.49299999999999999</v>
      </c>
      <c r="AJ36" s="160">
        <f>$K130</f>
        <v>0.17100000000000001</v>
      </c>
      <c r="AK36" s="160">
        <f>$L124</f>
        <v>0.96499999999999997</v>
      </c>
      <c r="AL36" s="160">
        <f>$L126</f>
        <v>0.89</v>
      </c>
      <c r="AM36" s="160">
        <f>$L128</f>
        <v>0.60799999999999998</v>
      </c>
      <c r="AN36" s="160">
        <f>$L130</f>
        <v>0.27600000000000002</v>
      </c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81" s="10" customFormat="1" ht="16" thickBot="1" x14ac:dyDescent="0.4">
      <c r="A37" s="8"/>
      <c r="B37" s="8">
        <v>2.1</v>
      </c>
      <c r="C37" s="9" t="s">
        <v>13</v>
      </c>
      <c r="D37" s="125">
        <f>'[4]power for chi² and skewpos dist'!Q38</f>
        <v>0.436</v>
      </c>
      <c r="E37" s="125">
        <f>'[4]power for chi² and skewpos dist'!R38</f>
        <v>0.58599999999999997</v>
      </c>
      <c r="F37" s="125">
        <f>'[4]power for chi² and skewpos dist'!S38</f>
        <v>0.58599999999999997</v>
      </c>
      <c r="G37" s="141"/>
      <c r="H37" s="8">
        <v>2.1</v>
      </c>
      <c r="I37" s="9" t="s">
        <v>13</v>
      </c>
      <c r="J37" s="125">
        <v>0.35</v>
      </c>
      <c r="K37" s="125">
        <v>0.66900000000000004</v>
      </c>
      <c r="L37" s="125">
        <v>0.45900000000000002</v>
      </c>
      <c r="M37" s="1"/>
      <c r="N37" s="135"/>
      <c r="O37" s="135"/>
      <c r="P37" s="1"/>
      <c r="Q37" s="1"/>
      <c r="R37" s="1"/>
      <c r="S37" s="1"/>
      <c r="T37" s="1"/>
      <c r="U37" s="1"/>
      <c r="V37" s="1"/>
      <c r="W37" s="1"/>
      <c r="X37" s="1"/>
      <c r="Y37" s="170"/>
      <c r="Z37" s="170"/>
      <c r="AA37" s="153"/>
      <c r="AB37" s="159" t="s">
        <v>73</v>
      </c>
      <c r="AC37" s="161">
        <f>$J125</f>
        <v>0.97799999999999998</v>
      </c>
      <c r="AD37" s="161">
        <f>$J127</f>
        <v>0.874</v>
      </c>
      <c r="AE37" s="161">
        <f>$J129</f>
        <v>0.45300000000000001</v>
      </c>
      <c r="AF37" s="161">
        <f>$J131</f>
        <v>0.13800000000000001</v>
      </c>
      <c r="AG37" s="161">
        <f>$K125</f>
        <v>0.97399999999999998</v>
      </c>
      <c r="AH37" s="161">
        <f>$K127</f>
        <v>0.879</v>
      </c>
      <c r="AI37" s="161">
        <f>$K129</f>
        <v>0.51300000000000001</v>
      </c>
      <c r="AJ37" s="161">
        <f>$K131</f>
        <v>0.20100000000000001</v>
      </c>
      <c r="AK37" s="161">
        <f>$L125</f>
        <v>0.94899999999999995</v>
      </c>
      <c r="AL37" s="161">
        <f>$L127</f>
        <v>0.873</v>
      </c>
      <c r="AM37" s="161">
        <f>$L129</f>
        <v>0.60499999999999998</v>
      </c>
      <c r="AN37" s="161">
        <f>$L131</f>
        <v>0.29499999999999998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</row>
    <row r="38" spans="1:81" ht="16" thickBot="1" x14ac:dyDescent="0.4">
      <c r="A38" s="16" t="s">
        <v>29</v>
      </c>
      <c r="B38" s="40"/>
      <c r="C38" s="40"/>
      <c r="D38" s="144">
        <f>Normal!D39</f>
        <v>0.33900000000000002</v>
      </c>
      <c r="E38" s="144">
        <f>Normal!E39</f>
        <v>0.33200000000000002</v>
      </c>
      <c r="F38" s="144">
        <f>Normal!F39</f>
        <v>0.33200000000000002</v>
      </c>
      <c r="G38" s="141"/>
      <c r="H38" s="40"/>
      <c r="I38" s="40"/>
      <c r="J38" s="144">
        <f>'Doublex when sd is different'!J38</f>
        <v>0.31</v>
      </c>
      <c r="K38" s="144">
        <f>'Doublex when sd is different'!K38</f>
        <v>0.30299999999999999</v>
      </c>
      <c r="L38" s="144">
        <f>'Doublex when sd is different'!L38</f>
        <v>0.30499999999999999</v>
      </c>
      <c r="N38" s="135"/>
      <c r="O38" s="135"/>
      <c r="Y38" s="170">
        <v>100</v>
      </c>
      <c r="Z38" s="170"/>
      <c r="AA38" s="153" t="s">
        <v>71</v>
      </c>
      <c r="AB38" s="158" t="s">
        <v>72</v>
      </c>
      <c r="AC38" s="160">
        <f>$J132</f>
        <v>0.94799999999999995</v>
      </c>
      <c r="AD38" s="160">
        <f>$J134</f>
        <v>0.81</v>
      </c>
      <c r="AE38" s="160">
        <f>$J136</f>
        <v>0.55000000000000004</v>
      </c>
      <c r="AF38" s="160">
        <f>$J138</f>
        <v>0.34100000000000003</v>
      </c>
      <c r="AG38" s="160">
        <f>$K132</f>
        <v>0.996</v>
      </c>
      <c r="AH38" s="160">
        <f>$K134</f>
        <v>0.80400000000000005</v>
      </c>
      <c r="AI38" s="160">
        <f>$K136</f>
        <v>0.31</v>
      </c>
      <c r="AJ38" s="160">
        <f>$K138</f>
        <v>0.111</v>
      </c>
      <c r="AK38" s="160">
        <f>$L132</f>
        <v>0.97499999999999998</v>
      </c>
      <c r="AL38" s="160">
        <f>$L134</f>
        <v>0.80900000000000005</v>
      </c>
      <c r="AM38" s="160">
        <f>$L136</f>
        <v>0.42099999999999999</v>
      </c>
      <c r="AN38" s="160">
        <f>$L138</f>
        <v>0.182</v>
      </c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1:81" s="15" customFormat="1" ht="16" thickBot="1" x14ac:dyDescent="0.4">
      <c r="A39" s="8"/>
      <c r="B39" s="8">
        <v>2.2000000000000002</v>
      </c>
      <c r="C39" s="9" t="s">
        <v>13</v>
      </c>
      <c r="D39" s="125">
        <f>'[4]power for chi² and skewpos dist'!Q40</f>
        <v>0.36599999999999999</v>
      </c>
      <c r="E39" s="125">
        <f>'[4]power for chi² and skewpos dist'!R40</f>
        <v>0.36499999999999999</v>
      </c>
      <c r="F39" s="125">
        <f>'[4]power for chi² and skewpos dist'!S40</f>
        <v>0.36499999999999999</v>
      </c>
      <c r="G39" s="141"/>
      <c r="H39" s="8">
        <v>2.2000000000000002</v>
      </c>
      <c r="I39" s="9" t="s">
        <v>13</v>
      </c>
      <c r="J39" s="125">
        <v>0.33500000000000002</v>
      </c>
      <c r="K39" s="125">
        <v>0.36099999999999999</v>
      </c>
      <c r="L39" s="125">
        <v>0.33700000000000002</v>
      </c>
      <c r="M39" s="1"/>
      <c r="N39" s="135">
        <f>D39-E39</f>
        <v>1.0000000000000009E-3</v>
      </c>
      <c r="O39" s="135">
        <f>J39-K39</f>
        <v>-2.5999999999999968E-2</v>
      </c>
      <c r="P39" s="1"/>
      <c r="Q39" s="1">
        <f>D39-F39</f>
        <v>1.0000000000000009E-3</v>
      </c>
      <c r="R39" s="1">
        <f>J39-L39</f>
        <v>-2.0000000000000018E-3</v>
      </c>
      <c r="S39" s="1"/>
      <c r="T39" s="1"/>
      <c r="U39" s="1"/>
      <c r="V39" s="1"/>
      <c r="W39" s="1"/>
      <c r="X39" s="1"/>
      <c r="Y39" s="170"/>
      <c r="Z39" s="170"/>
      <c r="AA39" s="153"/>
      <c r="AB39" s="159" t="s">
        <v>73</v>
      </c>
      <c r="AC39" s="161">
        <f>$J133</f>
        <v>0.93200000000000005</v>
      </c>
      <c r="AD39" s="161">
        <f>$J135</f>
        <v>0.8</v>
      </c>
      <c r="AE39" s="161">
        <f>$J137</f>
        <v>0.55500000000000005</v>
      </c>
      <c r="AF39" s="161">
        <f>$J139</f>
        <v>0.35699999999999998</v>
      </c>
      <c r="AG39" s="161">
        <f>$K133</f>
        <v>0.99199999999999999</v>
      </c>
      <c r="AH39" s="161">
        <f>$K135</f>
        <v>0.78900000000000003</v>
      </c>
      <c r="AI39" s="161">
        <f>$K137</f>
        <v>0.34399999999999997</v>
      </c>
      <c r="AJ39" s="161">
        <f>$K139</f>
        <v>0.14099999999999999</v>
      </c>
      <c r="AK39" s="161">
        <f>$L133</f>
        <v>0.96399999999999997</v>
      </c>
      <c r="AL39" s="161">
        <f>$L135</f>
        <v>0.79300000000000004</v>
      </c>
      <c r="AM39" s="161">
        <f>$L137</f>
        <v>0.437</v>
      </c>
      <c r="AN39" s="161">
        <f>$L139</f>
        <v>0.21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1:81" ht="16" thickBot="1" x14ac:dyDescent="0.4">
      <c r="A40" s="16" t="s">
        <v>29</v>
      </c>
      <c r="B40" s="13"/>
      <c r="C40" s="13"/>
      <c r="D40" s="145">
        <f>Normal!D41</f>
        <v>0.25</v>
      </c>
      <c r="E40" s="145">
        <f>Normal!E41</f>
        <v>0.14000000000000001</v>
      </c>
      <c r="F40" s="145">
        <f>Normal!F41</f>
        <v>0.14000000000000001</v>
      </c>
      <c r="G40" s="141"/>
      <c r="H40" s="13"/>
      <c r="I40" s="13"/>
      <c r="J40" s="145">
        <f>'Doublex when sd is different'!J40</f>
        <v>0.26700000000000002</v>
      </c>
      <c r="K40" s="145">
        <f>'Doublex when sd is different'!K40</f>
        <v>0.11799999999999999</v>
      </c>
      <c r="L40" s="145">
        <f>'Doublex when sd is different'!L40</f>
        <v>0.16200000000000001</v>
      </c>
      <c r="N40" s="135"/>
      <c r="O40" s="135"/>
      <c r="Y40" s="170">
        <v>100</v>
      </c>
      <c r="Z40" s="170"/>
      <c r="AA40" s="153">
        <v>1</v>
      </c>
      <c r="AB40" s="158" t="s">
        <v>72</v>
      </c>
      <c r="AC40" s="160">
        <f>$J140</f>
        <v>0.998</v>
      </c>
      <c r="AD40" s="160">
        <f>$J142</f>
        <v>0.96199999999999997</v>
      </c>
      <c r="AE40" s="160">
        <f>$J144</f>
        <v>0.9</v>
      </c>
      <c r="AF40" s="160">
        <f>$J146</f>
        <v>0.29099999999999998</v>
      </c>
      <c r="AG40" s="160">
        <f>$K140</f>
        <v>1</v>
      </c>
      <c r="AH40" s="160">
        <f>$K142</f>
        <v>0.96099999999999997</v>
      </c>
      <c r="AI40" s="160">
        <f>$K144</f>
        <v>0.6</v>
      </c>
      <c r="AJ40" s="160">
        <f>$K146</f>
        <v>0.17799999999999999</v>
      </c>
      <c r="AK40" s="160">
        <f>$L140</f>
        <v>0.998</v>
      </c>
      <c r="AL40" s="160">
        <f>$L142</f>
        <v>0.96199999999999997</v>
      </c>
      <c r="AM40" s="160">
        <f>$L144</f>
        <v>0.9</v>
      </c>
      <c r="AN40" s="160">
        <f>$L146</f>
        <v>0.28699999999999998</v>
      </c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81" s="12" customFormat="1" ht="16" thickBot="1" x14ac:dyDescent="0.4">
      <c r="A41" s="8"/>
      <c r="B41" s="8">
        <v>2.4</v>
      </c>
      <c r="C41" s="9" t="s">
        <v>13</v>
      </c>
      <c r="D41" s="125">
        <f>'[4]power for chi² and skewpos dist'!Q42</f>
        <v>0.28499999999999998</v>
      </c>
      <c r="E41" s="125">
        <f>'[4]power for chi² and skewpos dist'!R42</f>
        <v>0.189</v>
      </c>
      <c r="F41" s="125">
        <f>'[4]power for chi² and skewpos dist'!S42</f>
        <v>0.189</v>
      </c>
      <c r="G41" s="141"/>
      <c r="H41" s="8">
        <v>2.4</v>
      </c>
      <c r="I41" s="9" t="s">
        <v>13</v>
      </c>
      <c r="J41" s="125">
        <v>0.29699999999999999</v>
      </c>
      <c r="K41" s="125">
        <v>0.17399999999999999</v>
      </c>
      <c r="L41" s="125">
        <v>0.20799999999999999</v>
      </c>
      <c r="M41" s="1"/>
      <c r="N41" s="135"/>
      <c r="O41" s="135"/>
      <c r="P41" s="1"/>
      <c r="Q41" s="1"/>
      <c r="R41" s="1"/>
      <c r="S41" s="1"/>
      <c r="T41" s="1"/>
      <c r="U41" s="1"/>
      <c r="V41" s="1"/>
      <c r="W41" s="1"/>
      <c r="X41" s="1"/>
      <c r="Y41" s="170"/>
      <c r="Z41" s="170"/>
      <c r="AA41" s="153"/>
      <c r="AB41" s="159" t="s">
        <v>73</v>
      </c>
      <c r="AC41" s="161">
        <f>$J141</f>
        <v>0.996</v>
      </c>
      <c r="AD41" s="161">
        <f>$J143</f>
        <v>0.95099999999999996</v>
      </c>
      <c r="AE41" s="161">
        <f>$J145</f>
        <v>0.66200000000000003</v>
      </c>
      <c r="AF41" s="161">
        <f>$J147</f>
        <v>0.31</v>
      </c>
      <c r="AG41" s="161">
        <f>$K141</f>
        <v>0.999</v>
      </c>
      <c r="AH41" s="161">
        <f>$K143</f>
        <v>0.95</v>
      </c>
      <c r="AI41" s="161">
        <f>$K145</f>
        <v>0.55200000000000005</v>
      </c>
      <c r="AJ41" s="161">
        <f>$K147</f>
        <v>0.20399999999999999</v>
      </c>
      <c r="AK41" s="161">
        <f>$L141</f>
        <v>0.996</v>
      </c>
      <c r="AL41" s="161">
        <f>$L143</f>
        <v>0.95099999999999996</v>
      </c>
      <c r="AM41" s="161">
        <f>$L145</f>
        <v>0.66</v>
      </c>
      <c r="AN41" s="161">
        <f>$L147</f>
        <v>0.30599999999999999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</row>
    <row r="42" spans="1:81" ht="16" thickBot="1" x14ac:dyDescent="0.4">
      <c r="A42" s="16" t="s">
        <v>29</v>
      </c>
      <c r="B42" s="13"/>
      <c r="C42" s="13"/>
      <c r="D42" s="145">
        <f>Normal!D43</f>
        <v>0.20100000000000001</v>
      </c>
      <c r="E42" s="145">
        <f>Normal!E43</f>
        <v>7.2999999999999995E-2</v>
      </c>
      <c r="F42" s="145">
        <f>Normal!F43</f>
        <v>7.2999999999999995E-2</v>
      </c>
      <c r="G42" s="141"/>
      <c r="H42" s="13"/>
      <c r="I42" s="13"/>
      <c r="J42" s="145">
        <f>'Doublex when sd is different'!J42</f>
        <v>0.24199999999999999</v>
      </c>
      <c r="K42" s="145">
        <f>'Doublex when sd is different'!K42</f>
        <v>6.8000000000000005E-2</v>
      </c>
      <c r="L42" s="145">
        <f>'Doublex when sd is different'!L42</f>
        <v>9.9000000000000005E-2</v>
      </c>
      <c r="N42" s="135"/>
      <c r="O42" s="135"/>
      <c r="Y42" s="170">
        <v>100</v>
      </c>
      <c r="Z42" s="170"/>
      <c r="AA42" s="153" t="s">
        <v>74</v>
      </c>
      <c r="AB42" s="158" t="s">
        <v>72</v>
      </c>
      <c r="AC42" s="160">
        <f>$J148</f>
        <v>1</v>
      </c>
      <c r="AD42" s="160">
        <f>$J150</f>
        <v>0.98899999999999999</v>
      </c>
      <c r="AE42" s="160">
        <f>$J152</f>
        <v>0.73599999999999999</v>
      </c>
      <c r="AF42" s="160">
        <f>$J154</f>
        <v>0.26200000000000001</v>
      </c>
      <c r="AG42" s="160">
        <f>$K148</f>
        <v>1</v>
      </c>
      <c r="AH42" s="160">
        <f>$K150</f>
        <v>0.98899999999999999</v>
      </c>
      <c r="AI42" s="160">
        <f>$K152</f>
        <v>0.70499999999999996</v>
      </c>
      <c r="AJ42" s="160">
        <f>$K154</f>
        <v>0.247</v>
      </c>
      <c r="AK42" s="160">
        <f>$L148</f>
        <v>1</v>
      </c>
      <c r="AL42" s="160">
        <f>$L150</f>
        <v>0.98899999999999999</v>
      </c>
      <c r="AM42" s="160">
        <f>$L152</f>
        <v>0.80500000000000005</v>
      </c>
      <c r="AN42" s="160">
        <f>$L154</f>
        <v>0.38100000000000001</v>
      </c>
      <c r="AZ42"/>
      <c r="BA42"/>
      <c r="BB42"/>
      <c r="BC42"/>
      <c r="BD42"/>
      <c r="BE42"/>
      <c r="BF42"/>
      <c r="BG42"/>
      <c r="BH42"/>
      <c r="BI42"/>
      <c r="BJ42"/>
      <c r="BK42"/>
      <c r="BL42"/>
    </row>
    <row r="43" spans="1:81" s="12" customFormat="1" ht="16" thickBot="1" x14ac:dyDescent="0.4">
      <c r="A43" s="8"/>
      <c r="B43" s="8">
        <v>2.8</v>
      </c>
      <c r="C43" s="9" t="s">
        <v>13</v>
      </c>
      <c r="D43" s="125">
        <f>'[4]power for chi² and skewpos dist'!Q44</f>
        <v>0.23100000000000001</v>
      </c>
      <c r="E43" s="125">
        <f>'[4]power for chi² and skewpos dist'!R44</f>
        <v>0.111</v>
      </c>
      <c r="F43" s="125">
        <f>'[4]power for chi² and skewpos dist'!S44</f>
        <v>0.111</v>
      </c>
      <c r="G43" s="141"/>
      <c r="H43" s="8">
        <v>2.8</v>
      </c>
      <c r="I43" s="9" t="s">
        <v>13</v>
      </c>
      <c r="J43" s="125">
        <v>0.26800000000000002</v>
      </c>
      <c r="K43" s="125">
        <v>0.104</v>
      </c>
      <c r="L43" s="125">
        <v>0.13700000000000001</v>
      </c>
      <c r="M43" s="1"/>
      <c r="N43" s="135"/>
      <c r="O43" s="135"/>
      <c r="P43" s="1"/>
      <c r="Q43" s="1"/>
      <c r="R43" s="1"/>
      <c r="S43" s="1"/>
      <c r="T43" s="1"/>
      <c r="U43" s="1"/>
      <c r="V43" s="1"/>
      <c r="W43" s="1"/>
      <c r="X43" s="1"/>
      <c r="Y43" s="170"/>
      <c r="Z43" s="170"/>
      <c r="AA43" s="153"/>
      <c r="AB43" s="159" t="s">
        <v>73</v>
      </c>
      <c r="AC43" s="161">
        <f>$J149</f>
        <v>1</v>
      </c>
      <c r="AD43" s="161">
        <f>$J151</f>
        <v>0.98399999999999999</v>
      </c>
      <c r="AE43" s="161">
        <f>$J153</f>
        <v>0.72599999999999998</v>
      </c>
      <c r="AF43" s="161">
        <f>$J155</f>
        <v>0.28000000000000003</v>
      </c>
      <c r="AG43" s="161">
        <f>$K149</f>
        <v>1</v>
      </c>
      <c r="AH43" s="161">
        <f>$K151</f>
        <v>0.98499999999999999</v>
      </c>
      <c r="AI43" s="161">
        <f>$K153</f>
        <v>0.70299999999999996</v>
      </c>
      <c r="AJ43" s="161">
        <f>$K155</f>
        <v>0.27</v>
      </c>
      <c r="AK43" s="161">
        <f>$L149</f>
        <v>0.999</v>
      </c>
      <c r="AL43" s="161">
        <f>$L151</f>
        <v>0.98399999999999999</v>
      </c>
      <c r="AM43" s="161">
        <f>$L153</f>
        <v>0.79400000000000004</v>
      </c>
      <c r="AN43" s="161">
        <f>$L155</f>
        <v>0.39300000000000002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</row>
    <row r="44" spans="1:81" ht="16" thickBot="1" x14ac:dyDescent="0.4">
      <c r="A44" s="16" t="s">
        <v>29</v>
      </c>
      <c r="B44" s="16"/>
      <c r="C44" s="16"/>
      <c r="D44" s="146">
        <f>Normal!D45</f>
        <v>0.67300000000000004</v>
      </c>
      <c r="E44" s="146">
        <f>Normal!E45</f>
        <v>0.66700000000000004</v>
      </c>
      <c r="F44" s="146">
        <f>Normal!F45</f>
        <v>0.66700000000000004</v>
      </c>
      <c r="G44" s="141"/>
      <c r="H44" s="16"/>
      <c r="I44" s="16"/>
      <c r="J44" s="146">
        <f>'Doublex when sd is different'!J44</f>
        <v>0.65900000000000003</v>
      </c>
      <c r="K44" s="146">
        <f>'Doublex when sd is different'!K44</f>
        <v>0.79300000000000004</v>
      </c>
      <c r="L44" s="146">
        <f>'Doublex when sd is different'!L44</f>
        <v>0.65400000000000003</v>
      </c>
      <c r="N44" s="135"/>
      <c r="O44" s="135"/>
      <c r="Y44" s="170">
        <v>100</v>
      </c>
      <c r="Z44" s="170"/>
      <c r="AA44" s="153">
        <v>2</v>
      </c>
      <c r="AB44" s="158" t="s">
        <v>72</v>
      </c>
      <c r="AC44" s="160">
        <f>$J156</f>
        <v>1</v>
      </c>
      <c r="AD44" s="160">
        <f>$J158</f>
        <v>0.996</v>
      </c>
      <c r="AE44" s="160">
        <f>$J160</f>
        <v>0.78300000000000003</v>
      </c>
      <c r="AF44" s="160">
        <f>$J162</f>
        <v>0.23799999999999999</v>
      </c>
      <c r="AG44" s="160">
        <f>$K156</f>
        <v>1</v>
      </c>
      <c r="AH44" s="160">
        <f>$K158</f>
        <v>0.996</v>
      </c>
      <c r="AI44" s="160">
        <f>$K160</f>
        <v>0.81100000000000005</v>
      </c>
      <c r="AJ44" s="160">
        <f>$K162</f>
        <v>0.312</v>
      </c>
      <c r="AK44" s="160">
        <f>$L156</f>
        <v>1</v>
      </c>
      <c r="AL44" s="160">
        <f>$L158</f>
        <v>0.996</v>
      </c>
      <c r="AM44" s="160">
        <f>$L160</f>
        <v>0.88400000000000001</v>
      </c>
      <c r="AN44" s="160">
        <f>$L162</f>
        <v>0.46400000000000002</v>
      </c>
      <c r="AZ44"/>
      <c r="BA44"/>
      <c r="BB44"/>
      <c r="BC44"/>
      <c r="BD44"/>
      <c r="BE44"/>
      <c r="BF44"/>
      <c r="BG44"/>
      <c r="BH44"/>
      <c r="BI44"/>
      <c r="BJ44"/>
      <c r="BK44"/>
      <c r="BL44"/>
    </row>
    <row r="45" spans="1:81" s="15" customFormat="1" ht="16" thickBot="1" x14ac:dyDescent="0.4">
      <c r="A45" s="8"/>
      <c r="B45" s="8">
        <v>2.1</v>
      </c>
      <c r="C45" s="9" t="s">
        <v>14</v>
      </c>
      <c r="D45" s="125">
        <f>'[4]power for chi² and skewpos dist'!Q46</f>
        <v>0.66100000000000003</v>
      </c>
      <c r="E45" s="125">
        <f>'[4]power for chi² and skewpos dist'!R46</f>
        <v>0.65600000000000003</v>
      </c>
      <c r="F45" s="125">
        <f>'[4]power for chi² and skewpos dist'!S46</f>
        <v>0.65600000000000003</v>
      </c>
      <c r="G45" s="141"/>
      <c r="H45" s="8">
        <v>2.1</v>
      </c>
      <c r="I45" s="9" t="s">
        <v>14</v>
      </c>
      <c r="J45" s="125">
        <v>0.65200000000000002</v>
      </c>
      <c r="K45" s="125">
        <v>0.79</v>
      </c>
      <c r="L45" s="125">
        <v>0.64800000000000002</v>
      </c>
      <c r="M45" s="1"/>
      <c r="N45" s="135"/>
      <c r="O45" s="135"/>
      <c r="P45" s="1"/>
      <c r="Q45" s="1"/>
      <c r="R45" s="1"/>
      <c r="S45" s="1"/>
      <c r="T45" s="1"/>
      <c r="U45" s="1"/>
      <c r="V45" s="1"/>
      <c r="W45" s="1"/>
      <c r="X45" s="1"/>
      <c r="Y45" s="170"/>
      <c r="Z45" s="170"/>
      <c r="AA45" s="153"/>
      <c r="AB45" s="159" t="s">
        <v>73</v>
      </c>
      <c r="AC45" s="161">
        <f>$J157</f>
        <v>1</v>
      </c>
      <c r="AD45" s="161">
        <f>$J159</f>
        <v>0.99399999999999999</v>
      </c>
      <c r="AE45" s="161">
        <f>$J161</f>
        <v>0.76900000000000002</v>
      </c>
      <c r="AF45" s="161">
        <f>$J163</f>
        <v>0.25600000000000001</v>
      </c>
      <c r="AG45" s="161">
        <f>$K157</f>
        <v>1</v>
      </c>
      <c r="AH45" s="161">
        <f>$K159</f>
        <v>0.99399999999999999</v>
      </c>
      <c r="AI45" s="161">
        <f>$K161</f>
        <v>0.80300000000000005</v>
      </c>
      <c r="AJ45" s="161">
        <f>$K163</f>
        <v>0.33200000000000002</v>
      </c>
      <c r="AK45" s="161">
        <f>$L157</f>
        <v>0.999</v>
      </c>
      <c r="AL45" s="161">
        <f>$L159</f>
        <v>0.99399999999999999</v>
      </c>
      <c r="AM45" s="161">
        <f>$L161</f>
        <v>0.872</v>
      </c>
      <c r="AN45" s="161">
        <f>$L163</f>
        <v>0.47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</row>
    <row r="46" spans="1:81" ht="15.5" x14ac:dyDescent="0.35">
      <c r="A46" s="16" t="s">
        <v>29</v>
      </c>
      <c r="B46" s="29"/>
      <c r="C46" s="29"/>
      <c r="D46" s="147">
        <f>Normal!D47</f>
        <v>0.47799999999999998</v>
      </c>
      <c r="E46" s="147">
        <f>Normal!E47</f>
        <v>0.47799999999999998</v>
      </c>
      <c r="F46" s="147">
        <f>Normal!F47</f>
        <v>0.47799999999999998</v>
      </c>
      <c r="G46" s="141"/>
      <c r="H46" s="29"/>
      <c r="I46" s="29"/>
      <c r="J46" s="147">
        <f>'Doublex when sd is different'!J46</f>
        <v>0.49</v>
      </c>
      <c r="K46" s="147">
        <f>'Doublex when sd is different'!K46</f>
        <v>0.48199999999999998</v>
      </c>
      <c r="L46" s="147">
        <f>'Doublex when sd is different'!L46</f>
        <v>0.48899999999999999</v>
      </c>
      <c r="N46" s="135"/>
      <c r="O46" s="135"/>
      <c r="AZ46"/>
      <c r="BA46"/>
      <c r="BB46"/>
      <c r="BC46"/>
      <c r="BD46"/>
      <c r="BE46"/>
      <c r="BF46"/>
      <c r="BG46"/>
      <c r="BH46"/>
      <c r="BI46"/>
      <c r="BJ46"/>
      <c r="BK46"/>
      <c r="BL46"/>
    </row>
    <row r="47" spans="1:81" s="15" customFormat="1" ht="15" x14ac:dyDescent="0.35">
      <c r="A47" s="8"/>
      <c r="B47" s="8">
        <v>2.2000000000000002</v>
      </c>
      <c r="C47" s="9" t="s">
        <v>14</v>
      </c>
      <c r="D47" s="125">
        <f>'[4]power for chi² and skewpos dist'!Q48</f>
        <v>0.48799999999999999</v>
      </c>
      <c r="E47" s="125">
        <f>'[4]power for chi² and skewpos dist'!R48</f>
        <v>0.48699999999999999</v>
      </c>
      <c r="F47" s="125">
        <f>'[4]power for chi² and skewpos dist'!S48</f>
        <v>0.48699999999999999</v>
      </c>
      <c r="G47" s="141"/>
      <c r="H47" s="8">
        <v>2.2000000000000002</v>
      </c>
      <c r="I47" s="9" t="s">
        <v>14</v>
      </c>
      <c r="J47" s="125">
        <v>0.5</v>
      </c>
      <c r="K47" s="125">
        <v>0.51500000000000001</v>
      </c>
      <c r="L47" s="125">
        <v>0.499</v>
      </c>
      <c r="M47" s="1"/>
      <c r="N47" s="135">
        <f>D47-E47</f>
        <v>1.0000000000000009E-3</v>
      </c>
      <c r="O47" s="135">
        <f>J47-K47</f>
        <v>-1.5000000000000013E-2</v>
      </c>
      <c r="P47" s="1"/>
      <c r="Q47" s="135">
        <f>D47-F47</f>
        <v>1.0000000000000009E-3</v>
      </c>
      <c r="R47" s="135">
        <f>J47-L47</f>
        <v>1.0000000000000009E-3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</row>
    <row r="48" spans="1:81" ht="15.5" x14ac:dyDescent="0.35">
      <c r="A48" s="16" t="s">
        <v>29</v>
      </c>
      <c r="B48" s="16"/>
      <c r="C48" s="16"/>
      <c r="D48" s="146">
        <f>Normal!D49</f>
        <v>0.22700000000000001</v>
      </c>
      <c r="E48" s="146">
        <f>Normal!E49</f>
        <v>0.223</v>
      </c>
      <c r="F48" s="146">
        <f>Normal!F49</f>
        <v>0.223</v>
      </c>
      <c r="G48" s="141"/>
      <c r="H48" s="16"/>
      <c r="I48" s="16"/>
      <c r="J48" s="146">
        <f>'Doublex when sd is different'!J48</f>
        <v>0.26700000000000002</v>
      </c>
      <c r="K48" s="146">
        <f>'Doublex when sd is different'!K48</f>
        <v>0.187</v>
      </c>
      <c r="L48" s="146">
        <f>'Doublex when sd is different'!L48</f>
        <v>0.26100000000000001</v>
      </c>
      <c r="N48" s="135"/>
      <c r="O48" s="135"/>
      <c r="AZ48"/>
      <c r="BA48"/>
      <c r="BB48"/>
      <c r="BC48"/>
      <c r="BD48"/>
      <c r="BE48"/>
      <c r="BF48"/>
      <c r="BG48"/>
      <c r="BH48"/>
      <c r="BI48"/>
      <c r="BJ48"/>
      <c r="BK48"/>
      <c r="BL48"/>
    </row>
    <row r="49" spans="1:81" s="15" customFormat="1" ht="15" x14ac:dyDescent="0.35">
      <c r="A49" s="8"/>
      <c r="B49" s="8">
        <v>2.4</v>
      </c>
      <c r="C49" s="9" t="s">
        <v>14</v>
      </c>
      <c r="D49" s="125">
        <f>'[4]power for chi² and skewpos dist'!Q50</f>
        <v>0.26200000000000001</v>
      </c>
      <c r="E49" s="125">
        <f>'[4]power for chi² and skewpos dist'!R50</f>
        <v>0.25800000000000001</v>
      </c>
      <c r="F49" s="125">
        <f>'[4]power for chi² and skewpos dist'!S50</f>
        <v>0.25800000000000001</v>
      </c>
      <c r="G49" s="141"/>
      <c r="H49" s="8">
        <v>2.4</v>
      </c>
      <c r="I49" s="9" t="s">
        <v>14</v>
      </c>
      <c r="J49" s="125">
        <v>0.29499999999999998</v>
      </c>
      <c r="K49" s="125">
        <v>0.23499999999999999</v>
      </c>
      <c r="L49" s="125">
        <v>0.28999999999999998</v>
      </c>
      <c r="M49" s="1"/>
      <c r="N49" s="135"/>
      <c r="O49" s="13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</row>
    <row r="50" spans="1:81" ht="15.5" x14ac:dyDescent="0.35">
      <c r="A50" s="16" t="s">
        <v>29</v>
      </c>
      <c r="B50" s="16"/>
      <c r="C50" s="16"/>
      <c r="D50" s="146">
        <f>Normal!D51</f>
        <v>0.105</v>
      </c>
      <c r="E50" s="146">
        <f>Normal!E51</f>
        <v>9.9000000000000005E-2</v>
      </c>
      <c r="F50" s="146">
        <f>Normal!F51</f>
        <v>9.9000000000000005E-2</v>
      </c>
      <c r="G50" s="141"/>
      <c r="H50" s="16"/>
      <c r="I50" s="16"/>
      <c r="J50" s="146">
        <f>'Doublex when sd is different'!J50</f>
        <v>0.14299999999999999</v>
      </c>
      <c r="K50" s="146">
        <f>'Doublex when sd is different'!K50</f>
        <v>8.5000000000000006E-2</v>
      </c>
      <c r="L50" s="146">
        <f>'Doublex when sd is different'!L50</f>
        <v>0.13300000000000001</v>
      </c>
      <c r="N50" s="135"/>
      <c r="O50" s="135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1:81" s="15" customFormat="1" ht="15" x14ac:dyDescent="0.35">
      <c r="A51" s="8"/>
      <c r="B51" s="8">
        <v>2.8</v>
      </c>
      <c r="C51" s="9" t="s">
        <v>14</v>
      </c>
      <c r="D51" s="125">
        <f>'[4]power for chi² and skewpos dist'!Q52</f>
        <v>0.13600000000000001</v>
      </c>
      <c r="E51" s="125">
        <f>'[4]power for chi² and skewpos dist'!R52</f>
        <v>0.13100000000000001</v>
      </c>
      <c r="F51" s="125">
        <f>'[4]power for chi² and skewpos dist'!S52</f>
        <v>0.13100000000000001</v>
      </c>
      <c r="G51" s="141"/>
      <c r="H51" s="8">
        <v>2.8</v>
      </c>
      <c r="I51" s="9" t="s">
        <v>14</v>
      </c>
      <c r="J51" s="125">
        <v>0.17399999999999999</v>
      </c>
      <c r="K51" s="125">
        <v>0.11799999999999999</v>
      </c>
      <c r="L51" s="125">
        <v>0.16500000000000001</v>
      </c>
      <c r="M51" s="1"/>
      <c r="N51" s="135"/>
      <c r="O51" s="13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</row>
    <row r="52" spans="1:81" ht="15.5" x14ac:dyDescent="0.35">
      <c r="A52" s="16" t="s">
        <v>29</v>
      </c>
      <c r="B52" s="13"/>
      <c r="C52" s="13"/>
      <c r="D52" s="145">
        <f>Normal!D53</f>
        <v>0.77800000000000002</v>
      </c>
      <c r="E52" s="145">
        <f>Normal!E53</f>
        <v>0.69499999999999995</v>
      </c>
      <c r="F52" s="145">
        <f>Normal!F53</f>
        <v>0.69499999999999995</v>
      </c>
      <c r="G52" s="141"/>
      <c r="H52" s="13"/>
      <c r="I52" s="13"/>
      <c r="J52" s="145">
        <f>'Doublex when sd is different'!J52</f>
        <v>0.81699999999999995</v>
      </c>
      <c r="K52" s="145">
        <f>'Doublex when sd is different'!K52</f>
        <v>0.84099999999999997</v>
      </c>
      <c r="L52" s="145">
        <f>'Doublex when sd is different'!L52</f>
        <v>0.748</v>
      </c>
      <c r="N52" s="135"/>
      <c r="O52" s="135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81" s="12" customFormat="1" ht="15" x14ac:dyDescent="0.35">
      <c r="A53" s="8"/>
      <c r="B53" s="8">
        <v>2.1</v>
      </c>
      <c r="C53" s="9" t="s">
        <v>15</v>
      </c>
      <c r="D53" s="125">
        <f>'[4]power for chi² and skewpos dist'!Q54</f>
        <v>0.75900000000000001</v>
      </c>
      <c r="E53" s="125">
        <f>'[4]power for chi² and skewpos dist'!R54</f>
        <v>0.68</v>
      </c>
      <c r="F53" s="125">
        <f>'[4]power for chi² and skewpos dist'!S54</f>
        <v>0.68</v>
      </c>
      <c r="G53" s="141"/>
      <c r="H53" s="8">
        <v>2.1</v>
      </c>
      <c r="I53" s="9" t="s">
        <v>15</v>
      </c>
      <c r="J53" s="125">
        <v>0.79600000000000004</v>
      </c>
      <c r="K53" s="125">
        <v>0.83299999999999996</v>
      </c>
      <c r="L53" s="125">
        <v>0.73099999999999998</v>
      </c>
      <c r="M53" s="1"/>
      <c r="N53" s="135"/>
      <c r="O53" s="13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1:81" ht="15.5" x14ac:dyDescent="0.35">
      <c r="A54" s="16" t="s">
        <v>29</v>
      </c>
      <c r="B54" s="40"/>
      <c r="C54" s="40"/>
      <c r="D54" s="144">
        <f>Normal!D55</f>
        <v>0.55300000000000005</v>
      </c>
      <c r="E54" s="144">
        <f>Normal!E55</f>
        <v>0.55100000000000005</v>
      </c>
      <c r="F54" s="144">
        <f>Normal!F55</f>
        <v>0.55100000000000005</v>
      </c>
      <c r="G54" s="141"/>
      <c r="H54" s="40"/>
      <c r="I54" s="40"/>
      <c r="J54" s="144">
        <f>'Doublex when sd is different'!J54</f>
        <v>0.60199999999999998</v>
      </c>
      <c r="K54" s="144">
        <f>'Doublex when sd is different'!K54</f>
        <v>0.59399999999999997</v>
      </c>
      <c r="L54" s="144">
        <f>'Doublex when sd is different'!L54</f>
        <v>0.6</v>
      </c>
      <c r="N54" s="135"/>
      <c r="O54" s="135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81" s="15" customFormat="1" ht="15" x14ac:dyDescent="0.35">
      <c r="A55" s="8"/>
      <c r="B55" s="8">
        <v>2.2000000000000002</v>
      </c>
      <c r="C55" s="9" t="s">
        <v>15</v>
      </c>
      <c r="D55" s="125">
        <f>'[4]power for chi² and skewpos dist'!Q56</f>
        <v>0.55400000000000005</v>
      </c>
      <c r="E55" s="125">
        <f>'[4]power for chi² and skewpos dist'!R56</f>
        <v>0.55200000000000005</v>
      </c>
      <c r="F55" s="125">
        <f>'[4]power for chi² and skewpos dist'!S56</f>
        <v>0.55200000000000005</v>
      </c>
      <c r="G55" s="141"/>
      <c r="H55" s="8">
        <v>2.2000000000000002</v>
      </c>
      <c r="I55" s="9" t="s">
        <v>15</v>
      </c>
      <c r="J55" s="125">
        <v>0.6</v>
      </c>
      <c r="K55" s="125">
        <v>0.61399999999999999</v>
      </c>
      <c r="L55" s="125">
        <v>0.59799999999999998</v>
      </c>
      <c r="M55" s="1"/>
      <c r="N55" s="135">
        <f>D55-E55</f>
        <v>2.0000000000000018E-3</v>
      </c>
      <c r="O55" s="135">
        <f>J55-K55</f>
        <v>-1.4000000000000012E-2</v>
      </c>
      <c r="P55" s="1"/>
      <c r="Q55" s="1">
        <f>D55-F55</f>
        <v>2.0000000000000018E-3</v>
      </c>
      <c r="R55" s="1">
        <f>J55-L55</f>
        <v>2.0000000000000018E-3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</row>
    <row r="56" spans="1:81" ht="15.5" x14ac:dyDescent="0.35">
      <c r="A56" s="16" t="s">
        <v>29</v>
      </c>
      <c r="B56" s="11"/>
      <c r="C56" s="11"/>
      <c r="D56" s="143">
        <f>Normal!D57</f>
        <v>0.214</v>
      </c>
      <c r="E56" s="143">
        <f>Normal!E57</f>
        <v>0.29099999999999998</v>
      </c>
      <c r="F56" s="143">
        <f>Normal!F57</f>
        <v>0.29099999999999998</v>
      </c>
      <c r="G56" s="141"/>
      <c r="H56" s="11"/>
      <c r="I56" s="11"/>
      <c r="J56" s="143">
        <f>'Doublex when sd is different'!J56</f>
        <v>0.26300000000000001</v>
      </c>
      <c r="K56" s="143">
        <f>'Doublex when sd is different'!K56</f>
        <v>0.251</v>
      </c>
      <c r="L56" s="143">
        <f>'Doublex when sd is different'!L56</f>
        <v>0.34100000000000003</v>
      </c>
      <c r="N56" s="135"/>
      <c r="O56" s="135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81" s="10" customFormat="1" ht="15" x14ac:dyDescent="0.35">
      <c r="A57" s="8"/>
      <c r="B57" s="8">
        <v>2.4</v>
      </c>
      <c r="C57" s="9" t="s">
        <v>15</v>
      </c>
      <c r="D57" s="125">
        <f>'[4]power for chi² and skewpos dist'!Q58</f>
        <v>0.245</v>
      </c>
      <c r="E57" s="125">
        <f>'[4]power for chi² and skewpos dist'!R58</f>
        <v>0.316</v>
      </c>
      <c r="F57" s="125">
        <f>'[4]power for chi² and skewpos dist'!S58</f>
        <v>0.316</v>
      </c>
      <c r="G57" s="141"/>
      <c r="H57" s="8">
        <v>2.4</v>
      </c>
      <c r="I57" s="9" t="s">
        <v>15</v>
      </c>
      <c r="J57" s="125">
        <v>0.29199999999999998</v>
      </c>
      <c r="K57" s="125">
        <v>0.29499999999999998</v>
      </c>
      <c r="L57" s="125">
        <v>0.36199999999999999</v>
      </c>
      <c r="M57" s="1"/>
      <c r="N57" s="135"/>
      <c r="O57" s="13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</row>
    <row r="58" spans="1:81" ht="15.5" x14ac:dyDescent="0.35">
      <c r="A58" s="16" t="s">
        <v>29</v>
      </c>
      <c r="B58" s="11"/>
      <c r="C58" s="11"/>
      <c r="D58" s="143">
        <f>Normal!D59</f>
        <v>6.4000000000000001E-2</v>
      </c>
      <c r="E58" s="143">
        <f>Normal!E59</f>
        <v>0.124</v>
      </c>
      <c r="F58" s="143">
        <f>Normal!F59</f>
        <v>0.124</v>
      </c>
      <c r="G58" s="141"/>
      <c r="H58" s="11"/>
      <c r="I58" s="11"/>
      <c r="J58" s="143">
        <f>'Doublex when sd is different'!J58</f>
        <v>9.8000000000000004E-2</v>
      </c>
      <c r="K58" s="143">
        <f>'Doublex when sd is different'!K58</f>
        <v>0.10199999999999999</v>
      </c>
      <c r="L58" s="143">
        <f>'Doublex when sd is different'!L58</f>
        <v>0.16500000000000001</v>
      </c>
      <c r="N58" s="135"/>
      <c r="O58" s="135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81" s="10" customFormat="1" ht="15" x14ac:dyDescent="0.35">
      <c r="A59" s="8"/>
      <c r="B59" s="8">
        <v>2.8</v>
      </c>
      <c r="C59" s="9" t="s">
        <v>15</v>
      </c>
      <c r="D59" s="125">
        <f>'[4]power for chi² and skewpos dist'!Q60</f>
        <v>9.0999999999999998E-2</v>
      </c>
      <c r="E59" s="125">
        <f>'[4]power for chi² and skewpos dist'!R60</f>
        <v>0.151</v>
      </c>
      <c r="F59" s="125">
        <f>'[4]power for chi² and skewpos dist'!S60</f>
        <v>0.151</v>
      </c>
      <c r="G59" s="141"/>
      <c r="H59" s="8">
        <v>2.8</v>
      </c>
      <c r="I59" s="9" t="s">
        <v>15</v>
      </c>
      <c r="J59" s="125">
        <v>0.126</v>
      </c>
      <c r="K59" s="125">
        <v>0.13300000000000001</v>
      </c>
      <c r="L59" s="125">
        <v>0.192</v>
      </c>
      <c r="M59" s="1"/>
      <c r="N59" s="135"/>
      <c r="O59" s="13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</row>
    <row r="60" spans="1:81" ht="15.5" x14ac:dyDescent="0.35">
      <c r="A60" s="16" t="s">
        <v>29</v>
      </c>
      <c r="B60" s="13"/>
      <c r="C60" s="13"/>
      <c r="D60" s="145">
        <f>Normal!D61</f>
        <v>0.83199999999999996</v>
      </c>
      <c r="E60" s="145">
        <f>Normal!E61</f>
        <v>0.71</v>
      </c>
      <c r="F60" s="145">
        <f>Normal!F61</f>
        <v>0.71</v>
      </c>
      <c r="G60" s="141"/>
      <c r="H60" s="13"/>
      <c r="I60" s="13"/>
      <c r="J60" s="145">
        <f>'Doublex when sd is different'!J60</f>
        <v>0.88900000000000001</v>
      </c>
      <c r="K60" s="145">
        <f>'Doublex when sd is different'!K60</f>
        <v>0.86399999999999999</v>
      </c>
      <c r="L60" s="145">
        <f>'Doublex when sd is different'!L60</f>
        <v>0.79700000000000004</v>
      </c>
      <c r="N60" s="135"/>
      <c r="O60" s="135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81" s="12" customFormat="1" ht="15" x14ac:dyDescent="0.35">
      <c r="A61" s="8"/>
      <c r="B61" s="8">
        <v>2.1</v>
      </c>
      <c r="C61" s="9" t="s">
        <v>16</v>
      </c>
      <c r="D61" s="125">
        <f>'[4]power for chi² and skewpos dist'!Q62</f>
        <v>0.81100000000000005</v>
      </c>
      <c r="E61" s="125">
        <f>'[4]power for chi² and skewpos dist'!R62</f>
        <v>0.69099999999999995</v>
      </c>
      <c r="F61" s="125">
        <f>'[4]power for chi² and skewpos dist'!S62</f>
        <v>0.69099999999999995</v>
      </c>
      <c r="G61" s="141"/>
      <c r="H61" s="8">
        <v>2.1</v>
      </c>
      <c r="I61" s="9" t="s">
        <v>16</v>
      </c>
      <c r="J61" s="125">
        <v>0.86899999999999999</v>
      </c>
      <c r="K61" s="125">
        <v>0.85399999999999998</v>
      </c>
      <c r="L61" s="125">
        <v>0.77500000000000002</v>
      </c>
      <c r="M61" s="1"/>
      <c r="N61" s="135"/>
      <c r="O61" s="13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</row>
    <row r="62" spans="1:81" ht="15.5" x14ac:dyDescent="0.35">
      <c r="A62" s="16" t="s">
        <v>29</v>
      </c>
      <c r="B62" s="40"/>
      <c r="C62" s="40"/>
      <c r="D62" s="144">
        <f>Normal!D63</f>
        <v>0.6</v>
      </c>
      <c r="E62" s="144">
        <f>Normal!E63</f>
        <v>0.59399999999999997</v>
      </c>
      <c r="F62" s="144">
        <f>Normal!F63</f>
        <v>0.59399999999999997</v>
      </c>
      <c r="G62" s="141"/>
      <c r="H62" s="40"/>
      <c r="I62" s="40"/>
      <c r="J62" s="144">
        <f>'Doublex when sd is different'!J62</f>
        <v>0.67500000000000004</v>
      </c>
      <c r="K62" s="144">
        <f>'Doublex when sd is different'!K62</f>
        <v>0.66600000000000004</v>
      </c>
      <c r="L62" s="144">
        <f>'Doublex when sd is different'!L62</f>
        <v>0.67100000000000004</v>
      </c>
      <c r="N62" s="135"/>
      <c r="O62" s="135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81" s="15" customFormat="1" ht="15" x14ac:dyDescent="0.35">
      <c r="A63" s="8"/>
      <c r="B63" s="8">
        <v>2.2000000000000002</v>
      </c>
      <c r="C63" s="9" t="s">
        <v>16</v>
      </c>
      <c r="D63" s="125">
        <f>'[4]power for chi² and skewpos dist'!Q64</f>
        <v>0.59799999999999998</v>
      </c>
      <c r="E63" s="125">
        <f>'[4]power for chi² and skewpos dist'!R64</f>
        <v>0.59199999999999997</v>
      </c>
      <c r="F63" s="125">
        <f>'[4]power for chi² and skewpos dist'!S64</f>
        <v>0.59199999999999997</v>
      </c>
      <c r="G63" s="141"/>
      <c r="H63" s="8">
        <v>2.2000000000000002</v>
      </c>
      <c r="I63" s="9" t="s">
        <v>16</v>
      </c>
      <c r="J63" s="125">
        <v>0.66800000000000004</v>
      </c>
      <c r="K63" s="125">
        <v>0.68</v>
      </c>
      <c r="L63" s="125">
        <v>0.66500000000000004</v>
      </c>
      <c r="M63" s="1"/>
      <c r="N63" s="135">
        <f>D63-E63</f>
        <v>6.0000000000000053E-3</v>
      </c>
      <c r="O63" s="135">
        <f>J63-K63</f>
        <v>-1.2000000000000011E-2</v>
      </c>
      <c r="P63" s="1"/>
      <c r="Q63" s="1">
        <f>D63-F63</f>
        <v>6.0000000000000053E-3</v>
      </c>
      <c r="R63" s="1">
        <f>J63-L63</f>
        <v>3.0000000000000027E-3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</row>
    <row r="64" spans="1:81" ht="15.5" x14ac:dyDescent="0.35">
      <c r="A64" s="16" t="s">
        <v>29</v>
      </c>
      <c r="B64" s="11"/>
      <c r="C64" s="11"/>
      <c r="D64" s="143">
        <f>Normal!D65</f>
        <v>0.20300000000000001</v>
      </c>
      <c r="E64" s="143">
        <f>Normal!E65</f>
        <v>0.34699999999999998</v>
      </c>
      <c r="F64" s="143">
        <f>Normal!F65</f>
        <v>0.34699999999999998</v>
      </c>
      <c r="G64" s="141"/>
      <c r="H64" s="11"/>
      <c r="I64" s="11"/>
      <c r="J64" s="143">
        <f>'Doublex when sd is different'!J64</f>
        <v>0.26</v>
      </c>
      <c r="K64" s="143">
        <f>'Doublex when sd is different'!K64</f>
        <v>0.309</v>
      </c>
      <c r="L64" s="143">
        <f>'Doublex when sd is different'!L64</f>
        <v>0.41</v>
      </c>
      <c r="N64" s="135"/>
      <c r="O64" s="135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spans="1:81" s="10" customFormat="1" ht="15" x14ac:dyDescent="0.35">
      <c r="A65" s="8"/>
      <c r="B65" s="8">
        <v>2.4</v>
      </c>
      <c r="C65" s="9" t="s">
        <v>16</v>
      </c>
      <c r="D65" s="125">
        <f>'[4]power for chi² and skewpos dist'!Q66</f>
        <v>0.23200000000000001</v>
      </c>
      <c r="E65" s="125">
        <f>'[4]power for chi² and skewpos dist'!R66</f>
        <v>0.36499999999999999</v>
      </c>
      <c r="F65" s="125">
        <f>'[4]power for chi² and skewpos dist'!S66</f>
        <v>0.36499999999999999</v>
      </c>
      <c r="G65" s="141"/>
      <c r="H65" s="8">
        <v>2.4</v>
      </c>
      <c r="I65" s="9" t="s">
        <v>16</v>
      </c>
      <c r="J65" s="125">
        <v>0.28699999999999998</v>
      </c>
      <c r="K65" s="125">
        <v>0.34899999999999998</v>
      </c>
      <c r="L65" s="125">
        <v>0.42299999999999999</v>
      </c>
      <c r="M65" s="1"/>
      <c r="N65" s="135"/>
      <c r="O65" s="13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</row>
    <row r="66" spans="1:81" ht="15.5" x14ac:dyDescent="0.35">
      <c r="A66" s="16" t="s">
        <v>29</v>
      </c>
      <c r="B66" s="11"/>
      <c r="C66" s="11"/>
      <c r="D66" s="143">
        <f>Normal!D67</f>
        <v>4.2999999999999997E-2</v>
      </c>
      <c r="E66" s="143">
        <f>Normal!E67</f>
        <v>0.14699999999999999</v>
      </c>
      <c r="F66" s="143">
        <f>Normal!F67</f>
        <v>0.14699999999999999</v>
      </c>
      <c r="G66" s="141"/>
      <c r="H66" s="11"/>
      <c r="I66" s="11"/>
      <c r="J66" s="143">
        <f>'Doublex when sd is different'!J66</f>
        <v>7.0000000000000007E-2</v>
      </c>
      <c r="K66" s="143">
        <f>'Doublex when sd is different'!K66</f>
        <v>0.11899999999999999</v>
      </c>
      <c r="L66" s="143">
        <f>'Doublex when sd is different'!L66</f>
        <v>0.19400000000000001</v>
      </c>
      <c r="N66" s="135"/>
      <c r="O66" s="135"/>
      <c r="AZ66"/>
      <c r="BA66"/>
      <c r="BB66"/>
      <c r="BC66"/>
      <c r="BD66"/>
      <c r="BE66"/>
      <c r="BF66"/>
      <c r="BG66"/>
      <c r="BH66"/>
      <c r="BI66"/>
      <c r="BJ66"/>
      <c r="BK66"/>
      <c r="BL66"/>
    </row>
    <row r="67" spans="1:81" s="10" customFormat="1" ht="15" x14ac:dyDescent="0.35">
      <c r="A67" s="8"/>
      <c r="B67" s="8">
        <v>2.8</v>
      </c>
      <c r="C67" s="9" t="s">
        <v>16</v>
      </c>
      <c r="D67" s="125">
        <f>'[4]power for chi² and skewpos dist'!Q68</f>
        <v>6.5000000000000002E-2</v>
      </c>
      <c r="E67" s="125">
        <f>'[4]power for chi² and skewpos dist'!R68</f>
        <v>0.17199999999999999</v>
      </c>
      <c r="F67" s="125">
        <f>'[4]power for chi² and skewpos dist'!S68</f>
        <v>0.17199999999999999</v>
      </c>
      <c r="G67" s="141"/>
      <c r="H67" s="8">
        <v>2.8</v>
      </c>
      <c r="I67" s="9" t="s">
        <v>16</v>
      </c>
      <c r="J67" s="125">
        <v>9.7000000000000003E-2</v>
      </c>
      <c r="K67" s="125">
        <v>0.151</v>
      </c>
      <c r="L67" s="125">
        <v>0.218</v>
      </c>
      <c r="M67" s="1"/>
      <c r="N67" s="135"/>
      <c r="O67" s="13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</row>
    <row r="68" spans="1:81" ht="15.5" x14ac:dyDescent="0.35">
      <c r="A68" s="16" t="s">
        <v>29</v>
      </c>
      <c r="B68" s="11"/>
      <c r="C68" s="11"/>
      <c r="D68" s="143">
        <f>Normal!D69</f>
        <v>0.55300000000000005</v>
      </c>
      <c r="E68" s="143">
        <f>Normal!E69</f>
        <v>0.71799999999999997</v>
      </c>
      <c r="F68" s="143">
        <f>Normal!F69</f>
        <v>0.71799999999999997</v>
      </c>
      <c r="G68" s="141"/>
      <c r="H68" s="11"/>
      <c r="I68" s="11"/>
      <c r="J68" s="143">
        <f>'Doublex when sd is different'!J68</f>
        <v>0.46300000000000002</v>
      </c>
      <c r="K68" s="143">
        <f>'Doublex when sd is different'!K68</f>
        <v>0.79600000000000004</v>
      </c>
      <c r="L68" s="143">
        <f>'Doublex when sd is different'!L68</f>
        <v>0.59099999999999997</v>
      </c>
      <c r="N68" s="135"/>
      <c r="O68" s="135"/>
      <c r="AZ68"/>
      <c r="BA68"/>
      <c r="BB68"/>
      <c r="BC68"/>
      <c r="BD68"/>
      <c r="BE68"/>
      <c r="BF68"/>
      <c r="BG68"/>
      <c r="BH68"/>
      <c r="BI68"/>
      <c r="BJ68"/>
      <c r="BK68"/>
      <c r="BL68"/>
    </row>
    <row r="69" spans="1:81" s="10" customFormat="1" ht="17.25" customHeight="1" x14ac:dyDescent="0.35">
      <c r="A69" s="8"/>
      <c r="B69" s="8">
        <v>2.1</v>
      </c>
      <c r="C69" s="9" t="s">
        <v>17</v>
      </c>
      <c r="D69" s="125">
        <f>'[4]power for chi² and skewpos dist'!Q70</f>
        <v>0.55400000000000005</v>
      </c>
      <c r="E69" s="125">
        <f>'[4]power for chi² and skewpos dist'!R70</f>
        <v>0.70199999999999996</v>
      </c>
      <c r="F69" s="125">
        <f>'[4]power for chi² and skewpos dist'!S70</f>
        <v>0.70199999999999996</v>
      </c>
      <c r="G69" s="141"/>
      <c r="H69" s="8">
        <v>2.1</v>
      </c>
      <c r="I69" s="9" t="s">
        <v>17</v>
      </c>
      <c r="J69" s="125">
        <v>0.47699999999999998</v>
      </c>
      <c r="K69" s="125">
        <v>0.78500000000000003</v>
      </c>
      <c r="L69" s="125">
        <v>0.59099999999999997</v>
      </c>
      <c r="M69" s="1"/>
      <c r="N69" s="135"/>
      <c r="O69" s="13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</row>
    <row r="70" spans="1:81" ht="15.5" x14ac:dyDescent="0.35">
      <c r="A70" s="19" t="s">
        <v>29</v>
      </c>
      <c r="B70" s="40"/>
      <c r="C70" s="40"/>
      <c r="D70" s="144">
        <f>Normal!D71</f>
        <v>0.435</v>
      </c>
      <c r="E70" s="144">
        <f>Normal!E71</f>
        <v>0.42899999999999999</v>
      </c>
      <c r="F70" s="144">
        <f>Normal!F71</f>
        <v>0.42899999999999999</v>
      </c>
      <c r="G70" s="141"/>
      <c r="H70" s="40"/>
      <c r="I70" s="40"/>
      <c r="J70" s="144">
        <f>'Doublex when sd is different'!J70</f>
        <v>0.40400000000000003</v>
      </c>
      <c r="K70" s="144">
        <f>'Doublex when sd is different'!K70</f>
        <v>0.39500000000000002</v>
      </c>
      <c r="L70" s="144">
        <f>'Doublex when sd is different'!L70</f>
        <v>0.4</v>
      </c>
      <c r="N70" s="135"/>
      <c r="O70" s="135"/>
      <c r="AZ70"/>
      <c r="BA70"/>
      <c r="BB70"/>
      <c r="BC70"/>
      <c r="BD70"/>
      <c r="BE70"/>
      <c r="BF70"/>
      <c r="BG70"/>
      <c r="BH70"/>
      <c r="BI70"/>
      <c r="BJ70"/>
      <c r="BK70"/>
      <c r="BL70"/>
    </row>
    <row r="71" spans="1:81" s="15" customFormat="1" ht="15.75" customHeight="1" x14ac:dyDescent="0.35">
      <c r="A71" s="8"/>
      <c r="B71" s="8">
        <v>2.2000000000000002</v>
      </c>
      <c r="C71" s="9" t="s">
        <v>17</v>
      </c>
      <c r="D71" s="125">
        <f>'[4]power for chi² and skewpos dist'!Q72</f>
        <v>0.45</v>
      </c>
      <c r="E71" s="125">
        <f>'[4]power for chi² and skewpos dist'!R72</f>
        <v>0.44700000000000001</v>
      </c>
      <c r="F71" s="125">
        <f>'[4]power for chi² and skewpos dist'!S72</f>
        <v>0.44700000000000001</v>
      </c>
      <c r="G71" s="141"/>
      <c r="H71" s="8">
        <v>2.2000000000000002</v>
      </c>
      <c r="I71" s="9" t="s">
        <v>17</v>
      </c>
      <c r="J71" s="125">
        <v>0.42199999999999999</v>
      </c>
      <c r="K71" s="125">
        <v>0.438</v>
      </c>
      <c r="L71" s="125">
        <v>0.42099999999999999</v>
      </c>
      <c r="M71" s="1"/>
      <c r="N71" s="135">
        <f>D71-E71</f>
        <v>3.0000000000000027E-3</v>
      </c>
      <c r="O71" s="135">
        <f>J71-K71</f>
        <v>-1.6000000000000014E-2</v>
      </c>
      <c r="P71" s="1"/>
      <c r="Q71" s="1">
        <f>D71-F71</f>
        <v>3.0000000000000027E-3</v>
      </c>
      <c r="R71" s="1">
        <f>J71-L71</f>
        <v>1.0000000000000009E-3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</row>
    <row r="72" spans="1:81" ht="15.5" x14ac:dyDescent="0.35">
      <c r="A72" s="19" t="s">
        <v>29</v>
      </c>
      <c r="B72" s="20"/>
      <c r="C72" s="20"/>
      <c r="D72" s="148">
        <f>Normal!D73</f>
        <v>0.29399999999999998</v>
      </c>
      <c r="E72" s="148">
        <f>Normal!E73</f>
        <v>0.17299999999999999</v>
      </c>
      <c r="F72" s="148">
        <f>Normal!F73</f>
        <v>0.17299999999999999</v>
      </c>
      <c r="G72" s="141"/>
      <c r="H72" s="20"/>
      <c r="I72" s="20"/>
      <c r="J72" s="148">
        <f>'Doublex when sd is different'!J72</f>
        <v>0.315</v>
      </c>
      <c r="K72" s="148">
        <f>'Doublex when sd is different'!K72</f>
        <v>0.14499999999999999</v>
      </c>
      <c r="L72" s="148">
        <f>'Doublex when sd is different'!L72</f>
        <v>0.20200000000000001</v>
      </c>
      <c r="N72" s="135"/>
      <c r="O72" s="135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1:81" s="12" customFormat="1" ht="15.75" customHeight="1" x14ac:dyDescent="0.35">
      <c r="A73" s="8"/>
      <c r="B73" s="8">
        <v>2.4</v>
      </c>
      <c r="C73" s="9" t="s">
        <v>17</v>
      </c>
      <c r="D73" s="125">
        <f>'[4]power for chi² and skewpos dist'!Q74</f>
        <v>0.32300000000000001</v>
      </c>
      <c r="E73" s="125">
        <f>'[4]power for chi² and skewpos dist'!R74</f>
        <v>0.218</v>
      </c>
      <c r="F73" s="125">
        <f>'[4]power for chi² and skewpos dist'!S74</f>
        <v>0.218</v>
      </c>
      <c r="G73" s="141"/>
      <c r="H73" s="8">
        <v>2.4</v>
      </c>
      <c r="I73" s="9" t="s">
        <v>17</v>
      </c>
      <c r="J73" s="125">
        <v>0.33900000000000002</v>
      </c>
      <c r="K73" s="125">
        <v>0.19700000000000001</v>
      </c>
      <c r="L73" s="125">
        <v>0.24199999999999999</v>
      </c>
      <c r="M73" s="1"/>
      <c r="N73" s="135"/>
      <c r="O73" s="13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</row>
    <row r="74" spans="1:81" ht="15.5" x14ac:dyDescent="0.35">
      <c r="A74" s="19" t="s">
        <v>29</v>
      </c>
      <c r="B74" s="20"/>
      <c r="C74" s="20"/>
      <c r="D74" s="148">
        <f>Normal!D75</f>
        <v>0.214</v>
      </c>
      <c r="E74" s="148">
        <f>Normal!E75</f>
        <v>8.2000000000000003E-2</v>
      </c>
      <c r="F74" s="148">
        <f>Normal!F75</f>
        <v>8.2000000000000003E-2</v>
      </c>
      <c r="G74" s="141"/>
      <c r="H74" s="20"/>
      <c r="I74" s="20"/>
      <c r="J74" s="148">
        <f>'Doublex when sd is different'!J74</f>
        <v>0.25600000000000001</v>
      </c>
      <c r="K74" s="148">
        <f>'Doublex when sd is different'!K74</f>
        <v>7.3999999999999996E-2</v>
      </c>
      <c r="L74" s="148">
        <f>'Doublex when sd is different'!L74</f>
        <v>0.112</v>
      </c>
      <c r="N74" s="135"/>
      <c r="O74" s="135"/>
      <c r="AZ74"/>
      <c r="BA74"/>
      <c r="BB74"/>
      <c r="BC74"/>
      <c r="BD74"/>
      <c r="BE74"/>
      <c r="BF74"/>
      <c r="BG74"/>
      <c r="BH74"/>
      <c r="BI74"/>
      <c r="BJ74"/>
      <c r="BK74"/>
      <c r="BL74"/>
    </row>
    <row r="75" spans="1:81" s="12" customFormat="1" ht="15.75" customHeight="1" x14ac:dyDescent="0.35">
      <c r="A75" s="8"/>
      <c r="B75" s="8">
        <v>2.8</v>
      </c>
      <c r="C75" s="9" t="s">
        <v>17</v>
      </c>
      <c r="D75" s="125">
        <f>'[4]power for chi² and skewpos dist'!Q76</f>
        <v>0.24199999999999999</v>
      </c>
      <c r="E75" s="125">
        <f>'[4]power for chi² and skewpos dist'!R76</f>
        <v>0.11799999999999999</v>
      </c>
      <c r="F75" s="125">
        <f>'[4]power for chi² and skewpos dist'!S76</f>
        <v>0.11799999999999999</v>
      </c>
      <c r="G75" s="141"/>
      <c r="H75" s="8">
        <v>2.8</v>
      </c>
      <c r="I75" s="9" t="s">
        <v>17</v>
      </c>
      <c r="J75" s="125">
        <v>0.28000000000000003</v>
      </c>
      <c r="K75" s="125">
        <v>0.108</v>
      </c>
      <c r="L75" s="125">
        <v>0.14699999999999999</v>
      </c>
      <c r="M75" s="1"/>
      <c r="N75" s="135"/>
      <c r="O75" s="13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</row>
    <row r="76" spans="1:81" ht="15.5" x14ac:dyDescent="0.35">
      <c r="A76" s="19" t="s">
        <v>29</v>
      </c>
      <c r="B76" s="19"/>
      <c r="C76" s="19"/>
      <c r="D76" s="149">
        <f>Normal!D77</f>
        <v>0.79700000000000004</v>
      </c>
      <c r="E76" s="149">
        <f>Normal!E77</f>
        <v>0.79400000000000004</v>
      </c>
      <c r="F76" s="149">
        <f>Normal!F77</f>
        <v>0.79400000000000004</v>
      </c>
      <c r="G76" s="141"/>
      <c r="H76" s="19"/>
      <c r="I76" s="19"/>
      <c r="J76" s="149">
        <f>'Doublex when sd is different'!J76</f>
        <v>0.80800000000000005</v>
      </c>
      <c r="K76" s="149">
        <f>'Doublex when sd is different'!K76</f>
        <v>0.90400000000000003</v>
      </c>
      <c r="L76" s="149">
        <f>'Doublex when sd is different'!L76</f>
        <v>0.80500000000000005</v>
      </c>
      <c r="N76" s="135"/>
      <c r="O76" s="135"/>
      <c r="AZ76"/>
      <c r="BA76"/>
      <c r="BB76"/>
      <c r="BC76"/>
      <c r="BD76"/>
      <c r="BE76"/>
      <c r="BF76"/>
      <c r="BG76"/>
      <c r="BH76"/>
      <c r="BI76"/>
      <c r="BJ76"/>
      <c r="BK76"/>
      <c r="BL76"/>
    </row>
    <row r="77" spans="1:81" s="15" customFormat="1" ht="15.75" customHeight="1" x14ac:dyDescent="0.35">
      <c r="A77" s="8"/>
      <c r="B77" s="8">
        <v>2.1</v>
      </c>
      <c r="C77" s="9" t="s">
        <v>18</v>
      </c>
      <c r="D77" s="125">
        <f>'[4]power for chi² and skewpos dist'!Q78</f>
        <v>0.77400000000000002</v>
      </c>
      <c r="E77" s="125">
        <f>'[4]power for chi² and skewpos dist'!R78</f>
        <v>0.77100000000000002</v>
      </c>
      <c r="F77" s="125">
        <f>'[4]power for chi² and skewpos dist'!S78</f>
        <v>0.77100000000000002</v>
      </c>
      <c r="G77" s="141"/>
      <c r="H77" s="8">
        <v>2.1</v>
      </c>
      <c r="I77" s="9" t="s">
        <v>18</v>
      </c>
      <c r="J77" s="125">
        <v>0.78700000000000003</v>
      </c>
      <c r="K77" s="125">
        <v>0.89100000000000001</v>
      </c>
      <c r="L77" s="125">
        <v>0.78400000000000003</v>
      </c>
      <c r="M77" s="1"/>
      <c r="N77" s="135"/>
      <c r="O77" s="13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</row>
    <row r="78" spans="1:81" ht="15.5" x14ac:dyDescent="0.35">
      <c r="A78" s="19" t="s">
        <v>29</v>
      </c>
      <c r="B78" s="29"/>
      <c r="C78" s="29"/>
      <c r="D78" s="147">
        <f>Normal!D79</f>
        <v>0.59899999999999998</v>
      </c>
      <c r="E78" s="147">
        <f>Normal!E79</f>
        <v>0.59799999999999998</v>
      </c>
      <c r="F78" s="147">
        <f>Normal!F79</f>
        <v>0.59799999999999998</v>
      </c>
      <c r="G78" s="141"/>
      <c r="H78" s="29"/>
      <c r="I78" s="29"/>
      <c r="J78" s="147">
        <f>'Doublex when sd is different'!J78</f>
        <v>0.621</v>
      </c>
      <c r="K78" s="147">
        <f>'Doublex when sd is different'!K78</f>
        <v>0.61499999999999999</v>
      </c>
      <c r="L78" s="147">
        <f>'Doublex when sd is different'!L78</f>
        <v>0.621</v>
      </c>
      <c r="N78" s="135"/>
      <c r="O78" s="135"/>
      <c r="AZ78"/>
      <c r="BA78"/>
      <c r="BB78"/>
      <c r="BC78"/>
      <c r="BD78"/>
      <c r="BE78"/>
      <c r="BF78"/>
      <c r="BG78"/>
      <c r="BH78"/>
      <c r="BI78"/>
      <c r="BJ78"/>
      <c r="BK78"/>
      <c r="BL78"/>
    </row>
    <row r="79" spans="1:81" s="15" customFormat="1" ht="15.75" customHeight="1" x14ac:dyDescent="0.35">
      <c r="A79" s="8"/>
      <c r="B79" s="8">
        <v>2.2000000000000002</v>
      </c>
      <c r="C79" s="9" t="s">
        <v>18</v>
      </c>
      <c r="D79" s="125">
        <f>'[4]power for chi² and skewpos dist'!Q80</f>
        <v>0.59599999999999997</v>
      </c>
      <c r="E79" s="125">
        <f>'[4]power for chi² and skewpos dist'!R80</f>
        <v>0.59499999999999997</v>
      </c>
      <c r="F79" s="125">
        <f>'[4]power for chi² and skewpos dist'!S80</f>
        <v>0.59499999999999997</v>
      </c>
      <c r="G79" s="141"/>
      <c r="H79" s="8">
        <v>2.2000000000000002</v>
      </c>
      <c r="I79" s="9" t="s">
        <v>18</v>
      </c>
      <c r="J79" s="125">
        <v>0.61799999999999999</v>
      </c>
      <c r="K79" s="125">
        <v>0.627</v>
      </c>
      <c r="L79" s="125">
        <v>0.61699999999999999</v>
      </c>
      <c r="M79" s="1"/>
      <c r="N79" s="135">
        <f>D79-E79</f>
        <v>1.0000000000000009E-3</v>
      </c>
      <c r="O79" s="135">
        <f>J79-K79</f>
        <v>-9.000000000000008E-3</v>
      </c>
      <c r="P79" s="1"/>
      <c r="Q79" s="135">
        <f>D79-F79</f>
        <v>1.0000000000000009E-3</v>
      </c>
      <c r="R79" s="135">
        <f>J79-L79</f>
        <v>1.0000000000000009E-3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</row>
    <row r="80" spans="1:81" ht="15.5" x14ac:dyDescent="0.35">
      <c r="A80" s="19" t="s">
        <v>29</v>
      </c>
      <c r="B80" s="19"/>
      <c r="C80" s="19"/>
      <c r="D80" s="149">
        <f>Normal!D81</f>
        <v>0.28799999999999998</v>
      </c>
      <c r="E80" s="149">
        <f>Normal!E81</f>
        <v>0.28499999999999998</v>
      </c>
      <c r="F80" s="149">
        <f>Normal!F81</f>
        <v>0.28499999999999998</v>
      </c>
      <c r="G80" s="141"/>
      <c r="H80" s="19"/>
      <c r="I80" s="19"/>
      <c r="J80" s="149">
        <f>'Doublex when sd is different'!J80</f>
        <v>0.33400000000000002</v>
      </c>
      <c r="K80" s="149">
        <f>'Doublex when sd is different'!K80</f>
        <v>0.23899999999999999</v>
      </c>
      <c r="L80" s="149">
        <f>'Doublex when sd is different'!L80</f>
        <v>0.33</v>
      </c>
      <c r="N80" s="135"/>
      <c r="O80" s="135"/>
      <c r="AZ80"/>
      <c r="BA80"/>
      <c r="BB80"/>
      <c r="BC80"/>
      <c r="BD80"/>
      <c r="BE80"/>
      <c r="BF80"/>
      <c r="BG80"/>
      <c r="BH80"/>
      <c r="BI80"/>
      <c r="BJ80"/>
      <c r="BK80"/>
      <c r="BL80"/>
    </row>
    <row r="81" spans="1:81" s="15" customFormat="1" ht="15.75" customHeight="1" x14ac:dyDescent="0.35">
      <c r="A81" s="8"/>
      <c r="B81" s="8">
        <v>2.4</v>
      </c>
      <c r="C81" s="9" t="s">
        <v>18</v>
      </c>
      <c r="D81" s="125">
        <f>'[4]power for chi² and skewpos dist'!Q82</f>
        <v>0.316</v>
      </c>
      <c r="E81" s="125">
        <f>'[4]power for chi² and skewpos dist'!R82</f>
        <v>0.312</v>
      </c>
      <c r="F81" s="125">
        <f>'[4]power for chi² and skewpos dist'!S82</f>
        <v>0.312</v>
      </c>
      <c r="G81" s="141"/>
      <c r="H81" s="8">
        <v>2.4</v>
      </c>
      <c r="I81" s="9" t="s">
        <v>18</v>
      </c>
      <c r="J81" s="125">
        <v>0.35699999999999998</v>
      </c>
      <c r="K81" s="125">
        <v>0.28199999999999997</v>
      </c>
      <c r="L81" s="125">
        <v>0.35299999999999998</v>
      </c>
      <c r="M81" s="1"/>
      <c r="N81" s="135"/>
      <c r="O81" s="13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</row>
    <row r="82" spans="1:81" ht="15.5" x14ac:dyDescent="0.35">
      <c r="A82" s="19" t="s">
        <v>29</v>
      </c>
      <c r="B82" s="19"/>
      <c r="C82" s="19"/>
      <c r="D82" s="149">
        <f>Normal!D83</f>
        <v>0.121</v>
      </c>
      <c r="E82" s="149">
        <f>Normal!E83</f>
        <v>0.11600000000000001</v>
      </c>
      <c r="F82" s="149">
        <f>Normal!F83</f>
        <v>0.11600000000000001</v>
      </c>
      <c r="G82" s="141"/>
      <c r="H82" s="19"/>
      <c r="I82" s="19"/>
      <c r="J82" s="149">
        <f>'Doublex when sd is different'!J82</f>
        <v>0.16400000000000001</v>
      </c>
      <c r="K82" s="149">
        <f>'Doublex when sd is different'!K82</f>
        <v>9.7000000000000003E-2</v>
      </c>
      <c r="L82" s="149">
        <f>'Doublex when sd is different'!L82</f>
        <v>0.156</v>
      </c>
      <c r="N82" s="135"/>
      <c r="O82" s="135"/>
      <c r="AZ82"/>
      <c r="BA82"/>
      <c r="BB82"/>
      <c r="BC82"/>
      <c r="BD82"/>
      <c r="BE82"/>
      <c r="BF82"/>
      <c r="BG82"/>
      <c r="BH82"/>
      <c r="BI82"/>
      <c r="BJ82"/>
      <c r="BK82"/>
      <c r="BL82"/>
    </row>
    <row r="83" spans="1:81" s="15" customFormat="1" ht="15.75" customHeight="1" x14ac:dyDescent="0.35">
      <c r="A83" s="8"/>
      <c r="B83" s="8">
        <v>2.8</v>
      </c>
      <c r="C83" s="9" t="s">
        <v>18</v>
      </c>
      <c r="D83" s="125">
        <f>'[4]power for chi² and skewpos dist'!Q84</f>
        <v>0.151</v>
      </c>
      <c r="E83" s="125">
        <f>'[4]power for chi² and skewpos dist'!R84</f>
        <v>0.14699999999999999</v>
      </c>
      <c r="F83" s="125">
        <f>'[4]power for chi² and skewpos dist'!S84</f>
        <v>0.14699999999999999</v>
      </c>
      <c r="G83" s="141"/>
      <c r="H83" s="8">
        <v>2.8</v>
      </c>
      <c r="I83" s="9" t="s">
        <v>18</v>
      </c>
      <c r="J83" s="125">
        <v>0.192</v>
      </c>
      <c r="K83" s="125">
        <v>0.128</v>
      </c>
      <c r="L83" s="125">
        <v>0.185</v>
      </c>
      <c r="M83" s="1"/>
      <c r="N83" s="135"/>
      <c r="O83" s="13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</row>
    <row r="84" spans="1:81" ht="15.5" x14ac:dyDescent="0.35">
      <c r="A84" s="19" t="s">
        <v>29</v>
      </c>
      <c r="B84" s="20"/>
      <c r="C84" s="20"/>
      <c r="D84" s="148">
        <f>Normal!D85</f>
        <v>0.879</v>
      </c>
      <c r="E84" s="148">
        <f>Normal!E85</f>
        <v>0.82</v>
      </c>
      <c r="F84" s="148">
        <f>Normal!F85</f>
        <v>0.82</v>
      </c>
      <c r="G84" s="141"/>
      <c r="H84" s="20"/>
      <c r="I84" s="20"/>
      <c r="J84" s="148">
        <f>'Doublex when sd is different'!J84</f>
        <v>0.91900000000000004</v>
      </c>
      <c r="K84" s="148">
        <f>'Doublex when sd is different'!K84</f>
        <v>0.93500000000000005</v>
      </c>
      <c r="L84" s="148">
        <f>'Doublex when sd is different'!L84</f>
        <v>0.878</v>
      </c>
      <c r="N84" s="135"/>
      <c r="O84" s="135"/>
      <c r="AZ84"/>
      <c r="BA84"/>
      <c r="BB84"/>
      <c r="BC84"/>
      <c r="BD84"/>
      <c r="BE84"/>
      <c r="BF84"/>
      <c r="BG84"/>
      <c r="BH84"/>
      <c r="BI84"/>
      <c r="BJ84"/>
      <c r="BK84"/>
      <c r="BL84"/>
    </row>
    <row r="85" spans="1:81" s="12" customFormat="1" ht="15.75" customHeight="1" x14ac:dyDescent="0.35">
      <c r="A85" s="8"/>
      <c r="B85" s="8">
        <v>2.1</v>
      </c>
      <c r="C85" s="9" t="s">
        <v>19</v>
      </c>
      <c r="D85" s="125">
        <f>'[4]power for chi² and skewpos dist'!Q86</f>
        <v>0.85499999999999998</v>
      </c>
      <c r="E85" s="125">
        <f>'[4]power for chi² and skewpos dist'!R86</f>
        <v>0.79400000000000004</v>
      </c>
      <c r="F85" s="125">
        <f>'[4]power for chi² and skewpos dist'!S86</f>
        <v>0.79400000000000004</v>
      </c>
      <c r="G85" s="141"/>
      <c r="H85" s="8">
        <v>2.1</v>
      </c>
      <c r="I85" s="9" t="s">
        <v>19</v>
      </c>
      <c r="J85" s="125">
        <v>0.89800000000000002</v>
      </c>
      <c r="K85" s="125">
        <v>0.92300000000000004</v>
      </c>
      <c r="L85" s="125">
        <v>0.85499999999999998</v>
      </c>
      <c r="M85" s="1"/>
      <c r="N85" s="135"/>
      <c r="O85" s="13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</row>
    <row r="86" spans="1:81" ht="15.5" x14ac:dyDescent="0.35">
      <c r="A86" s="19" t="s">
        <v>29</v>
      </c>
      <c r="B86" s="40"/>
      <c r="C86" s="40"/>
      <c r="D86" s="144">
        <f>Normal!D87</f>
        <v>0.67900000000000005</v>
      </c>
      <c r="E86" s="144">
        <f>Normal!E87</f>
        <v>0.67700000000000005</v>
      </c>
      <c r="F86" s="144">
        <f>Normal!F87</f>
        <v>0.67700000000000005</v>
      </c>
      <c r="G86" s="141"/>
      <c r="H86" s="40"/>
      <c r="I86" s="40"/>
      <c r="J86" s="144">
        <f>'Doublex when sd is different'!J86</f>
        <v>0.74</v>
      </c>
      <c r="K86" s="144">
        <f>'Doublex when sd is different'!K86</f>
        <v>0.73399999999999999</v>
      </c>
      <c r="L86" s="144">
        <f>'Doublex when sd is different'!L86</f>
        <v>0.73899999999999999</v>
      </c>
      <c r="N86" s="135"/>
      <c r="O86" s="135"/>
      <c r="AZ86"/>
      <c r="BA86"/>
      <c r="BB86"/>
      <c r="BC86"/>
      <c r="BD86"/>
      <c r="BE86"/>
      <c r="BF86"/>
      <c r="BG86"/>
      <c r="BH86"/>
      <c r="BI86"/>
      <c r="BJ86"/>
      <c r="BK86"/>
      <c r="BL86"/>
    </row>
    <row r="87" spans="1:81" s="15" customFormat="1" ht="15.75" customHeight="1" x14ac:dyDescent="0.35">
      <c r="A87" s="8"/>
      <c r="B87" s="8">
        <v>2.2000000000000002</v>
      </c>
      <c r="C87" s="9" t="s">
        <v>19</v>
      </c>
      <c r="D87" s="125">
        <f>'[4]power for chi² and skewpos dist'!Q88</f>
        <v>0.67</v>
      </c>
      <c r="E87" s="125">
        <f>'[4]power for chi² and skewpos dist'!R88</f>
        <v>0.66800000000000004</v>
      </c>
      <c r="F87" s="125">
        <f>'[4]power for chi² and skewpos dist'!S88</f>
        <v>0.66800000000000004</v>
      </c>
      <c r="G87" s="141"/>
      <c r="H87" s="8">
        <v>2.2000000000000002</v>
      </c>
      <c r="I87" s="9" t="s">
        <v>19</v>
      </c>
      <c r="J87" s="125">
        <v>0.72599999999999998</v>
      </c>
      <c r="K87" s="125">
        <v>0.73499999999999999</v>
      </c>
      <c r="L87" s="125">
        <v>0.72499999999999998</v>
      </c>
      <c r="M87" s="1"/>
      <c r="N87" s="135">
        <f>D87-E87</f>
        <v>2.0000000000000018E-3</v>
      </c>
      <c r="O87" s="135">
        <f>J87-K87</f>
        <v>-9.000000000000008E-3</v>
      </c>
      <c r="P87" s="1"/>
      <c r="Q87" s="1">
        <f>D87-F87</f>
        <v>2.0000000000000018E-3</v>
      </c>
      <c r="R87" s="1">
        <f>J87-L87</f>
        <v>1.0000000000000009E-3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</row>
    <row r="88" spans="1:81" ht="15.5" x14ac:dyDescent="0.35">
      <c r="A88" s="19" t="s">
        <v>29</v>
      </c>
      <c r="B88" s="7"/>
      <c r="C88" s="7"/>
      <c r="D88" s="150">
        <f>Normal!D89</f>
        <v>0.28399999999999997</v>
      </c>
      <c r="E88" s="150">
        <f>Normal!E89</f>
        <v>0.373</v>
      </c>
      <c r="F88" s="150">
        <f>Normal!F89</f>
        <v>0.373</v>
      </c>
      <c r="G88" s="141"/>
      <c r="H88" s="7"/>
      <c r="I88" s="7"/>
      <c r="J88" s="150">
        <f>'Doublex when sd is different'!J88</f>
        <v>0.34599999999999997</v>
      </c>
      <c r="K88" s="150">
        <f>'Doublex when sd is different'!K88</f>
        <v>0.32600000000000001</v>
      </c>
      <c r="L88" s="150">
        <f>'Doublex when sd is different'!L88</f>
        <v>0.432</v>
      </c>
      <c r="N88" s="135"/>
      <c r="O88" s="135"/>
      <c r="AZ88"/>
      <c r="BA88"/>
      <c r="BB88"/>
      <c r="BC88"/>
      <c r="BD88"/>
      <c r="BE88"/>
      <c r="BF88"/>
      <c r="BG88"/>
      <c r="BH88"/>
      <c r="BI88"/>
      <c r="BJ88"/>
      <c r="BK88"/>
      <c r="BL88"/>
    </row>
    <row r="89" spans="1:81" s="10" customFormat="1" ht="15.75" customHeight="1" x14ac:dyDescent="0.35">
      <c r="A89" s="8"/>
      <c r="B89" s="8">
        <v>2.4</v>
      </c>
      <c r="C89" s="9" t="s">
        <v>19</v>
      </c>
      <c r="D89" s="125">
        <f>'[4]power for chi² and skewpos dist'!Q90</f>
        <v>0.308</v>
      </c>
      <c r="E89" s="125">
        <f>'[4]power for chi² and skewpos dist'!R90</f>
        <v>0.38900000000000001</v>
      </c>
      <c r="F89" s="125">
        <f>'[4]power for chi² and skewpos dist'!S90</f>
        <v>0.38900000000000001</v>
      </c>
      <c r="G89" s="141"/>
      <c r="H89" s="8">
        <v>2.4</v>
      </c>
      <c r="I89" s="9" t="s">
        <v>19</v>
      </c>
      <c r="J89" s="125">
        <v>0.36599999999999999</v>
      </c>
      <c r="K89" s="125">
        <v>0.36199999999999999</v>
      </c>
      <c r="L89" s="125">
        <v>0.44500000000000001</v>
      </c>
      <c r="M89" s="1"/>
      <c r="N89" s="135"/>
      <c r="O89" s="13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</row>
    <row r="90" spans="1:81" ht="15.5" x14ac:dyDescent="0.35">
      <c r="A90" s="19" t="s">
        <v>29</v>
      </c>
      <c r="B90" s="7"/>
      <c r="C90" s="7"/>
      <c r="D90" s="150">
        <f>Normal!D91</f>
        <v>0.08</v>
      </c>
      <c r="E90" s="150">
        <f>Normal!E91</f>
        <v>0.14899999999999999</v>
      </c>
      <c r="F90" s="150">
        <f>Normal!F91</f>
        <v>0.14899999999999999</v>
      </c>
      <c r="G90" s="141"/>
      <c r="H90" s="7"/>
      <c r="I90" s="7"/>
      <c r="J90" s="150">
        <f>'Doublex when sd is different'!J90</f>
        <v>0.11899999999999999</v>
      </c>
      <c r="K90" s="150">
        <f>'Doublex when sd is different'!K90</f>
        <v>0.121</v>
      </c>
      <c r="L90" s="150">
        <f>'Doublex when sd is different'!L90</f>
        <v>0.19800000000000001</v>
      </c>
      <c r="N90" s="135"/>
      <c r="O90" s="135"/>
      <c r="AZ90"/>
      <c r="BA90"/>
      <c r="BB90"/>
      <c r="BC90"/>
      <c r="BD90"/>
      <c r="BE90"/>
      <c r="BF90"/>
      <c r="BG90"/>
      <c r="BH90"/>
      <c r="BI90"/>
      <c r="BJ90"/>
      <c r="BK90"/>
      <c r="BL90"/>
    </row>
    <row r="91" spans="1:81" s="10" customFormat="1" ht="15.75" customHeight="1" x14ac:dyDescent="0.35">
      <c r="A91" s="8"/>
      <c r="B91" s="8">
        <v>2.8</v>
      </c>
      <c r="C91" s="9" t="s">
        <v>19</v>
      </c>
      <c r="D91" s="125">
        <f>'[4]power for chi² and skewpos dist'!Q92</f>
        <v>0.106</v>
      </c>
      <c r="E91" s="125">
        <f>'[4]power for chi² and skewpos dist'!R92</f>
        <v>0.17499999999999999</v>
      </c>
      <c r="F91" s="125">
        <f>'[4]power for chi² and skewpos dist'!S92</f>
        <v>0.17499999999999999</v>
      </c>
      <c r="G91" s="141"/>
      <c r="H91" s="8">
        <v>2.8</v>
      </c>
      <c r="I91" s="9" t="s">
        <v>19</v>
      </c>
      <c r="J91" s="125">
        <v>0.14699999999999999</v>
      </c>
      <c r="K91" s="125">
        <v>0.151</v>
      </c>
      <c r="L91" s="125">
        <v>0.222</v>
      </c>
      <c r="M91" s="1"/>
      <c r="N91" s="135"/>
      <c r="O91" s="13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</row>
    <row r="92" spans="1:81" ht="15.5" x14ac:dyDescent="0.35">
      <c r="A92" s="19" t="s">
        <v>29</v>
      </c>
      <c r="B92" s="20"/>
      <c r="C92" s="20"/>
      <c r="D92" s="148">
        <f>Normal!D93</f>
        <v>0.91400000000000003</v>
      </c>
      <c r="E92" s="148">
        <f>Normal!E93</f>
        <v>0.83299999999999996</v>
      </c>
      <c r="F92" s="148">
        <f>Normal!F93</f>
        <v>0.83299999999999996</v>
      </c>
      <c r="G92" s="141"/>
      <c r="H92" s="20"/>
      <c r="I92" s="20"/>
      <c r="J92" s="148">
        <f>'Doublex when sd is different'!J92</f>
        <v>0.95799999999999996</v>
      </c>
      <c r="K92" s="148">
        <f>'Doublex when sd is different'!K92</f>
        <v>0.94899999999999995</v>
      </c>
      <c r="L92" s="148">
        <f>'Doublex when sd is different'!L92</f>
        <v>0.91200000000000003</v>
      </c>
      <c r="N92" s="135"/>
      <c r="O92" s="135"/>
      <c r="AZ92"/>
      <c r="BA92"/>
      <c r="BB92"/>
      <c r="BC92"/>
      <c r="BD92"/>
      <c r="BE92"/>
      <c r="BF92"/>
      <c r="BG92"/>
      <c r="BH92"/>
      <c r="BI92"/>
      <c r="BJ92"/>
      <c r="BK92"/>
      <c r="BL92"/>
    </row>
    <row r="93" spans="1:81" s="12" customFormat="1" ht="15.75" customHeight="1" x14ac:dyDescent="0.35">
      <c r="A93" s="8"/>
      <c r="B93" s="8">
        <v>2.1</v>
      </c>
      <c r="C93" s="9" t="s">
        <v>20</v>
      </c>
      <c r="D93" s="125">
        <f>'[4]power for chi² and skewpos dist'!Q94</f>
        <v>0.89400000000000002</v>
      </c>
      <c r="E93" s="125">
        <f>'[4]power for chi² and skewpos dist'!R94</f>
        <v>0.80500000000000005</v>
      </c>
      <c r="F93" s="125">
        <f>'[4]power for chi² and skewpos dist'!S94</f>
        <v>0.80500000000000005</v>
      </c>
      <c r="G93" s="141"/>
      <c r="H93" s="8">
        <v>2.1</v>
      </c>
      <c r="I93" s="9" t="s">
        <v>20</v>
      </c>
      <c r="J93" s="125">
        <v>0.94299999999999995</v>
      </c>
      <c r="K93" s="125">
        <v>0.93600000000000005</v>
      </c>
      <c r="L93" s="125">
        <v>0.88800000000000001</v>
      </c>
      <c r="M93" s="1"/>
      <c r="N93" s="135"/>
      <c r="O93" s="13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</row>
    <row r="94" spans="1:81" ht="15.5" x14ac:dyDescent="0.35">
      <c r="A94" s="19" t="s">
        <v>29</v>
      </c>
      <c r="B94" s="40"/>
      <c r="C94" s="40"/>
      <c r="D94" s="144">
        <f>Normal!D95</f>
        <v>0.72599999999999998</v>
      </c>
      <c r="E94" s="144">
        <f>Normal!E95</f>
        <v>0.72199999999999998</v>
      </c>
      <c r="F94" s="144">
        <f>Normal!F95</f>
        <v>0.72199999999999998</v>
      </c>
      <c r="G94" s="141"/>
      <c r="H94" s="40"/>
      <c r="I94" s="40"/>
      <c r="J94" s="144">
        <f>'Doublex when sd is different'!J94</f>
        <v>0.80800000000000005</v>
      </c>
      <c r="K94" s="144">
        <f>'Doublex when sd is different'!K94</f>
        <v>0.80200000000000005</v>
      </c>
      <c r="L94" s="144">
        <f>'Doublex when sd is different'!L94</f>
        <v>0.80500000000000005</v>
      </c>
      <c r="N94" s="135"/>
      <c r="O94" s="135"/>
      <c r="AZ94"/>
      <c r="BA94"/>
      <c r="BB94"/>
      <c r="BC94"/>
      <c r="BD94"/>
      <c r="BE94"/>
      <c r="BF94"/>
      <c r="BG94"/>
      <c r="BH94"/>
      <c r="BI94"/>
      <c r="BJ94"/>
      <c r="BK94"/>
      <c r="BL94"/>
    </row>
    <row r="95" spans="1:81" s="15" customFormat="1" ht="15.75" customHeight="1" x14ac:dyDescent="0.35">
      <c r="A95" s="8"/>
      <c r="B95" s="8">
        <v>2.2000000000000002</v>
      </c>
      <c r="C95" s="9" t="s">
        <v>20</v>
      </c>
      <c r="D95" s="125">
        <f>'[4]power for chi² and skewpos dist'!Q96</f>
        <v>0.71399999999999997</v>
      </c>
      <c r="E95" s="125">
        <f>'[4]power for chi² and skewpos dist'!R96</f>
        <v>0.70799999999999996</v>
      </c>
      <c r="F95" s="125">
        <f>'[4]power for chi² and skewpos dist'!S96</f>
        <v>0.70799999999999996</v>
      </c>
      <c r="G95" s="141"/>
      <c r="H95" s="8">
        <v>2.2000000000000002</v>
      </c>
      <c r="I95" s="9" t="s">
        <v>20</v>
      </c>
      <c r="J95" s="125">
        <v>0.79100000000000004</v>
      </c>
      <c r="K95" s="125">
        <v>0.79900000000000004</v>
      </c>
      <c r="L95" s="125">
        <v>0.78900000000000003</v>
      </c>
      <c r="M95" s="1"/>
      <c r="N95" s="135">
        <f>D95-E95</f>
        <v>6.0000000000000053E-3</v>
      </c>
      <c r="O95" s="135">
        <f>J95-K95</f>
        <v>-8.0000000000000071E-3</v>
      </c>
      <c r="P95" s="1"/>
      <c r="Q95" s="1">
        <f>D95-F95</f>
        <v>6.0000000000000053E-3</v>
      </c>
      <c r="R95" s="1">
        <f>J95-L95</f>
        <v>2.0000000000000018E-3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</row>
    <row r="96" spans="1:81" ht="15.5" x14ac:dyDescent="0.35">
      <c r="A96" s="19" t="s">
        <v>29</v>
      </c>
      <c r="B96" s="7"/>
      <c r="C96" s="7"/>
      <c r="D96" s="150">
        <f>Normal!D97</f>
        <v>0.27800000000000002</v>
      </c>
      <c r="E96" s="150">
        <f>Normal!E97</f>
        <v>0.44</v>
      </c>
      <c r="F96" s="150">
        <f>Normal!F97</f>
        <v>0.44</v>
      </c>
      <c r="G96" s="141"/>
      <c r="H96" s="7"/>
      <c r="I96" s="7"/>
      <c r="J96" s="150">
        <f>'Doublex when sd is different'!J96</f>
        <v>0.35299999999999998</v>
      </c>
      <c r="K96" s="150">
        <f>'Doublex when sd is different'!K96</f>
        <v>0.40400000000000003</v>
      </c>
      <c r="L96" s="150">
        <f>'Doublex when sd is different'!L96</f>
        <v>0.51600000000000001</v>
      </c>
      <c r="N96" s="135"/>
      <c r="O96" s="135"/>
      <c r="AZ96"/>
      <c r="BA96"/>
      <c r="BB96"/>
      <c r="BC96"/>
      <c r="BD96"/>
      <c r="BE96"/>
      <c r="BF96"/>
      <c r="BG96"/>
      <c r="BH96"/>
      <c r="BI96"/>
      <c r="BJ96"/>
      <c r="BK96"/>
      <c r="BL96"/>
    </row>
    <row r="97" spans="1:81" s="10" customFormat="1" ht="15.75" customHeight="1" x14ac:dyDescent="0.35">
      <c r="A97" s="8"/>
      <c r="B97" s="8">
        <v>2.4</v>
      </c>
      <c r="C97" s="9" t="s">
        <v>20</v>
      </c>
      <c r="D97" s="125">
        <f>'[4]power for chi² and skewpos dist'!Q98</f>
        <v>0.30199999999999999</v>
      </c>
      <c r="E97" s="125">
        <f>'[4]power for chi² and skewpos dist'!R98</f>
        <v>0.45100000000000001</v>
      </c>
      <c r="F97" s="125">
        <f>'[4]power for chi² and skewpos dist'!S98</f>
        <v>0.45100000000000001</v>
      </c>
      <c r="G97" s="141"/>
      <c r="H97" s="8">
        <v>2.4</v>
      </c>
      <c r="I97" s="9" t="s">
        <v>20</v>
      </c>
      <c r="J97" s="125">
        <v>0.372</v>
      </c>
      <c r="K97" s="125">
        <v>0.434</v>
      </c>
      <c r="L97" s="125">
        <v>0.52</v>
      </c>
      <c r="M97" s="1"/>
      <c r="N97" s="135"/>
      <c r="O97" s="13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</row>
    <row r="98" spans="1:81" ht="15.5" x14ac:dyDescent="0.35">
      <c r="A98" s="19" t="s">
        <v>29</v>
      </c>
      <c r="B98" s="7"/>
      <c r="C98" s="7"/>
      <c r="D98" s="150">
        <f>Normal!D99</f>
        <v>5.6000000000000001E-2</v>
      </c>
      <c r="E98" s="150">
        <f>Normal!E99</f>
        <v>0.18099999999999999</v>
      </c>
      <c r="F98" s="150">
        <f>Normal!F99</f>
        <v>0.18099999999999999</v>
      </c>
      <c r="G98" s="141"/>
      <c r="H98" s="7"/>
      <c r="I98" s="7"/>
      <c r="J98" s="150">
        <f>'Doublex when sd is different'!J98</f>
        <v>9.0999999999999998E-2</v>
      </c>
      <c r="K98" s="150">
        <f>'Doublex when sd is different'!K98</f>
        <v>0.14499999999999999</v>
      </c>
      <c r="L98" s="150">
        <f>'Doublex when sd is different'!L98</f>
        <v>0.23599999999999999</v>
      </c>
      <c r="N98" s="135"/>
      <c r="O98" s="135"/>
      <c r="AZ98"/>
      <c r="BA98"/>
      <c r="BB98"/>
      <c r="BC98"/>
      <c r="BD98"/>
      <c r="BE98"/>
      <c r="BF98"/>
      <c r="BG98"/>
      <c r="BH98"/>
      <c r="BI98"/>
      <c r="BJ98"/>
      <c r="BK98"/>
      <c r="BL98"/>
    </row>
    <row r="99" spans="1:81" s="10" customFormat="1" ht="15.75" customHeight="1" x14ac:dyDescent="0.35">
      <c r="A99" s="8"/>
      <c r="B99" s="8">
        <v>2.8</v>
      </c>
      <c r="C99" s="9" t="s">
        <v>20</v>
      </c>
      <c r="D99" s="125">
        <f>'[4]power for chi² and skewpos dist'!Q100</f>
        <v>7.9000000000000001E-2</v>
      </c>
      <c r="E99" s="125">
        <f>'[4]power for chi² and skewpos dist'!R100</f>
        <v>0.20399999999999999</v>
      </c>
      <c r="F99" s="125">
        <f>'[4]power for chi² and skewpos dist'!S100</f>
        <v>0.20399999999999999</v>
      </c>
      <c r="G99" s="141"/>
      <c r="H99" s="8">
        <v>2.8</v>
      </c>
      <c r="I99" s="9" t="s">
        <v>20</v>
      </c>
      <c r="J99" s="125">
        <v>0.11700000000000001</v>
      </c>
      <c r="K99" s="125">
        <v>0.17599999999999999</v>
      </c>
      <c r="L99" s="125">
        <v>0.25700000000000001</v>
      </c>
      <c r="M99" s="1"/>
      <c r="N99" s="135"/>
      <c r="O99" s="13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</row>
    <row r="100" spans="1:81" ht="15.5" x14ac:dyDescent="0.35">
      <c r="A100" s="19" t="s">
        <v>29</v>
      </c>
      <c r="B100" s="7"/>
      <c r="C100" s="7"/>
      <c r="D100" s="150">
        <f>Normal!D101</f>
        <v>0.67</v>
      </c>
      <c r="E100" s="150">
        <f>Normal!E101</f>
        <v>0.81299999999999994</v>
      </c>
      <c r="F100" s="150">
        <f>Normal!F101</f>
        <v>0.81299999999999994</v>
      </c>
      <c r="G100" s="141"/>
      <c r="H100" s="7"/>
      <c r="I100" s="7"/>
      <c r="J100" s="150">
        <f>'Doublex when sd is different'!J100</f>
        <v>0.59499999999999997</v>
      </c>
      <c r="K100" s="150">
        <f>'Doublex when sd is different'!K100</f>
        <v>0.88400000000000001</v>
      </c>
      <c r="L100" s="150">
        <f>'Doublex when sd is different'!L100</f>
        <v>0.71599999999999997</v>
      </c>
      <c r="N100" s="135"/>
      <c r="O100" s="135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</row>
    <row r="101" spans="1:81" s="10" customFormat="1" ht="15.75" customHeight="1" x14ac:dyDescent="0.35">
      <c r="A101" s="8"/>
      <c r="B101" s="8">
        <v>2.1</v>
      </c>
      <c r="C101" s="9" t="s">
        <v>21</v>
      </c>
      <c r="D101" s="125">
        <f>'[4]power for chi² and skewpos dist'!Q102</f>
        <v>0.65700000000000003</v>
      </c>
      <c r="E101" s="125">
        <f>'[4]power for chi² and skewpos dist'!R102</f>
        <v>0.79</v>
      </c>
      <c r="F101" s="125">
        <f>'[4]power for chi² and skewpos dist'!S102</f>
        <v>0.79</v>
      </c>
      <c r="G101" s="141"/>
      <c r="H101" s="8">
        <v>2.1</v>
      </c>
      <c r="I101" s="9" t="s">
        <v>21</v>
      </c>
      <c r="J101" s="125">
        <v>0.59599999999999997</v>
      </c>
      <c r="K101" s="125">
        <v>0.86799999999999999</v>
      </c>
      <c r="L101" s="125">
        <v>0.70499999999999996</v>
      </c>
      <c r="M101" s="1"/>
      <c r="N101" s="135"/>
      <c r="O101" s="13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</row>
    <row r="102" spans="1:81" ht="15.5" x14ac:dyDescent="0.35">
      <c r="A102" s="19" t="s">
        <v>29</v>
      </c>
      <c r="B102" s="40"/>
      <c r="C102" s="40"/>
      <c r="D102" s="144">
        <f>Normal!D103</f>
        <v>0.52200000000000002</v>
      </c>
      <c r="E102" s="144">
        <f>Normal!E103</f>
        <v>0.51600000000000001</v>
      </c>
      <c r="F102" s="144">
        <f>Normal!F103</f>
        <v>0.51600000000000001</v>
      </c>
      <c r="G102" s="141"/>
      <c r="H102" s="40"/>
      <c r="I102" s="40"/>
      <c r="J102" s="144">
        <f>'Doublex when sd is different'!J102</f>
        <v>0.49199999999999999</v>
      </c>
      <c r="K102" s="144">
        <f>'Doublex when sd is different'!K102</f>
        <v>0.48399999999999999</v>
      </c>
      <c r="L102" s="144">
        <f>'Doublex when sd is different'!L102</f>
        <v>0.48899999999999999</v>
      </c>
      <c r="N102" s="135"/>
      <c r="O102" s="135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</row>
    <row r="103" spans="1:81" s="15" customFormat="1" ht="15.75" customHeight="1" x14ac:dyDescent="0.35">
      <c r="A103" s="8"/>
      <c r="B103" s="8">
        <v>2.2000000000000002</v>
      </c>
      <c r="C103" s="9" t="s">
        <v>21</v>
      </c>
      <c r="D103" s="125">
        <f>'[4]power for chi² and skewpos dist'!Q104</f>
        <v>0.52800000000000002</v>
      </c>
      <c r="E103" s="125">
        <f>'[4]power for chi² and skewpos dist'!R104</f>
        <v>0.52300000000000002</v>
      </c>
      <c r="F103" s="125">
        <f>'[4]power for chi² and skewpos dist'!S104</f>
        <v>0.52300000000000002</v>
      </c>
      <c r="G103" s="141"/>
      <c r="H103" s="8">
        <v>2.2000000000000002</v>
      </c>
      <c r="I103" s="9" t="s">
        <v>21</v>
      </c>
      <c r="J103" s="125">
        <v>0.503</v>
      </c>
      <c r="K103" s="125">
        <v>0.51100000000000001</v>
      </c>
      <c r="L103" s="125">
        <v>0.5</v>
      </c>
      <c r="M103" s="1"/>
      <c r="N103" s="135">
        <f>D103-E103</f>
        <v>5.0000000000000044E-3</v>
      </c>
      <c r="O103" s="135">
        <f>J103-K103</f>
        <v>-8.0000000000000071E-3</v>
      </c>
      <c r="P103" s="1"/>
      <c r="Q103" s="1">
        <f>D103-F103</f>
        <v>5.0000000000000044E-3</v>
      </c>
      <c r="R103" s="1">
        <f>J103-L103</f>
        <v>3.0000000000000027E-3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ht="15.5" x14ac:dyDescent="0.35">
      <c r="A104" s="19" t="s">
        <v>29</v>
      </c>
      <c r="B104" s="20"/>
      <c r="C104" s="20"/>
      <c r="D104" s="148">
        <f>Normal!D105</f>
        <v>0.33700000000000002</v>
      </c>
      <c r="E104" s="148">
        <f>Normal!E105</f>
        <v>0.20799999999999999</v>
      </c>
      <c r="F104" s="148">
        <f>Normal!F105</f>
        <v>0.20799999999999999</v>
      </c>
      <c r="G104" s="141"/>
      <c r="H104" s="20"/>
      <c r="I104" s="20"/>
      <c r="J104" s="148">
        <f>'Doublex when sd is different'!J104</f>
        <v>0.35799999999999998</v>
      </c>
      <c r="K104" s="148">
        <f>'Doublex when sd is different'!K104</f>
        <v>0.17100000000000001</v>
      </c>
      <c r="L104" s="148">
        <f>'Doublex when sd is different'!L104</f>
        <v>0.24</v>
      </c>
      <c r="N104" s="135"/>
      <c r="O104" s="135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</row>
    <row r="105" spans="1:81" s="12" customFormat="1" ht="15.75" customHeight="1" x14ac:dyDescent="0.35">
      <c r="A105" s="8"/>
      <c r="B105" s="8">
        <v>2.4</v>
      </c>
      <c r="C105" s="9" t="s">
        <v>21</v>
      </c>
      <c r="D105" s="125">
        <f>'[4]power for chi² and skewpos dist'!Q106</f>
        <v>0.36099999999999999</v>
      </c>
      <c r="E105" s="125">
        <f>'[4]power for chi² and skewpos dist'!R106</f>
        <v>0.248</v>
      </c>
      <c r="F105" s="125">
        <f>'[4]power for chi² and skewpos dist'!S106</f>
        <v>0.248</v>
      </c>
      <c r="G105" s="141"/>
      <c r="H105" s="8">
        <v>2.4</v>
      </c>
      <c r="I105" s="9" t="s">
        <v>21</v>
      </c>
      <c r="J105" s="125">
        <v>0.38</v>
      </c>
      <c r="K105" s="125">
        <v>0.221</v>
      </c>
      <c r="L105" s="125">
        <v>0.27600000000000002</v>
      </c>
      <c r="M105" s="1"/>
      <c r="N105" s="135"/>
      <c r="O105" s="13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ht="15.5" x14ac:dyDescent="0.35">
      <c r="A106" s="19" t="s">
        <v>29</v>
      </c>
      <c r="B106" s="20"/>
      <c r="C106" s="20"/>
      <c r="D106" s="148">
        <f>Normal!D107</f>
        <v>0.22600000000000001</v>
      </c>
      <c r="E106" s="148">
        <f>Normal!E107</f>
        <v>9.0999999999999998E-2</v>
      </c>
      <c r="F106" s="148">
        <f>Normal!F107</f>
        <v>9.0999999999999998E-2</v>
      </c>
      <c r="G106" s="141"/>
      <c r="H106" s="20"/>
      <c r="I106" s="20"/>
      <c r="J106" s="148">
        <f>'Doublex when sd is different'!J106</f>
        <v>0.27</v>
      </c>
      <c r="K106" s="148">
        <f>'Doublex when sd is different'!K106</f>
        <v>0.08</v>
      </c>
      <c r="L106" s="148">
        <f>'Doublex when sd is different'!L106</f>
        <v>0.124</v>
      </c>
      <c r="N106" s="135"/>
      <c r="O106" s="135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</row>
    <row r="107" spans="1:81" s="12" customFormat="1" ht="15.75" customHeight="1" x14ac:dyDescent="0.35">
      <c r="A107" s="8"/>
      <c r="B107" s="8">
        <v>2.8</v>
      </c>
      <c r="C107" s="9" t="s">
        <v>21</v>
      </c>
      <c r="D107" s="125">
        <f>'[4]power for chi² and skewpos dist'!Q108</f>
        <v>0.253</v>
      </c>
      <c r="E107" s="125">
        <f>'[4]power for chi² and skewpos dist'!R108</f>
        <v>0.126</v>
      </c>
      <c r="F107" s="125">
        <f>'[4]power for chi² and skewpos dist'!S108</f>
        <v>0.126</v>
      </c>
      <c r="G107" s="141"/>
      <c r="H107" s="8">
        <v>2.8</v>
      </c>
      <c r="I107" s="9" t="s">
        <v>21</v>
      </c>
      <c r="J107" s="125">
        <v>0.29299999999999998</v>
      </c>
      <c r="K107" s="125">
        <v>0.113</v>
      </c>
      <c r="L107" s="125">
        <v>0.158</v>
      </c>
      <c r="M107" s="1"/>
      <c r="N107" s="135"/>
      <c r="O107" s="13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ht="15.5" x14ac:dyDescent="0.35">
      <c r="A108" s="19" t="s">
        <v>29</v>
      </c>
      <c r="B108" s="19"/>
      <c r="C108" s="19"/>
      <c r="D108" s="149">
        <f>Normal!D109</f>
        <v>0.879</v>
      </c>
      <c r="E108" s="149">
        <f>Normal!E109</f>
        <v>0.877</v>
      </c>
      <c r="F108" s="149">
        <f>Normal!F109</f>
        <v>0.877</v>
      </c>
      <c r="G108" s="141"/>
      <c r="H108" s="19"/>
      <c r="I108" s="19"/>
      <c r="J108" s="149">
        <f>'Doublex when sd is different'!J108</f>
        <v>0.9</v>
      </c>
      <c r="K108" s="149">
        <f>'Doublex when sd is different'!K108</f>
        <v>0.95899999999999996</v>
      </c>
      <c r="L108" s="149">
        <f>'Doublex when sd is different'!L108</f>
        <v>0.89900000000000002</v>
      </c>
      <c r="N108" s="135"/>
      <c r="O108" s="135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</row>
    <row r="109" spans="1:81" s="15" customFormat="1" ht="15.75" customHeight="1" x14ac:dyDescent="0.35">
      <c r="A109" s="8"/>
      <c r="B109" s="8">
        <v>2.1</v>
      </c>
      <c r="C109" s="9" t="s">
        <v>22</v>
      </c>
      <c r="D109" s="125">
        <f>'[4]power for chi² and skewpos dist'!Q110</f>
        <v>0.85399999999999998</v>
      </c>
      <c r="E109" s="125">
        <f>'[4]power for chi² and skewpos dist'!R110</f>
        <v>0.85199999999999998</v>
      </c>
      <c r="F109" s="125">
        <f>'[4]power for chi² and skewpos dist'!S110</f>
        <v>0.85199999999999998</v>
      </c>
      <c r="G109" s="141"/>
      <c r="H109" s="8">
        <v>2.1</v>
      </c>
      <c r="I109" s="9" t="s">
        <v>22</v>
      </c>
      <c r="J109" s="125">
        <v>0.878</v>
      </c>
      <c r="K109" s="125">
        <v>0.94699999999999995</v>
      </c>
      <c r="L109" s="125">
        <v>0.877</v>
      </c>
      <c r="M109" s="1"/>
      <c r="N109" s="135"/>
      <c r="O109" s="13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</row>
    <row r="110" spans="1:81" ht="15.5" x14ac:dyDescent="0.35">
      <c r="A110" s="19" t="s">
        <v>29</v>
      </c>
      <c r="B110" s="29"/>
      <c r="C110" s="29"/>
      <c r="D110" s="147">
        <f>Normal!D111</f>
        <v>0.69699999999999995</v>
      </c>
      <c r="E110" s="147">
        <f>Normal!E111</f>
        <v>0.69699999999999995</v>
      </c>
      <c r="F110" s="147">
        <f>Normal!F111</f>
        <v>0.69699999999999995</v>
      </c>
      <c r="G110" s="141"/>
      <c r="H110" s="29"/>
      <c r="I110" s="29"/>
      <c r="J110" s="147">
        <f>'Doublex when sd is different'!J110</f>
        <v>0.72699999999999998</v>
      </c>
      <c r="K110" s="147">
        <f>'Doublex when sd is different'!K110</f>
        <v>0.72199999999999998</v>
      </c>
      <c r="L110" s="147">
        <f>'Doublex when sd is different'!L110</f>
        <v>0.72599999999999998</v>
      </c>
      <c r="N110" s="135"/>
      <c r="O110" s="135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</row>
    <row r="111" spans="1:81" s="15" customFormat="1" ht="15.75" customHeight="1" x14ac:dyDescent="0.35">
      <c r="A111" s="8"/>
      <c r="B111" s="8">
        <v>2.2000000000000002</v>
      </c>
      <c r="C111" s="9" t="s">
        <v>22</v>
      </c>
      <c r="D111" s="125">
        <f>'[4]power for chi² and skewpos dist'!Q112</f>
        <v>0.68500000000000005</v>
      </c>
      <c r="E111" s="125">
        <f>'[4]power for chi² and skewpos dist'!R112</f>
        <v>0.68500000000000005</v>
      </c>
      <c r="F111" s="125">
        <f>'[4]power for chi² and skewpos dist'!S112</f>
        <v>0.68500000000000005</v>
      </c>
      <c r="G111" s="141"/>
      <c r="H111" s="8">
        <v>2.2000000000000002</v>
      </c>
      <c r="I111" s="9" t="s">
        <v>22</v>
      </c>
      <c r="J111" s="125">
        <v>0.71399999999999997</v>
      </c>
      <c r="K111" s="125">
        <v>0.72</v>
      </c>
      <c r="L111" s="125">
        <v>0.71399999999999997</v>
      </c>
      <c r="M111" s="1"/>
      <c r="N111" s="135">
        <f>D111-E111</f>
        <v>0</v>
      </c>
      <c r="O111" s="135">
        <f>J111-K111</f>
        <v>-6.0000000000000053E-3</v>
      </c>
      <c r="P111" s="1"/>
      <c r="Q111" s="135">
        <f>D111-F111</f>
        <v>0</v>
      </c>
      <c r="R111" s="135">
        <f>J111-L111</f>
        <v>0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</row>
    <row r="112" spans="1:81" ht="15.5" x14ac:dyDescent="0.35">
      <c r="A112" s="5" t="s">
        <v>29</v>
      </c>
      <c r="B112" s="19"/>
      <c r="C112" s="19"/>
      <c r="D112" s="149">
        <f>Normal!D113</f>
        <v>0.34799999999999998</v>
      </c>
      <c r="E112" s="149">
        <f>Normal!E113</f>
        <v>0.34499999999999997</v>
      </c>
      <c r="F112" s="149">
        <f>Normal!F113</f>
        <v>0.34499999999999997</v>
      </c>
      <c r="G112" s="141"/>
      <c r="H112" s="19"/>
      <c r="I112" s="19"/>
      <c r="J112" s="149">
        <f>'Doublex when sd is different'!J112</f>
        <v>0.4</v>
      </c>
      <c r="K112" s="149">
        <f>'Doublex when sd is different'!K112</f>
        <v>0.29299999999999998</v>
      </c>
      <c r="L112" s="149">
        <f>'Doublex when sd is different'!L112</f>
        <v>0.39600000000000002</v>
      </c>
      <c r="N112" s="135"/>
      <c r="O112" s="135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</row>
    <row r="113" spans="1:81" s="15" customFormat="1" ht="15.75" customHeight="1" x14ac:dyDescent="0.35">
      <c r="A113" s="8"/>
      <c r="B113" s="8">
        <v>2.4</v>
      </c>
      <c r="C113" s="9" t="s">
        <v>22</v>
      </c>
      <c r="D113" s="125">
        <f>'[4]power for chi² and skewpos dist'!Q114</f>
        <v>0.36799999999999999</v>
      </c>
      <c r="E113" s="125">
        <f>'[4]power for chi² and skewpos dist'!R114</f>
        <v>0.36499999999999999</v>
      </c>
      <c r="F113" s="125">
        <f>'[4]power for chi² and skewpos dist'!S114</f>
        <v>0.36499999999999999</v>
      </c>
      <c r="G113" s="141"/>
      <c r="H113" s="8">
        <v>2.4</v>
      </c>
      <c r="I113" s="9" t="s">
        <v>22</v>
      </c>
      <c r="J113" s="125">
        <v>0.41599999999999998</v>
      </c>
      <c r="K113" s="125">
        <v>0.33</v>
      </c>
      <c r="L113" s="125">
        <v>0.41199999999999998</v>
      </c>
      <c r="M113" s="1"/>
      <c r="N113" s="135"/>
      <c r="O113" s="13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</row>
    <row r="114" spans="1:81" ht="15.5" x14ac:dyDescent="0.35">
      <c r="A114" s="5" t="s">
        <v>29</v>
      </c>
      <c r="B114" s="19"/>
      <c r="C114" s="19"/>
      <c r="D114" s="149">
        <f>Normal!D115</f>
        <v>0.13900000000000001</v>
      </c>
      <c r="E114" s="149">
        <f>Normal!E115</f>
        <v>0.13500000000000001</v>
      </c>
      <c r="F114" s="149">
        <f>Normal!F115</f>
        <v>0.13500000000000001</v>
      </c>
      <c r="G114" s="141"/>
      <c r="H114" s="19"/>
      <c r="I114" s="19"/>
      <c r="J114" s="149">
        <f>'Doublex when sd is different'!J114</f>
        <v>0.186</v>
      </c>
      <c r="K114" s="149">
        <f>'Doublex when sd is different'!K114</f>
        <v>0.11</v>
      </c>
      <c r="L114" s="149">
        <f>'Doublex when sd is different'!L114</f>
        <v>0.17899999999999999</v>
      </c>
      <c r="N114" s="135"/>
      <c r="O114" s="135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1:81" s="15" customFormat="1" ht="15.75" customHeight="1" x14ac:dyDescent="0.35">
      <c r="A115" s="8"/>
      <c r="B115" s="8">
        <v>2.8</v>
      </c>
      <c r="C115" s="9" t="s">
        <v>22</v>
      </c>
      <c r="D115" s="125">
        <f>'[4]power for chi² and skewpos dist'!Q116</f>
        <v>0.16700000000000001</v>
      </c>
      <c r="E115" s="125">
        <f>'[4]power for chi² and skewpos dist'!R116</f>
        <v>0.16300000000000001</v>
      </c>
      <c r="F115" s="125">
        <f>'[4]power for chi² and skewpos dist'!S116</f>
        <v>0.16300000000000001</v>
      </c>
      <c r="G115" s="141"/>
      <c r="H115" s="8">
        <v>2.8</v>
      </c>
      <c r="I115" s="9" t="s">
        <v>22</v>
      </c>
      <c r="J115" s="125">
        <v>0.21099999999999999</v>
      </c>
      <c r="K115" s="125">
        <v>0.14000000000000001</v>
      </c>
      <c r="L115" s="125">
        <v>0.20499999999999999</v>
      </c>
      <c r="M115" s="1"/>
      <c r="N115" s="135"/>
      <c r="O115" s="13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</row>
    <row r="116" spans="1:81" ht="15" x14ac:dyDescent="0.35">
      <c r="A116" s="5" t="s">
        <v>29</v>
      </c>
      <c r="B116" s="25"/>
      <c r="C116" s="26"/>
      <c r="D116" s="151">
        <f>Normal!D117</f>
        <v>0.93500000000000005</v>
      </c>
      <c r="E116" s="151">
        <f>Normal!E117</f>
        <v>0.89700000000000002</v>
      </c>
      <c r="F116" s="151">
        <f>Normal!F117</f>
        <v>0.89700000000000002</v>
      </c>
      <c r="G116" s="141"/>
      <c r="H116" s="25"/>
      <c r="I116" s="26"/>
      <c r="J116" s="151">
        <f>'Doublex when sd is different'!J116</f>
        <v>0.96699999999999997</v>
      </c>
      <c r="K116" s="151">
        <f>'Doublex when sd is different'!K116</f>
        <v>0.97599999999999998</v>
      </c>
      <c r="L116" s="151">
        <f>'Doublex when sd is different'!L116</f>
        <v>0.94599999999999995</v>
      </c>
      <c r="N116" s="135"/>
      <c r="O116" s="135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</row>
    <row r="117" spans="1:81" s="12" customFormat="1" ht="15.75" customHeight="1" x14ac:dyDescent="0.35">
      <c r="A117" s="8"/>
      <c r="B117" s="8">
        <v>2.1</v>
      </c>
      <c r="C117" s="9" t="s">
        <v>23</v>
      </c>
      <c r="D117" s="125">
        <f>'[4]power for chi² and skewpos dist'!Q118</f>
        <v>0.91500000000000004</v>
      </c>
      <c r="E117" s="125">
        <f>'[4]power for chi² and skewpos dist'!R118</f>
        <v>0.871</v>
      </c>
      <c r="F117" s="125">
        <f>'[4]power for chi² and skewpos dist'!S118</f>
        <v>0.871</v>
      </c>
      <c r="G117" s="141"/>
      <c r="H117" s="8">
        <v>2.1</v>
      </c>
      <c r="I117" s="9" t="s">
        <v>23</v>
      </c>
      <c r="J117" s="125">
        <v>0.95299999999999996</v>
      </c>
      <c r="K117" s="125">
        <v>0.96599999999999997</v>
      </c>
      <c r="L117" s="125">
        <v>0.92800000000000005</v>
      </c>
      <c r="M117" s="1"/>
      <c r="N117" s="135"/>
      <c r="O117" s="13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</row>
    <row r="118" spans="1:81" ht="15.5" x14ac:dyDescent="0.35">
      <c r="A118" s="5" t="s">
        <v>29</v>
      </c>
      <c r="B118" s="40"/>
      <c r="C118" s="40"/>
      <c r="D118" s="144">
        <f>Normal!D119</f>
        <v>0.77600000000000002</v>
      </c>
      <c r="E118" s="144">
        <f>Normal!E119</f>
        <v>0.77500000000000002</v>
      </c>
      <c r="F118" s="144">
        <f>Normal!F119</f>
        <v>0.77500000000000002</v>
      </c>
      <c r="G118" s="141"/>
      <c r="H118" s="40"/>
      <c r="I118" s="40"/>
      <c r="J118" s="144">
        <f>'Doublex when sd is different'!J118</f>
        <v>0.83599999999999997</v>
      </c>
      <c r="K118" s="144">
        <f>'Doublex when sd is different'!K118</f>
        <v>0.83199999999999996</v>
      </c>
      <c r="L118" s="144">
        <f>'Doublex when sd is different'!L118</f>
        <v>0.83499999999999996</v>
      </c>
      <c r="N118" s="135"/>
      <c r="O118" s="135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</row>
    <row r="119" spans="1:81" s="15" customFormat="1" ht="15.75" customHeight="1" x14ac:dyDescent="0.35">
      <c r="A119" s="8"/>
      <c r="B119" s="8">
        <v>2.2000000000000002</v>
      </c>
      <c r="C119" s="9" t="s">
        <v>23</v>
      </c>
      <c r="D119" s="125">
        <f>'[4]power for chi² and skewpos dist'!Q120</f>
        <v>0.76</v>
      </c>
      <c r="E119" s="125">
        <f>'[4]power for chi² and skewpos dist'!R120</f>
        <v>0.75800000000000001</v>
      </c>
      <c r="F119" s="125">
        <f>'[4]power for chi² and skewpos dist'!S120</f>
        <v>0.75800000000000001</v>
      </c>
      <c r="G119" s="141"/>
      <c r="H119" s="8">
        <v>2.2000000000000002</v>
      </c>
      <c r="I119" s="9" t="s">
        <v>23</v>
      </c>
      <c r="J119" s="125">
        <v>0.81899999999999995</v>
      </c>
      <c r="K119" s="125">
        <v>0.82399999999999995</v>
      </c>
      <c r="L119" s="125">
        <v>0.81899999999999995</v>
      </c>
      <c r="M119" s="1"/>
      <c r="N119" s="135">
        <f>D119-E119</f>
        <v>2.0000000000000018E-3</v>
      </c>
      <c r="O119" s="135">
        <f>J119-K119</f>
        <v>-5.0000000000000044E-3</v>
      </c>
      <c r="P119" s="1"/>
      <c r="Q119" s="1">
        <f>D119-F119</f>
        <v>2.0000000000000018E-3</v>
      </c>
      <c r="R119" s="1">
        <f>J119-L119</f>
        <v>0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</row>
    <row r="120" spans="1:81" ht="15" x14ac:dyDescent="0.35">
      <c r="A120" s="5" t="s">
        <v>29</v>
      </c>
      <c r="B120" s="27"/>
      <c r="C120" s="28"/>
      <c r="D120" s="152">
        <f>Normal!D121</f>
        <v>0.35299999999999998</v>
      </c>
      <c r="E120" s="152">
        <f>Normal!E121</f>
        <v>0.44900000000000001</v>
      </c>
      <c r="F120" s="152">
        <f>Normal!F121</f>
        <v>0.44900000000000001</v>
      </c>
      <c r="G120" s="141"/>
      <c r="H120" s="27"/>
      <c r="I120" s="28"/>
      <c r="J120" s="152">
        <f>'Doublex when sd is different'!J120</f>
        <v>0.42599999999999999</v>
      </c>
      <c r="K120" s="152">
        <f>'Doublex when sd is different'!K120</f>
        <v>0.40100000000000002</v>
      </c>
      <c r="L120" s="152">
        <f>'Doublex when sd is different'!L120</f>
        <v>0.51700000000000002</v>
      </c>
      <c r="N120" s="135"/>
      <c r="O120" s="135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</row>
    <row r="121" spans="1:81" s="10" customFormat="1" ht="15.75" customHeight="1" x14ac:dyDescent="0.35">
      <c r="A121" s="8"/>
      <c r="B121" s="8">
        <v>2.4</v>
      </c>
      <c r="C121" s="9" t="s">
        <v>23</v>
      </c>
      <c r="D121" s="125">
        <f>'[4]power for chi² and skewpos dist'!Q122</f>
        <v>0.371</v>
      </c>
      <c r="E121" s="125">
        <f>'[4]power for chi² and skewpos dist'!R122</f>
        <v>0.45900000000000002</v>
      </c>
      <c r="F121" s="125">
        <f>'[4]power for chi² and skewpos dist'!S122</f>
        <v>0.45900000000000002</v>
      </c>
      <c r="G121" s="141"/>
      <c r="H121" s="8">
        <v>2.4</v>
      </c>
      <c r="I121" s="9" t="s">
        <v>23</v>
      </c>
      <c r="J121" s="125">
        <v>0.439</v>
      </c>
      <c r="K121" s="125">
        <v>0.42899999999999999</v>
      </c>
      <c r="L121" s="125">
        <v>0.52100000000000002</v>
      </c>
      <c r="M121" s="1"/>
      <c r="N121" s="135"/>
      <c r="O121" s="13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</row>
    <row r="122" spans="1:81" ht="15" x14ac:dyDescent="0.35">
      <c r="A122" s="5" t="s">
        <v>29</v>
      </c>
      <c r="B122" s="27"/>
      <c r="C122" s="28"/>
      <c r="D122" s="152">
        <f>Normal!D123</f>
        <v>9.7000000000000003E-2</v>
      </c>
      <c r="E122" s="152">
        <f>Normal!E123</f>
        <v>0.17599999999999999</v>
      </c>
      <c r="F122" s="152">
        <f>Normal!F123</f>
        <v>0.17599999999999999</v>
      </c>
      <c r="G122" s="141"/>
      <c r="H122" s="27"/>
      <c r="I122" s="28"/>
      <c r="J122" s="152">
        <f>'Doublex when sd is different'!J122</f>
        <v>0.14199999999999999</v>
      </c>
      <c r="K122" s="152">
        <f>'Doublex when sd is different'!K122</f>
        <v>0.14099999999999999</v>
      </c>
      <c r="L122" s="152">
        <f>'Doublex when sd is different'!L122</f>
        <v>0.22900000000000001</v>
      </c>
      <c r="N122" s="135"/>
      <c r="O122" s="135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</row>
    <row r="123" spans="1:81" s="10" customFormat="1" ht="15.75" customHeight="1" x14ac:dyDescent="0.35">
      <c r="A123" s="8"/>
      <c r="B123" s="8">
        <v>2.8</v>
      </c>
      <c r="C123" s="9" t="s">
        <v>23</v>
      </c>
      <c r="D123" s="125">
        <f>'[4]power for chi² and skewpos dist'!Q124</f>
        <v>0.122</v>
      </c>
      <c r="E123" s="125">
        <f>'[4]power for chi² and skewpos dist'!R124</f>
        <v>0.2</v>
      </c>
      <c r="F123" s="125">
        <f>'[4]power for chi² and skewpos dist'!S124</f>
        <v>0.2</v>
      </c>
      <c r="G123" s="141"/>
      <c r="H123" s="8">
        <v>2.8</v>
      </c>
      <c r="I123" s="9" t="s">
        <v>23</v>
      </c>
      <c r="J123" s="125">
        <v>0.16800000000000001</v>
      </c>
      <c r="K123" s="125">
        <v>0.17</v>
      </c>
      <c r="L123" s="125">
        <v>0.251</v>
      </c>
      <c r="M123" s="1"/>
      <c r="N123" s="135"/>
      <c r="O123" s="13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</row>
    <row r="124" spans="1:81" ht="15" x14ac:dyDescent="0.35">
      <c r="A124" s="5" t="s">
        <v>29</v>
      </c>
      <c r="B124" s="25"/>
      <c r="C124" s="26"/>
      <c r="D124" s="151">
        <f>Normal!D125</f>
        <v>0.95699999999999996</v>
      </c>
      <c r="E124" s="151">
        <f>Normal!E125</f>
        <v>0.90600000000000003</v>
      </c>
      <c r="F124" s="151">
        <f>Normal!F125</f>
        <v>0.90600000000000003</v>
      </c>
      <c r="G124" s="141"/>
      <c r="H124" s="25"/>
      <c r="I124" s="26"/>
      <c r="J124" s="151">
        <f>'Doublex when sd is different'!J124</f>
        <v>0.98599999999999999</v>
      </c>
      <c r="K124" s="151">
        <f>'Doublex when sd is different'!K124</f>
        <v>0.98199999999999998</v>
      </c>
      <c r="L124" s="151">
        <f>'Doublex when sd is different'!L124</f>
        <v>0.96499999999999997</v>
      </c>
      <c r="N124" s="135"/>
      <c r="O124" s="135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</row>
    <row r="125" spans="1:81" s="12" customFormat="1" ht="15.75" customHeight="1" x14ac:dyDescent="0.35">
      <c r="A125" s="8"/>
      <c r="B125" s="8">
        <v>2.1</v>
      </c>
      <c r="C125" s="9" t="s">
        <v>24</v>
      </c>
      <c r="D125" s="125">
        <f>'[4]power for chi² and skewpos dist'!Q126</f>
        <v>0.94199999999999995</v>
      </c>
      <c r="E125" s="125">
        <f>'[4]power for chi² and skewpos dist'!R126</f>
        <v>0.88100000000000001</v>
      </c>
      <c r="F125" s="125">
        <f>'[4]power for chi² and skewpos dist'!S126</f>
        <v>0.88100000000000001</v>
      </c>
      <c r="G125" s="141"/>
      <c r="H125" s="8">
        <v>2.1</v>
      </c>
      <c r="I125" s="9" t="s">
        <v>24</v>
      </c>
      <c r="J125" s="125">
        <v>0.97799999999999998</v>
      </c>
      <c r="K125" s="125">
        <v>0.97399999999999998</v>
      </c>
      <c r="L125" s="125">
        <v>0.94899999999999995</v>
      </c>
      <c r="M125" s="1"/>
      <c r="N125" s="135"/>
      <c r="O125" s="13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</row>
    <row r="126" spans="1:81" ht="15.5" x14ac:dyDescent="0.35">
      <c r="A126" s="5" t="s">
        <v>29</v>
      </c>
      <c r="B126" s="40"/>
      <c r="C126" s="40"/>
      <c r="D126" s="144">
        <f>Normal!D127</f>
        <v>0.81799999999999995</v>
      </c>
      <c r="E126" s="144">
        <f>Normal!E127</f>
        <v>0.81499999999999995</v>
      </c>
      <c r="F126" s="144">
        <f>Normal!F127</f>
        <v>0.81499999999999995</v>
      </c>
      <c r="G126" s="141"/>
      <c r="H126" s="40"/>
      <c r="I126" s="40"/>
      <c r="J126" s="144">
        <f>'Doublex when sd is different'!J126</f>
        <v>0.89100000000000001</v>
      </c>
      <c r="K126" s="144">
        <f>'Doublex when sd is different'!K126</f>
        <v>0.88800000000000001</v>
      </c>
      <c r="L126" s="144">
        <f>'Doublex when sd is different'!L126</f>
        <v>0.89</v>
      </c>
      <c r="N126" s="135"/>
      <c r="O126" s="135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</row>
    <row r="127" spans="1:81" s="15" customFormat="1" ht="15.75" customHeight="1" x14ac:dyDescent="0.35">
      <c r="A127" s="8"/>
      <c r="B127" s="8">
        <v>2.2000000000000002</v>
      </c>
      <c r="C127" s="9" t="s">
        <v>24</v>
      </c>
      <c r="D127" s="125">
        <f>'[4]power for chi² and skewpos dist'!Q128</f>
        <v>0.80300000000000005</v>
      </c>
      <c r="E127" s="125">
        <f>'[4]power for chi² and skewpos dist'!R128</f>
        <v>0.79700000000000004</v>
      </c>
      <c r="F127" s="125">
        <f>'[4]power for chi² and skewpos dist'!S128</f>
        <v>0.79700000000000004</v>
      </c>
      <c r="G127" s="141"/>
      <c r="H127" s="8">
        <v>2.2000000000000002</v>
      </c>
      <c r="I127" s="9" t="s">
        <v>24</v>
      </c>
      <c r="J127" s="125">
        <v>0.874</v>
      </c>
      <c r="K127" s="125">
        <v>0.879</v>
      </c>
      <c r="L127" s="125">
        <v>0.873</v>
      </c>
      <c r="M127" s="1"/>
      <c r="N127" s="135">
        <f>D127-E127</f>
        <v>6.0000000000000053E-3</v>
      </c>
      <c r="O127" s="135">
        <f>J127-K127</f>
        <v>-5.0000000000000044E-3</v>
      </c>
      <c r="P127" s="1"/>
      <c r="Q127" s="1">
        <f>D127-F127</f>
        <v>6.0000000000000053E-3</v>
      </c>
      <c r="R127" s="1">
        <f>J127-L127</f>
        <v>1.0000000000000009E-3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</row>
    <row r="128" spans="1:81" ht="15" x14ac:dyDescent="0.35">
      <c r="A128" s="5" t="s">
        <v>29</v>
      </c>
      <c r="B128" s="27"/>
      <c r="C128" s="28"/>
      <c r="D128" s="152">
        <f>Normal!D129</f>
        <v>0.35599999999999998</v>
      </c>
      <c r="E128" s="152">
        <f>Normal!E129</f>
        <v>0.52700000000000002</v>
      </c>
      <c r="F128" s="152">
        <f>Normal!F129</f>
        <v>0.52700000000000002</v>
      </c>
      <c r="G128" s="141"/>
      <c r="H128" s="27"/>
      <c r="I128" s="28"/>
      <c r="J128" s="152">
        <f>'Doublex when sd is different'!J128</f>
        <v>0.443</v>
      </c>
      <c r="K128" s="152">
        <f>'Doublex when sd is different'!K128</f>
        <v>0.49299999999999999</v>
      </c>
      <c r="L128" s="152">
        <f>'Doublex when sd is different'!L128</f>
        <v>0.60799999999999998</v>
      </c>
      <c r="N128" s="135"/>
      <c r="O128" s="135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</row>
    <row r="129" spans="1:81" s="10" customFormat="1" ht="15.75" customHeight="1" x14ac:dyDescent="0.35">
      <c r="A129" s="8"/>
      <c r="B129" s="8">
        <v>2.4</v>
      </c>
      <c r="C129" s="9" t="s">
        <v>24</v>
      </c>
      <c r="D129" s="125">
        <f>'[4]power for chi² and skewpos dist'!Q130</f>
        <v>0.371</v>
      </c>
      <c r="E129" s="125">
        <f>'[4]power for chi² and skewpos dist'!R130</f>
        <v>0.53</v>
      </c>
      <c r="F129" s="125">
        <f>'[4]power for chi² and skewpos dist'!S130</f>
        <v>0.53</v>
      </c>
      <c r="G129" s="141"/>
      <c r="H129" s="8">
        <v>2.4</v>
      </c>
      <c r="I129" s="9" t="s">
        <v>24</v>
      </c>
      <c r="J129" s="125">
        <v>0.45300000000000001</v>
      </c>
      <c r="K129" s="125">
        <v>0.51300000000000001</v>
      </c>
      <c r="L129" s="125">
        <v>0.60499999999999998</v>
      </c>
      <c r="M129" s="1"/>
      <c r="N129" s="135"/>
      <c r="O129" s="13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</row>
    <row r="130" spans="1:81" ht="15" x14ac:dyDescent="0.35">
      <c r="A130" s="5" t="s">
        <v>29</v>
      </c>
      <c r="B130" s="27"/>
      <c r="C130" s="28"/>
      <c r="D130" s="152">
        <f>Normal!D131</f>
        <v>7.0999999999999994E-2</v>
      </c>
      <c r="E130" s="152">
        <f>Normal!E131</f>
        <v>0.215</v>
      </c>
      <c r="F130" s="152">
        <f>Normal!F131</f>
        <v>0.215</v>
      </c>
      <c r="G130" s="141"/>
      <c r="H130" s="27"/>
      <c r="I130" s="28"/>
      <c r="J130" s="152">
        <f>'Doublex when sd is different'!J130</f>
        <v>0.112</v>
      </c>
      <c r="K130" s="152">
        <f>'Doublex when sd is different'!K130</f>
        <v>0.17100000000000001</v>
      </c>
      <c r="L130" s="152">
        <f>'Doublex when sd is different'!L130</f>
        <v>0.27600000000000002</v>
      </c>
      <c r="N130" s="135"/>
      <c r="O130" s="135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</row>
    <row r="131" spans="1:81" s="10" customFormat="1" ht="15.75" customHeight="1" x14ac:dyDescent="0.35">
      <c r="A131" s="8"/>
      <c r="B131" s="8">
        <v>2.8</v>
      </c>
      <c r="C131" s="9" t="s">
        <v>24</v>
      </c>
      <c r="D131" s="125">
        <f>'[4]power for chi² and skewpos dist'!Q132</f>
        <v>9.2999999999999999E-2</v>
      </c>
      <c r="E131" s="125">
        <f>'[4]power for chi² and skewpos dist'!R132</f>
        <v>0.23599999999999999</v>
      </c>
      <c r="F131" s="125">
        <f>'[4]power for chi² and skewpos dist'!S132</f>
        <v>0.23599999999999999</v>
      </c>
      <c r="G131" s="141"/>
      <c r="H131" s="8">
        <v>2.8</v>
      </c>
      <c r="I131" s="9" t="s">
        <v>24</v>
      </c>
      <c r="J131" s="125">
        <v>0.13800000000000001</v>
      </c>
      <c r="K131" s="125">
        <v>0.20100000000000001</v>
      </c>
      <c r="L131" s="125">
        <v>0.29499999999999998</v>
      </c>
      <c r="M131" s="1"/>
      <c r="N131" s="135"/>
      <c r="O131" s="13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</row>
    <row r="132" spans="1:81" ht="15" x14ac:dyDescent="0.35">
      <c r="A132" s="5" t="s">
        <v>29</v>
      </c>
      <c r="B132" s="25"/>
      <c r="C132" s="26"/>
      <c r="D132" s="151">
        <f>Normal!D133</f>
        <v>0.95</v>
      </c>
      <c r="E132" s="151">
        <f>Normal!E133</f>
        <v>0.98199999999999998</v>
      </c>
      <c r="F132" s="151">
        <f>Normal!F133</f>
        <v>0.98199999999999998</v>
      </c>
      <c r="G132" s="141"/>
      <c r="H132" s="25"/>
      <c r="I132" s="26"/>
      <c r="J132" s="151">
        <f>'Doublex when sd is different'!J132</f>
        <v>0.94799999999999995</v>
      </c>
      <c r="K132" s="151">
        <f>'Doublex when sd is different'!K132</f>
        <v>0.996</v>
      </c>
      <c r="L132" s="151">
        <f>'Doublex when sd is different'!L132</f>
        <v>0.97499999999999998</v>
      </c>
      <c r="N132" s="135"/>
      <c r="O132" s="135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</row>
    <row r="133" spans="1:81" s="10" customFormat="1" ht="15.75" customHeight="1" x14ac:dyDescent="0.35">
      <c r="A133" s="8"/>
      <c r="B133" s="8">
        <v>2.1</v>
      </c>
      <c r="C133" s="9" t="s">
        <v>25</v>
      </c>
      <c r="D133" s="125">
        <f>'[4]power for chi² and skewpos dist'!Q134</f>
        <v>0.93200000000000005</v>
      </c>
      <c r="E133" s="125">
        <f>'[4]power for chi² and skewpos dist'!R134</f>
        <v>0.97199999999999998</v>
      </c>
      <c r="F133" s="125">
        <f>'[4]power for chi² and skewpos dist'!S134</f>
        <v>0.97199999999999998</v>
      </c>
      <c r="G133" s="141"/>
      <c r="H133" s="8">
        <v>2.1</v>
      </c>
      <c r="I133" s="9" t="s">
        <v>25</v>
      </c>
      <c r="J133" s="125">
        <v>0.93200000000000005</v>
      </c>
      <c r="K133" s="125">
        <v>0.99199999999999999</v>
      </c>
      <c r="L133" s="125">
        <v>0.96399999999999997</v>
      </c>
      <c r="M133" s="1"/>
      <c r="N133" s="135"/>
      <c r="O133" s="13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</row>
    <row r="134" spans="1:81" ht="15.5" x14ac:dyDescent="0.35">
      <c r="A134" s="5" t="s">
        <v>29</v>
      </c>
      <c r="B134" s="40"/>
      <c r="C134" s="40"/>
      <c r="D134" s="144">
        <f>Normal!D135</f>
        <v>0.81799999999999995</v>
      </c>
      <c r="E134" s="144">
        <f>Normal!E135</f>
        <v>0.81499999999999995</v>
      </c>
      <c r="F134" s="144">
        <f>Normal!F135</f>
        <v>0.81499999999999995</v>
      </c>
      <c r="G134" s="141"/>
      <c r="H134" s="40"/>
      <c r="I134" s="40"/>
      <c r="J134" s="144">
        <f>'Doublex when sd is different'!J134</f>
        <v>0.81</v>
      </c>
      <c r="K134" s="144">
        <f>'Doublex when sd is different'!K134</f>
        <v>0.80400000000000005</v>
      </c>
      <c r="L134" s="144">
        <f>'Doublex when sd is different'!L134</f>
        <v>0.80900000000000005</v>
      </c>
      <c r="N134" s="135"/>
      <c r="O134" s="135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</row>
    <row r="135" spans="1:81" s="15" customFormat="1" ht="15.75" customHeight="1" x14ac:dyDescent="0.35">
      <c r="A135" s="8"/>
      <c r="B135" s="8">
        <v>2.2000000000000002</v>
      </c>
      <c r="C135" s="9" t="s">
        <v>25</v>
      </c>
      <c r="D135" s="125">
        <f>'[4]power for chi² and skewpos dist'!Q136</f>
        <v>0.80200000000000005</v>
      </c>
      <c r="E135" s="125">
        <f>'[4]power for chi² and skewpos dist'!R136</f>
        <v>0.79600000000000004</v>
      </c>
      <c r="F135" s="125">
        <f>'[4]power for chi² and skewpos dist'!S136</f>
        <v>0.79600000000000004</v>
      </c>
      <c r="G135" s="141"/>
      <c r="H135" s="8">
        <v>2.2000000000000002</v>
      </c>
      <c r="I135" s="9" t="s">
        <v>25</v>
      </c>
      <c r="J135" s="125">
        <v>0.8</v>
      </c>
      <c r="K135" s="125">
        <v>0.78900000000000003</v>
      </c>
      <c r="L135" s="125">
        <v>0.79300000000000004</v>
      </c>
      <c r="M135" s="1"/>
      <c r="N135" s="135">
        <f>D135-E135</f>
        <v>6.0000000000000053E-3</v>
      </c>
      <c r="O135" s="135">
        <f>J135-K135</f>
        <v>1.100000000000001E-2</v>
      </c>
      <c r="P135" s="1"/>
      <c r="Q135" s="1">
        <f>D135-F135</f>
        <v>6.0000000000000053E-3</v>
      </c>
      <c r="R135" s="1">
        <f>J135-L135</f>
        <v>7.0000000000000062E-3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</row>
    <row r="136" spans="1:81" ht="15" x14ac:dyDescent="0.35">
      <c r="A136" s="5" t="s">
        <v>29</v>
      </c>
      <c r="B136" s="25"/>
      <c r="C136" s="26"/>
      <c r="D136" s="151">
        <f>Normal!D137</f>
        <v>0.52500000000000002</v>
      </c>
      <c r="E136" s="151">
        <f>Normal!E137</f>
        <v>0.375</v>
      </c>
      <c r="F136" s="151">
        <f>Normal!F137</f>
        <v>0.375</v>
      </c>
      <c r="G136" s="141"/>
      <c r="H136" s="25"/>
      <c r="I136" s="26"/>
      <c r="J136" s="151">
        <f>'Doublex when sd is different'!J136</f>
        <v>0.55000000000000004</v>
      </c>
      <c r="K136" s="151">
        <f>'Doublex when sd is different'!K136</f>
        <v>0.31</v>
      </c>
      <c r="L136" s="151">
        <f>'Doublex when sd is different'!L136</f>
        <v>0.42099999999999999</v>
      </c>
      <c r="N136" s="135"/>
      <c r="O136" s="135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</row>
    <row r="137" spans="1:81" s="12" customFormat="1" ht="15.75" customHeight="1" x14ac:dyDescent="0.35">
      <c r="A137" s="8"/>
      <c r="B137" s="8">
        <v>2.4</v>
      </c>
      <c r="C137" s="9" t="s">
        <v>25</v>
      </c>
      <c r="D137" s="125">
        <f>'[4]power for chi² and skewpos dist'!Q138</f>
        <v>0.53</v>
      </c>
      <c r="E137" s="125">
        <f>'[4]power for chi² and skewpos dist'!R138</f>
        <v>0.39500000000000002</v>
      </c>
      <c r="F137" s="125">
        <f>'[4]power for chi² and skewpos dist'!S138</f>
        <v>0.39500000000000002</v>
      </c>
      <c r="G137" s="141"/>
      <c r="H137" s="8">
        <v>2.4</v>
      </c>
      <c r="I137" s="9" t="s">
        <v>25</v>
      </c>
      <c r="J137" s="125">
        <v>0.55500000000000005</v>
      </c>
      <c r="K137" s="125">
        <v>0.34399999999999997</v>
      </c>
      <c r="L137" s="125">
        <v>0.437</v>
      </c>
      <c r="M137" s="1"/>
      <c r="N137" s="135"/>
      <c r="O137" s="13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</row>
    <row r="138" spans="1:81" ht="15" x14ac:dyDescent="0.35">
      <c r="A138" s="5" t="s">
        <v>29</v>
      </c>
      <c r="B138" s="25"/>
      <c r="C138" s="26"/>
      <c r="D138" s="151">
        <f>Normal!D139</f>
        <v>0.29399999999999998</v>
      </c>
      <c r="E138" s="151">
        <f>Normal!E139</f>
        <v>0.13700000000000001</v>
      </c>
      <c r="F138" s="151">
        <f>Normal!F139</f>
        <v>0.13700000000000001</v>
      </c>
      <c r="G138" s="141"/>
      <c r="H138" s="25"/>
      <c r="I138" s="26"/>
      <c r="J138" s="151">
        <f>'Doublex when sd is different'!J138</f>
        <v>0.34100000000000003</v>
      </c>
      <c r="K138" s="151">
        <f>'Doublex when sd is different'!K138</f>
        <v>0.111</v>
      </c>
      <c r="L138" s="151">
        <f>'Doublex when sd is different'!L138</f>
        <v>0.182</v>
      </c>
      <c r="N138" s="135"/>
      <c r="O138" s="135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1:81" s="12" customFormat="1" ht="15.75" customHeight="1" x14ac:dyDescent="0.35">
      <c r="A139" s="8"/>
      <c r="B139" s="8">
        <v>2.8</v>
      </c>
      <c r="C139" s="9" t="s">
        <v>25</v>
      </c>
      <c r="D139" s="125">
        <f>'[4]power for chi² and skewpos dist'!Q140</f>
        <v>0.313</v>
      </c>
      <c r="E139" s="125">
        <f>'[4]power for chi² and skewpos dist'!R140</f>
        <v>0.16600000000000001</v>
      </c>
      <c r="F139" s="125">
        <f>'[4]power for chi² and skewpos dist'!S140</f>
        <v>0.16600000000000001</v>
      </c>
      <c r="G139" s="141"/>
      <c r="H139" s="8">
        <v>2.8</v>
      </c>
      <c r="I139" s="9" t="s">
        <v>25</v>
      </c>
      <c r="J139" s="125">
        <v>0.35699999999999998</v>
      </c>
      <c r="K139" s="125">
        <v>0.14099999999999999</v>
      </c>
      <c r="L139" s="125">
        <v>0.21</v>
      </c>
      <c r="M139" s="1"/>
      <c r="N139" s="135"/>
      <c r="O139" s="13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</row>
    <row r="140" spans="1:81" ht="15" x14ac:dyDescent="0.35">
      <c r="A140" s="5" t="s">
        <v>29</v>
      </c>
      <c r="B140" s="5"/>
      <c r="C140" s="6"/>
      <c r="D140" s="142">
        <f>Normal!D141</f>
        <v>0.99399999999999999</v>
      </c>
      <c r="E140" s="142">
        <f>Normal!E141</f>
        <v>0.99399999999999999</v>
      </c>
      <c r="F140" s="142">
        <f>Normal!F141</f>
        <v>0.99399999999999999</v>
      </c>
      <c r="G140" s="141"/>
      <c r="H140" s="5"/>
      <c r="I140" s="6"/>
      <c r="J140" s="142">
        <f>'Doublex when sd is different'!J140</f>
        <v>0.998</v>
      </c>
      <c r="K140" s="142">
        <f>'Doublex when sd is different'!K140</f>
        <v>1</v>
      </c>
      <c r="L140" s="142">
        <f>'Doublex when sd is different'!L140</f>
        <v>0.998</v>
      </c>
      <c r="N140" s="135"/>
      <c r="O140" s="135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</row>
    <row r="141" spans="1:81" s="15" customFormat="1" ht="15.75" customHeight="1" x14ac:dyDescent="0.35">
      <c r="A141" s="8"/>
      <c r="B141" s="8">
        <v>2.1</v>
      </c>
      <c r="C141" s="9" t="s">
        <v>26</v>
      </c>
      <c r="D141" s="125">
        <f>'[4]power for chi² and skewpos dist'!Q142</f>
        <v>0.98799999999999999</v>
      </c>
      <c r="E141" s="125">
        <f>'[4]power for chi² and skewpos dist'!R142</f>
        <v>0.98799999999999999</v>
      </c>
      <c r="F141" s="125">
        <f>'[4]power for chi² and skewpos dist'!S142</f>
        <v>0.98799999999999999</v>
      </c>
      <c r="G141" s="141"/>
      <c r="H141" s="8">
        <v>2.1</v>
      </c>
      <c r="I141" s="9" t="s">
        <v>26</v>
      </c>
      <c r="J141" s="125">
        <v>0.996</v>
      </c>
      <c r="K141" s="125">
        <v>0.999</v>
      </c>
      <c r="L141" s="125">
        <v>0.996</v>
      </c>
      <c r="M141" s="1"/>
      <c r="N141" s="135"/>
      <c r="O141" s="13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</row>
    <row r="142" spans="1:81" ht="15.5" x14ac:dyDescent="0.35">
      <c r="A142" s="5" t="s">
        <v>29</v>
      </c>
      <c r="B142" s="29"/>
      <c r="C142" s="29"/>
      <c r="D142" s="147">
        <f>Normal!D143</f>
        <v>0.94099999999999995</v>
      </c>
      <c r="E142" s="147">
        <f>Normal!E143</f>
        <v>0.94099999999999995</v>
      </c>
      <c r="F142" s="147">
        <f>Normal!F143</f>
        <v>0.94099999999999995</v>
      </c>
      <c r="G142" s="141"/>
      <c r="H142" s="29"/>
      <c r="I142" s="29"/>
      <c r="J142" s="147">
        <f>'Doublex when sd is different'!J142</f>
        <v>0.96199999999999997</v>
      </c>
      <c r="K142" s="147">
        <f>'Doublex when sd is different'!K142</f>
        <v>0.96099999999999997</v>
      </c>
      <c r="L142" s="147">
        <f>'Doublex when sd is different'!L142</f>
        <v>0.96199999999999997</v>
      </c>
      <c r="N142" s="135"/>
      <c r="O142" s="135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</row>
    <row r="143" spans="1:81" s="15" customFormat="1" ht="15.75" customHeight="1" x14ac:dyDescent="0.35">
      <c r="A143" s="8"/>
      <c r="B143" s="8">
        <v>2.2000000000000002</v>
      </c>
      <c r="C143" s="9" t="s">
        <v>26</v>
      </c>
      <c r="D143" s="125">
        <f>'[4]power for chi² and skewpos dist'!Q144</f>
        <v>0.92600000000000005</v>
      </c>
      <c r="E143" s="125">
        <f>'[4]power for chi² and skewpos dist'!R144</f>
        <v>0.92600000000000005</v>
      </c>
      <c r="F143" s="125">
        <f>'[4]power for chi² and skewpos dist'!S144</f>
        <v>0.92600000000000005</v>
      </c>
      <c r="G143" s="141"/>
      <c r="H143" s="8">
        <v>2.2000000000000002</v>
      </c>
      <c r="I143" s="9" t="s">
        <v>26</v>
      </c>
      <c r="J143" s="125">
        <v>0.95099999999999996</v>
      </c>
      <c r="K143" s="125">
        <v>0.95</v>
      </c>
      <c r="L143" s="125">
        <v>0.95099999999999996</v>
      </c>
      <c r="M143" s="1"/>
      <c r="N143" s="135">
        <f>D143-E143</f>
        <v>0</v>
      </c>
      <c r="O143" s="135">
        <f>J143-K143</f>
        <v>1.0000000000000009E-3</v>
      </c>
      <c r="P143" s="1"/>
      <c r="Q143" s="135">
        <f>D143-F143</f>
        <v>0</v>
      </c>
      <c r="R143" s="135">
        <f>J143-L143</f>
        <v>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</row>
    <row r="144" spans="1:81" ht="15" x14ac:dyDescent="0.35">
      <c r="A144" s="5" t="s">
        <v>29</v>
      </c>
      <c r="B144" s="5"/>
      <c r="C144" s="6"/>
      <c r="D144" s="142">
        <f>Normal!D145</f>
        <v>0.60399999999999998</v>
      </c>
      <c r="E144" s="142">
        <f>Normal!E145</f>
        <v>0.60299999999999998</v>
      </c>
      <c r="F144" s="142">
        <f>Normal!F145</f>
        <v>0.60299999999999998</v>
      </c>
      <c r="G144" s="141"/>
      <c r="H144" s="5"/>
      <c r="I144" s="6"/>
      <c r="J144" s="142">
        <f>'Doublex when sd is different'!J144</f>
        <v>0.9</v>
      </c>
      <c r="K144" s="142">
        <f>'Doublex when sd is different'!K144</f>
        <v>0.6</v>
      </c>
      <c r="L144" s="142">
        <f>'Doublex when sd is different'!L144</f>
        <v>0.9</v>
      </c>
      <c r="N144" s="135"/>
      <c r="O144" s="135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</row>
    <row r="145" spans="1:81" s="15" customFormat="1" ht="15.75" customHeight="1" x14ac:dyDescent="0.35">
      <c r="A145" s="8"/>
      <c r="B145" s="8">
        <v>2.4</v>
      </c>
      <c r="C145" s="9" t="s">
        <v>26</v>
      </c>
      <c r="D145" s="125">
        <f>'[4]power for chi² and skewpos dist'!Q146</f>
        <v>0.60199999999999998</v>
      </c>
      <c r="E145" s="125">
        <f>'[4]power for chi² and skewpos dist'!R146</f>
        <v>0.60099999999999998</v>
      </c>
      <c r="F145" s="125">
        <f>'[4]power for chi² and skewpos dist'!S146</f>
        <v>0.60099999999999998</v>
      </c>
      <c r="G145" s="141"/>
      <c r="H145" s="8">
        <v>2.4</v>
      </c>
      <c r="I145" s="9" t="s">
        <v>26</v>
      </c>
      <c r="J145" s="125">
        <v>0.66200000000000003</v>
      </c>
      <c r="K145" s="125">
        <v>0.55200000000000005</v>
      </c>
      <c r="L145" s="125">
        <v>0.66</v>
      </c>
      <c r="M145" s="1"/>
      <c r="N145" s="135"/>
      <c r="O145" s="13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</row>
    <row r="146" spans="1:81" ht="15" x14ac:dyDescent="0.35">
      <c r="A146" s="5" t="s">
        <v>29</v>
      </c>
      <c r="B146" s="5"/>
      <c r="C146" s="6"/>
      <c r="D146" s="142">
        <f>Normal!D147</f>
        <v>0.22800000000000001</v>
      </c>
      <c r="E146" s="142">
        <f>Normal!E147</f>
        <v>0.22500000000000001</v>
      </c>
      <c r="F146" s="142">
        <f>Normal!F147</f>
        <v>0.22500000000000001</v>
      </c>
      <c r="G146" s="141"/>
      <c r="H146" s="5"/>
      <c r="I146" s="6"/>
      <c r="J146" s="142">
        <f>'Doublex when sd is different'!J146</f>
        <v>0.29099999999999998</v>
      </c>
      <c r="K146" s="142">
        <f>'Doublex when sd is different'!K146</f>
        <v>0.17799999999999999</v>
      </c>
      <c r="L146" s="142">
        <f>'Doublex when sd is different'!L146</f>
        <v>0.28699999999999998</v>
      </c>
      <c r="N146" s="135"/>
      <c r="O146" s="135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</row>
    <row r="147" spans="1:81" s="15" customFormat="1" ht="15.75" customHeight="1" x14ac:dyDescent="0.35">
      <c r="A147" s="8"/>
      <c r="B147" s="8">
        <v>2.8</v>
      </c>
      <c r="C147" s="9" t="s">
        <v>26</v>
      </c>
      <c r="D147" s="125">
        <f>'[4]power for chi² and skewpos dist'!Q148</f>
        <v>0.248</v>
      </c>
      <c r="E147" s="125">
        <f>'[4]power for chi² and skewpos dist'!R148</f>
        <v>0.246</v>
      </c>
      <c r="F147" s="125">
        <f>'[4]power for chi² and skewpos dist'!S148</f>
        <v>0.246</v>
      </c>
      <c r="G147" s="141"/>
      <c r="H147" s="8">
        <v>2.8</v>
      </c>
      <c r="I147" s="9" t="s">
        <v>26</v>
      </c>
      <c r="J147" s="125">
        <v>0.31</v>
      </c>
      <c r="K147" s="125">
        <v>0.20399999999999999</v>
      </c>
      <c r="L147" s="125">
        <v>0.30599999999999999</v>
      </c>
      <c r="M147" s="1"/>
      <c r="N147" s="135"/>
      <c r="O147" s="13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</row>
    <row r="148" spans="1:81" ht="15" x14ac:dyDescent="0.35">
      <c r="A148" s="5" t="s">
        <v>29</v>
      </c>
      <c r="B148" s="25"/>
      <c r="C148" s="26"/>
      <c r="D148" s="151">
        <f>Normal!D149</f>
        <v>0.998</v>
      </c>
      <c r="E148" s="151">
        <f>Normal!E149</f>
        <v>0.996</v>
      </c>
      <c r="F148" s="151">
        <f>Normal!F149</f>
        <v>0.996</v>
      </c>
      <c r="G148" s="141"/>
      <c r="H148" s="25"/>
      <c r="I148" s="26"/>
      <c r="J148" s="151">
        <f>'Doublex when sd is different'!J148</f>
        <v>1</v>
      </c>
      <c r="K148" s="151">
        <f>'Doublex when sd is different'!K148</f>
        <v>1</v>
      </c>
      <c r="L148" s="151">
        <f>'Doublex when sd is different'!L148</f>
        <v>1</v>
      </c>
      <c r="N148" s="135"/>
      <c r="O148" s="135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</row>
    <row r="149" spans="1:81" s="12" customFormat="1" ht="15.75" customHeight="1" x14ac:dyDescent="0.35">
      <c r="A149" s="8"/>
      <c r="B149" s="8">
        <v>2.1</v>
      </c>
      <c r="C149" s="9" t="s">
        <v>27</v>
      </c>
      <c r="D149" s="125">
        <f>'[4]power for chi² and skewpos dist'!Q150</f>
        <v>0.996</v>
      </c>
      <c r="E149" s="125">
        <f>'[4]power for chi² and skewpos dist'!R150</f>
        <v>0.99199999999999999</v>
      </c>
      <c r="F149" s="125">
        <f>'[4]power for chi² and skewpos dist'!S150</f>
        <v>0.99199999999999999</v>
      </c>
      <c r="G149" s="141"/>
      <c r="H149" s="8">
        <v>2.1</v>
      </c>
      <c r="I149" s="9" t="s">
        <v>27</v>
      </c>
      <c r="J149" s="125">
        <v>1</v>
      </c>
      <c r="K149" s="125">
        <v>1</v>
      </c>
      <c r="L149" s="125">
        <v>0.999</v>
      </c>
      <c r="M149" s="1"/>
      <c r="N149" s="135"/>
      <c r="O149" s="13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</row>
    <row r="150" spans="1:81" ht="15.5" x14ac:dyDescent="0.35">
      <c r="A150" s="5" t="s">
        <v>29</v>
      </c>
      <c r="B150" s="40"/>
      <c r="C150" s="40"/>
      <c r="D150" s="144">
        <f>Normal!D151</f>
        <v>0.97099999999999997</v>
      </c>
      <c r="E150" s="144">
        <f>Normal!E151</f>
        <v>0.97099999999999997</v>
      </c>
      <c r="F150" s="144">
        <f>Normal!F151</f>
        <v>0.97099999999999997</v>
      </c>
      <c r="G150" s="141"/>
      <c r="H150" s="40"/>
      <c r="I150" s="40"/>
      <c r="J150" s="144">
        <f>'Doublex when sd is different'!J150</f>
        <v>0.98899999999999999</v>
      </c>
      <c r="K150" s="144">
        <f>'Doublex when sd is different'!K150</f>
        <v>0.98899999999999999</v>
      </c>
      <c r="L150" s="144">
        <f>'Doublex when sd is different'!L150</f>
        <v>0.98899999999999999</v>
      </c>
      <c r="N150" s="135"/>
      <c r="O150" s="135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</row>
    <row r="151" spans="1:81" s="15" customFormat="1" ht="15.75" customHeight="1" x14ac:dyDescent="0.35">
      <c r="A151" s="8"/>
      <c r="B151" s="8">
        <v>2.2000000000000002</v>
      </c>
      <c r="C151" s="9" t="s">
        <v>27</v>
      </c>
      <c r="D151" s="125">
        <f>'[4]power for chi² and skewpos dist'!Q152</f>
        <v>0.96199999999999997</v>
      </c>
      <c r="E151" s="125">
        <f>'[4]power for chi² and skewpos dist'!R152</f>
        <v>0.96099999999999997</v>
      </c>
      <c r="F151" s="125">
        <f>'[4]power for chi² and skewpos dist'!S152</f>
        <v>0.96099999999999997</v>
      </c>
      <c r="G151" s="141"/>
      <c r="H151" s="8">
        <v>2.2000000000000002</v>
      </c>
      <c r="I151" s="9" t="s">
        <v>27</v>
      </c>
      <c r="J151" s="125">
        <v>0.98399999999999999</v>
      </c>
      <c r="K151" s="125">
        <v>0.98499999999999999</v>
      </c>
      <c r="L151" s="125">
        <v>0.98399999999999999</v>
      </c>
      <c r="M151" s="1"/>
      <c r="N151" s="135">
        <f>D151-E151</f>
        <v>1.0000000000000009E-3</v>
      </c>
      <c r="O151" s="135">
        <f>J151-K151</f>
        <v>-1.0000000000000009E-3</v>
      </c>
      <c r="P151" s="1"/>
      <c r="Q151" s="135">
        <f>D151-F151</f>
        <v>1.0000000000000009E-3</v>
      </c>
      <c r="R151" s="135">
        <f>J151-L151</f>
        <v>0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</row>
    <row r="152" spans="1:81" ht="15" x14ac:dyDescent="0.35">
      <c r="A152" s="5" t="s">
        <v>29</v>
      </c>
      <c r="B152" s="27"/>
      <c r="C152" s="28"/>
      <c r="D152" s="152">
        <f>Normal!D153</f>
        <v>0.65100000000000002</v>
      </c>
      <c r="E152" s="152">
        <f>Normal!E153</f>
        <v>0.73899999999999999</v>
      </c>
      <c r="F152" s="152">
        <f>Normal!F153</f>
        <v>0.73899999999999999</v>
      </c>
      <c r="G152" s="141"/>
      <c r="H152" s="27"/>
      <c r="I152" s="28"/>
      <c r="J152" s="152">
        <f>'Doublex when sd is different'!J152</f>
        <v>0.73599999999999999</v>
      </c>
      <c r="K152" s="152">
        <f>'Doublex when sd is different'!K152</f>
        <v>0.70499999999999996</v>
      </c>
      <c r="L152" s="152">
        <f>'Doublex when sd is different'!L152</f>
        <v>0.80500000000000005</v>
      </c>
      <c r="N152" s="135"/>
      <c r="O152" s="135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</row>
    <row r="153" spans="1:81" ht="15.75" customHeight="1" x14ac:dyDescent="0.35">
      <c r="A153" s="8"/>
      <c r="B153" s="8">
        <v>2.4</v>
      </c>
      <c r="C153" s="9" t="s">
        <v>27</v>
      </c>
      <c r="D153" s="125">
        <f>'[4]power for chi² and skewpos dist'!Q154</f>
        <v>0.64500000000000002</v>
      </c>
      <c r="E153" s="125">
        <f>'[4]power for chi² and skewpos dist'!R154</f>
        <v>0.72899999999999998</v>
      </c>
      <c r="F153" s="125">
        <f>'[4]power for chi² and skewpos dist'!S154</f>
        <v>0.72899999999999998</v>
      </c>
      <c r="G153" s="141"/>
      <c r="H153" s="8">
        <v>2.4</v>
      </c>
      <c r="I153" s="9" t="s">
        <v>27</v>
      </c>
      <c r="J153" s="125">
        <v>0.72599999999999998</v>
      </c>
      <c r="K153" s="125">
        <v>0.70299999999999996</v>
      </c>
      <c r="L153" s="125">
        <v>0.79400000000000004</v>
      </c>
      <c r="N153" s="135"/>
      <c r="O153" s="135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</row>
    <row r="154" spans="1:81" ht="15" x14ac:dyDescent="0.35">
      <c r="A154" s="5" t="s">
        <v>29</v>
      </c>
      <c r="B154" s="27"/>
      <c r="C154" s="28"/>
      <c r="D154" s="152">
        <f>Normal!D155</f>
        <v>0.188</v>
      </c>
      <c r="E154" s="152">
        <f>Normal!E155</f>
        <v>0.307</v>
      </c>
      <c r="F154" s="152">
        <f>Normal!F155</f>
        <v>0.307</v>
      </c>
      <c r="G154" s="141"/>
      <c r="H154" s="27"/>
      <c r="I154" s="28"/>
      <c r="J154" s="152">
        <f>'Doublex when sd is different'!J154</f>
        <v>0.26200000000000001</v>
      </c>
      <c r="K154" s="152">
        <f>'Doublex when sd is different'!K154</f>
        <v>0.247</v>
      </c>
      <c r="L154" s="152">
        <f>'Doublex when sd is different'!L154</f>
        <v>0.38100000000000001</v>
      </c>
      <c r="N154" s="135"/>
      <c r="O154" s="135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</row>
    <row r="155" spans="1:81" ht="15.75" customHeight="1" x14ac:dyDescent="0.35">
      <c r="A155" s="8"/>
      <c r="B155" s="8">
        <v>2.8</v>
      </c>
      <c r="C155" s="9" t="s">
        <v>27</v>
      </c>
      <c r="D155" s="125">
        <f>'[4]power for chi² and skewpos dist'!Q156</f>
        <v>0.21099999999999999</v>
      </c>
      <c r="E155" s="125">
        <f>'[4]power for chi² and skewpos dist'!R156</f>
        <v>0.32400000000000001</v>
      </c>
      <c r="F155" s="125">
        <f>'[4]power for chi² and skewpos dist'!S156</f>
        <v>0.32400000000000001</v>
      </c>
      <c r="G155" s="141"/>
      <c r="H155" s="8">
        <v>2.8</v>
      </c>
      <c r="I155" s="9" t="s">
        <v>27</v>
      </c>
      <c r="J155" s="125">
        <v>0.28000000000000003</v>
      </c>
      <c r="K155" s="125">
        <v>0.27</v>
      </c>
      <c r="L155" s="125">
        <v>0.39300000000000002</v>
      </c>
      <c r="N155" s="135"/>
      <c r="O155" s="13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</row>
    <row r="156" spans="1:81" ht="15" x14ac:dyDescent="0.35">
      <c r="A156" s="5" t="s">
        <v>29</v>
      </c>
      <c r="B156" s="25"/>
      <c r="C156" s="26"/>
      <c r="D156" s="151">
        <f>Normal!D157</f>
        <v>0.999</v>
      </c>
      <c r="E156" s="151">
        <f>Normal!E157</f>
        <v>0.997</v>
      </c>
      <c r="F156" s="151">
        <f>Normal!F157</f>
        <v>0.997</v>
      </c>
      <c r="G156" s="141"/>
      <c r="H156" s="25"/>
      <c r="I156" s="26"/>
      <c r="J156" s="151">
        <f>'Doublex when sd is different'!J156</f>
        <v>1</v>
      </c>
      <c r="K156" s="151">
        <f>'Doublex when sd is different'!K156</f>
        <v>1</v>
      </c>
      <c r="L156" s="151">
        <f>'Doublex when sd is different'!L156</f>
        <v>1</v>
      </c>
      <c r="N156" s="135"/>
      <c r="O156" s="135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</row>
    <row r="157" spans="1:81" s="12" customFormat="1" ht="15.75" customHeight="1" x14ac:dyDescent="0.35">
      <c r="A157" s="8"/>
      <c r="B157" s="8">
        <v>2.1</v>
      </c>
      <c r="C157" s="9" t="s">
        <v>28</v>
      </c>
      <c r="D157" s="125">
        <f>'[4]power for chi² and skewpos dist'!Q158</f>
        <v>0.998</v>
      </c>
      <c r="E157" s="125">
        <f>'[4]power for chi² and skewpos dist'!R158</f>
        <v>0.99299999999999999</v>
      </c>
      <c r="F157" s="125">
        <f>'[4]power for chi² and skewpos dist'!S158</f>
        <v>0.99299999999999999</v>
      </c>
      <c r="G157" s="141"/>
      <c r="H157" s="8">
        <v>2.1</v>
      </c>
      <c r="I157" s="9" t="s">
        <v>28</v>
      </c>
      <c r="J157" s="125">
        <v>1</v>
      </c>
      <c r="K157" s="125">
        <v>1</v>
      </c>
      <c r="L157" s="125">
        <v>0.999</v>
      </c>
      <c r="M157" s="1"/>
      <c r="N157" s="135"/>
      <c r="O157" s="13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</row>
    <row r="158" spans="1:81" ht="15.5" x14ac:dyDescent="0.35">
      <c r="A158" s="5" t="s">
        <v>29</v>
      </c>
      <c r="B158" s="40"/>
      <c r="C158" s="40"/>
      <c r="D158" s="144">
        <f>Normal!D159</f>
        <v>0.98199999999999998</v>
      </c>
      <c r="E158" s="144">
        <f>Normal!E159</f>
        <v>0.98199999999999998</v>
      </c>
      <c r="F158" s="144">
        <f>Normal!F159</f>
        <v>0.98199999999999998</v>
      </c>
      <c r="G158" s="141"/>
      <c r="H158" s="40"/>
      <c r="I158" s="40"/>
      <c r="J158" s="144">
        <f>'Doublex when sd is different'!J158</f>
        <v>0.996</v>
      </c>
      <c r="K158" s="144">
        <f>'Doublex when sd is different'!K158</f>
        <v>0.996</v>
      </c>
      <c r="L158" s="144">
        <f>'Doublex when sd is different'!L158</f>
        <v>0.996</v>
      </c>
      <c r="N158" s="135"/>
      <c r="O158" s="135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</row>
    <row r="159" spans="1:81" s="15" customFormat="1" ht="15.75" customHeight="1" x14ac:dyDescent="0.35">
      <c r="A159" s="8"/>
      <c r="B159" s="8">
        <v>2.2000000000000002</v>
      </c>
      <c r="C159" s="9" t="s">
        <v>28</v>
      </c>
      <c r="D159" s="125">
        <f>'[4]power for chi² and skewpos dist'!Q160</f>
        <v>0.97599999999999998</v>
      </c>
      <c r="E159" s="125">
        <f>'[4]power for chi² and skewpos dist'!R160</f>
        <v>0.97399999999999998</v>
      </c>
      <c r="F159" s="125">
        <f>'[4]power for chi² and skewpos dist'!S160</f>
        <v>0.97399999999999998</v>
      </c>
      <c r="G159" s="141"/>
      <c r="H159" s="8">
        <v>2.2000000000000002</v>
      </c>
      <c r="I159" s="9" t="s">
        <v>28</v>
      </c>
      <c r="J159" s="125">
        <v>0.99399999999999999</v>
      </c>
      <c r="K159" s="125">
        <v>0.99399999999999999</v>
      </c>
      <c r="L159" s="125">
        <v>0.99399999999999999</v>
      </c>
      <c r="M159" s="1"/>
      <c r="N159" s="135">
        <f>D159-E159</f>
        <v>2.0000000000000018E-3</v>
      </c>
      <c r="O159" s="135">
        <f>J159-K159</f>
        <v>0</v>
      </c>
      <c r="P159" s="1"/>
      <c r="Q159" s="135">
        <f>D159-F159</f>
        <v>2.0000000000000018E-3</v>
      </c>
      <c r="R159" s="135">
        <f>J159-L159</f>
        <v>0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</row>
    <row r="160" spans="1:81" ht="15" x14ac:dyDescent="0.35">
      <c r="A160" s="5" t="s">
        <v>29</v>
      </c>
      <c r="B160" s="27"/>
      <c r="C160" s="28"/>
      <c r="D160" s="152">
        <f>Normal!D161</f>
        <v>0.68300000000000005</v>
      </c>
      <c r="E160" s="152">
        <f>Normal!E161</f>
        <v>0.82</v>
      </c>
      <c r="F160" s="152">
        <f>Normal!F161</f>
        <v>0.82</v>
      </c>
      <c r="G160" s="141"/>
      <c r="H160" s="27"/>
      <c r="I160" s="28"/>
      <c r="J160" s="152">
        <f>'Doublex when sd is different'!J160</f>
        <v>0.78300000000000003</v>
      </c>
      <c r="K160" s="152">
        <f>'Doublex when sd is different'!K160</f>
        <v>0.81100000000000005</v>
      </c>
      <c r="L160" s="152">
        <f>'Doublex when sd is different'!L160</f>
        <v>0.88400000000000001</v>
      </c>
      <c r="AZ160"/>
      <c r="BA160"/>
      <c r="BB160"/>
      <c r="BC160"/>
      <c r="BD160"/>
      <c r="BE160"/>
      <c r="BF160"/>
      <c r="BG160"/>
      <c r="BH160"/>
      <c r="BI160"/>
      <c r="BJ160"/>
      <c r="BK160"/>
      <c r="BL160"/>
    </row>
    <row r="161" spans="1:77" ht="15.75" customHeight="1" x14ac:dyDescent="0.35">
      <c r="A161" s="8"/>
      <c r="B161" s="8">
        <v>2.4</v>
      </c>
      <c r="C161" s="9" t="s">
        <v>28</v>
      </c>
      <c r="D161" s="125">
        <f>'[4]power for chi² and skewpos dist'!Q162</f>
        <v>0.67400000000000004</v>
      </c>
      <c r="E161" s="125">
        <f>'[4]power for chi² and skewpos dist'!R162</f>
        <v>0.80800000000000005</v>
      </c>
      <c r="F161" s="125">
        <f>'[4]power for chi² and skewpos dist'!S162</f>
        <v>0.80800000000000005</v>
      </c>
      <c r="G161" s="141"/>
      <c r="H161" s="8">
        <v>2.4</v>
      </c>
      <c r="I161" s="9" t="s">
        <v>28</v>
      </c>
      <c r="J161" s="125">
        <v>0.76900000000000002</v>
      </c>
      <c r="K161" s="125">
        <v>0.80300000000000005</v>
      </c>
      <c r="L161" s="125">
        <v>0.872</v>
      </c>
      <c r="AZ161"/>
      <c r="BA161"/>
      <c r="BB161"/>
      <c r="BC161"/>
      <c r="BD161"/>
      <c r="BE161"/>
      <c r="BF161"/>
      <c r="BG161"/>
      <c r="BH161"/>
      <c r="BI161"/>
      <c r="BJ161"/>
      <c r="BK161"/>
      <c r="BL161"/>
    </row>
    <row r="162" spans="1:77" ht="15" x14ac:dyDescent="0.35">
      <c r="A162" s="5" t="s">
        <v>29</v>
      </c>
      <c r="B162" s="27"/>
      <c r="C162" s="28"/>
      <c r="D162" s="152">
        <f>Normal!D163</f>
        <v>0.16200000000000001</v>
      </c>
      <c r="E162" s="152">
        <f>Normal!E163</f>
        <v>0.38200000000000001</v>
      </c>
      <c r="F162" s="152">
        <f>Normal!F163</f>
        <v>0.38200000000000001</v>
      </c>
      <c r="G162" s="141"/>
      <c r="H162" s="27"/>
      <c r="I162" s="28"/>
      <c r="J162" s="152">
        <f>'Doublex when sd is different'!J162</f>
        <v>0.23799999999999999</v>
      </c>
      <c r="K162" s="152">
        <f>'Doublex when sd is different'!K162</f>
        <v>0.312</v>
      </c>
      <c r="L162" s="152">
        <f>'Doublex when sd is different'!L162</f>
        <v>0.46400000000000002</v>
      </c>
      <c r="AZ162"/>
      <c r="BA162"/>
      <c r="BB162"/>
      <c r="BC162"/>
      <c r="BD162"/>
      <c r="BE162"/>
      <c r="BF162"/>
      <c r="BG162"/>
      <c r="BH162"/>
      <c r="BI162"/>
      <c r="BJ162"/>
      <c r="BK162"/>
      <c r="BL162"/>
    </row>
    <row r="163" spans="1:77" ht="15.75" customHeight="1" x14ac:dyDescent="0.35">
      <c r="A163" s="5"/>
      <c r="B163" s="27">
        <v>2.8</v>
      </c>
      <c r="C163" s="28" t="s">
        <v>28</v>
      </c>
      <c r="D163" s="110">
        <f>'[4]power for chi² and skewpos dist'!Q164</f>
        <v>0.182</v>
      </c>
      <c r="E163" s="110">
        <f>'[4]power for chi² and skewpos dist'!R164</f>
        <v>0.39200000000000002</v>
      </c>
      <c r="F163" s="110">
        <f>'[4]power for chi² and skewpos dist'!S164</f>
        <v>0.39200000000000002</v>
      </c>
      <c r="H163" s="27">
        <v>2.8</v>
      </c>
      <c r="I163" s="28" t="s">
        <v>28</v>
      </c>
      <c r="J163" s="110">
        <v>0.25600000000000001</v>
      </c>
      <c r="K163" s="110">
        <v>0.33200000000000002</v>
      </c>
      <c r="L163" s="110">
        <v>0.47</v>
      </c>
      <c r="AZ163"/>
      <c r="BA163"/>
      <c r="BB163"/>
      <c r="BC163"/>
      <c r="BD163"/>
      <c r="BE163"/>
      <c r="BF163"/>
      <c r="BG163"/>
      <c r="BH163"/>
      <c r="BI163"/>
      <c r="BJ163"/>
      <c r="BK163"/>
      <c r="BL163"/>
    </row>
    <row r="164" spans="1:77" x14ac:dyDescent="0.35">
      <c r="AZ164"/>
      <c r="BA164"/>
      <c r="BB164"/>
      <c r="BC164"/>
      <c r="BD164"/>
      <c r="BE164"/>
      <c r="BF164"/>
      <c r="BG164"/>
      <c r="BH164"/>
      <c r="BI164"/>
      <c r="BJ164"/>
      <c r="BK164"/>
      <c r="BL164"/>
    </row>
    <row r="165" spans="1:77" x14ac:dyDescent="0.35">
      <c r="P165"/>
      <c r="Q165"/>
      <c r="R165"/>
      <c r="S165"/>
      <c r="T165"/>
      <c r="U165"/>
      <c r="V165"/>
      <c r="Y165"/>
      <c r="Z165"/>
      <c r="AA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</row>
    <row r="166" spans="1:77" ht="15.75" customHeight="1" x14ac:dyDescent="0.35">
      <c r="B166" s="5" t="s">
        <v>54</v>
      </c>
      <c r="C166" s="6"/>
      <c r="D166" s="115" t="s">
        <v>4</v>
      </c>
      <c r="E166" s="115"/>
      <c r="F166" s="115"/>
      <c r="G166" s="137"/>
      <c r="H166" s="5" t="s">
        <v>0</v>
      </c>
      <c r="I166" s="6"/>
      <c r="J166" s="115" t="s">
        <v>4</v>
      </c>
      <c r="K166" s="115"/>
      <c r="L166" s="115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 ht="15.75" customHeight="1" x14ac:dyDescent="0.35"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37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 ht="15" x14ac:dyDescent="0.35">
      <c r="B168" s="8"/>
      <c r="C168" s="9"/>
      <c r="D168" s="126"/>
      <c r="E168" s="127"/>
      <c r="F168" s="9"/>
      <c r="G168" s="137"/>
      <c r="H168" s="8"/>
      <c r="I168" s="9"/>
      <c r="J168" s="126"/>
      <c r="K168" s="127"/>
      <c r="L168" s="127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 ht="15.5" x14ac:dyDescent="0.35">
      <c r="B169" s="11">
        <v>2.1</v>
      </c>
      <c r="C169" s="11" t="s">
        <v>9</v>
      </c>
      <c r="D169" s="130">
        <f>(D5-D4)*100</f>
        <v>4.5999999999999988</v>
      </c>
      <c r="E169" s="130">
        <f>(E5-E4)*100</f>
        <v>2.4000000000000021</v>
      </c>
      <c r="F169" s="130">
        <f>(F5-F4)*100</f>
        <v>2.4000000000000021</v>
      </c>
      <c r="G169" s="137"/>
      <c r="H169" s="11">
        <v>2.1</v>
      </c>
      <c r="I169" s="11" t="s">
        <v>9</v>
      </c>
      <c r="J169" s="130">
        <f>(J5-J4)*100</f>
        <v>3.7000000000000006</v>
      </c>
      <c r="K169" s="130">
        <f>(K5-K4)*100</f>
        <v>4.9999999999999991</v>
      </c>
      <c r="L169" s="130">
        <f>(L5-L4)*100</f>
        <v>3.5000000000000031</v>
      </c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 ht="15" x14ac:dyDescent="0.35">
      <c r="B170" s="8"/>
      <c r="C170" s="9"/>
      <c r="D170" s="129"/>
      <c r="E170" s="128"/>
      <c r="F170" s="129"/>
      <c r="G170" s="137"/>
      <c r="H170" s="8"/>
      <c r="I170" s="9"/>
      <c r="J170" s="129"/>
      <c r="K170" s="128"/>
      <c r="L170" s="128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 ht="15.5" x14ac:dyDescent="0.35">
      <c r="B171" s="40">
        <v>2.2000000000000002</v>
      </c>
      <c r="C171" s="40" t="s">
        <v>9</v>
      </c>
      <c r="D171" s="131">
        <f>(D7-D6)*100</f>
        <v>3.9000000000000035</v>
      </c>
      <c r="E171" s="131">
        <f>(E7-E6)*100</f>
        <v>4.8000000000000016</v>
      </c>
      <c r="F171" s="131">
        <f>(F7-F6)*100</f>
        <v>4.8000000000000016</v>
      </c>
      <c r="G171" s="137"/>
      <c r="H171" s="40">
        <v>2.2000000000000002</v>
      </c>
      <c r="I171" s="40" t="s">
        <v>9</v>
      </c>
      <c r="J171" s="131">
        <f>(J7-J6)*100</f>
        <v>3.1</v>
      </c>
      <c r="K171" s="131">
        <f>(K7-K6)*100</f>
        <v>7.4999999999999982</v>
      </c>
      <c r="L171" s="131">
        <f>(L7-L6)*100</f>
        <v>4.2000000000000011</v>
      </c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 ht="15" x14ac:dyDescent="0.35">
      <c r="B172" s="8"/>
      <c r="C172" s="9"/>
      <c r="D172" s="129"/>
      <c r="E172" s="128"/>
      <c r="F172" s="129"/>
      <c r="G172" s="137"/>
      <c r="H172" s="8"/>
      <c r="I172" s="9"/>
      <c r="J172" s="129"/>
      <c r="K172" s="128"/>
      <c r="L172" s="128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 ht="15.5" x14ac:dyDescent="0.35">
      <c r="B173" s="13">
        <v>2.4</v>
      </c>
      <c r="C173" s="14" t="s">
        <v>9</v>
      </c>
      <c r="D173" s="132">
        <f>(D9-D8)*100</f>
        <v>4.0000000000000009</v>
      </c>
      <c r="E173" s="132">
        <f>(E9-E8)*100</f>
        <v>5.4</v>
      </c>
      <c r="F173" s="132">
        <f>(F9-F8)*100</f>
        <v>5.4</v>
      </c>
      <c r="G173" s="137"/>
      <c r="H173" s="13">
        <v>2.4</v>
      </c>
      <c r="I173" s="14" t="s">
        <v>9</v>
      </c>
      <c r="J173" s="132">
        <f>(J9-J8)*100</f>
        <v>3.5000000000000004</v>
      </c>
      <c r="K173" s="132">
        <f>(K9-K8)*100</f>
        <v>5.8999999999999995</v>
      </c>
      <c r="L173" s="132">
        <f>(L9-L8)*100</f>
        <v>5.1999999999999993</v>
      </c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 ht="15" x14ac:dyDescent="0.35">
      <c r="B174" s="8"/>
      <c r="C174" s="9"/>
      <c r="D174" s="129"/>
      <c r="E174" s="128"/>
      <c r="F174" s="129"/>
      <c r="G174" s="137"/>
      <c r="H174" s="8"/>
      <c r="I174" s="9"/>
      <c r="J174" s="129"/>
      <c r="K174" s="128"/>
      <c r="L174" s="128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 ht="15.5" x14ac:dyDescent="0.35">
      <c r="B175" s="13">
        <v>2.8</v>
      </c>
      <c r="C175" s="14" t="s">
        <v>9</v>
      </c>
      <c r="D175" s="132">
        <f>(D11-D10)*100</f>
        <v>3.2</v>
      </c>
      <c r="E175" s="132">
        <f>(E11-E10)*100</f>
        <v>4.0999999999999996</v>
      </c>
      <c r="F175" s="132">
        <f>(F11-F10)*100</f>
        <v>4.0999999999999996</v>
      </c>
      <c r="G175" s="137"/>
      <c r="H175" s="13">
        <v>2.8</v>
      </c>
      <c r="I175" s="14" t="s">
        <v>9</v>
      </c>
      <c r="J175" s="132">
        <f>(J11-J10)*100</f>
        <v>2.9</v>
      </c>
      <c r="K175" s="132">
        <f>(K11-K10)*100</f>
        <v>3.9999999999999996</v>
      </c>
      <c r="L175" s="132">
        <f>(L11-L10)*100</f>
        <v>4.2000000000000011</v>
      </c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 ht="15" x14ac:dyDescent="0.35">
      <c r="B176" s="8"/>
      <c r="C176" s="9"/>
      <c r="D176" s="129"/>
      <c r="E176" s="128"/>
      <c r="F176" s="129"/>
      <c r="G176" s="137"/>
      <c r="H176" s="8"/>
      <c r="I176" s="9"/>
      <c r="J176" s="129"/>
      <c r="K176" s="128"/>
      <c r="L176" s="128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2:77" ht="15.5" x14ac:dyDescent="0.35">
      <c r="B177" s="16">
        <v>2.1</v>
      </c>
      <c r="C177" s="17" t="s">
        <v>10</v>
      </c>
      <c r="D177" s="133">
        <f>(D13-D12)*100</f>
        <v>1.100000000000001</v>
      </c>
      <c r="E177" s="133">
        <f>(E13-E12)*100</f>
        <v>1.2000000000000011</v>
      </c>
      <c r="F177" s="133">
        <f>(F13-F12)*100</f>
        <v>1.2000000000000011</v>
      </c>
      <c r="G177" s="137"/>
      <c r="H177" s="16">
        <v>2.1</v>
      </c>
      <c r="I177" s="17" t="s">
        <v>10</v>
      </c>
      <c r="J177" s="133">
        <f>(J13-J12)*100</f>
        <v>1.9999999999999962</v>
      </c>
      <c r="K177" s="133">
        <f>(K13-K12)*100</f>
        <v>3.1000000000000028</v>
      </c>
      <c r="L177" s="133">
        <f>(L13-L12)*100</f>
        <v>2.1000000000000019</v>
      </c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2:77" ht="15" x14ac:dyDescent="0.35">
      <c r="B178" s="8"/>
      <c r="C178" s="9"/>
      <c r="D178" s="129"/>
      <c r="E178" s="128"/>
      <c r="F178" s="129"/>
      <c r="G178" s="137"/>
      <c r="H178" s="8"/>
      <c r="I178" s="9"/>
      <c r="J178" s="129"/>
      <c r="K178" s="128"/>
      <c r="L178" s="128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2:77" ht="15.5" x14ac:dyDescent="0.35">
      <c r="B179" s="29">
        <v>2.2000000000000002</v>
      </c>
      <c r="C179" s="29" t="s">
        <v>10</v>
      </c>
      <c r="D179" s="134">
        <f>(D15-D14)*100</f>
        <v>2.8999999999999968</v>
      </c>
      <c r="E179" s="134">
        <f>(E15-E14)*100</f>
        <v>2.8999999999999968</v>
      </c>
      <c r="F179" s="134">
        <f>(F15-F14)*100</f>
        <v>2.8999999999999968</v>
      </c>
      <c r="G179" s="137"/>
      <c r="H179" s="29">
        <v>2.2000000000000002</v>
      </c>
      <c r="I179" s="29" t="s">
        <v>10</v>
      </c>
      <c r="J179" s="134">
        <f>(J15-J14)*100</f>
        <v>2.4999999999999964</v>
      </c>
      <c r="K179" s="134">
        <f>(K15-K14)*100</f>
        <v>5.6999999999999993</v>
      </c>
      <c r="L179" s="134">
        <f>(L15-L14)*100</f>
        <v>2.3999999999999968</v>
      </c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2:77" ht="15" x14ac:dyDescent="0.35">
      <c r="B180" s="8"/>
      <c r="C180" s="9"/>
      <c r="D180" s="129"/>
      <c r="E180" s="128"/>
      <c r="F180" s="129"/>
      <c r="G180" s="137"/>
      <c r="H180" s="8"/>
      <c r="I180" s="9"/>
      <c r="J180" s="129"/>
      <c r="K180" s="128"/>
      <c r="L180" s="128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2:77" ht="15.5" x14ac:dyDescent="0.35">
      <c r="B181" s="16">
        <v>2.4</v>
      </c>
      <c r="C181" s="16" t="s">
        <v>10</v>
      </c>
      <c r="D181" s="133">
        <f>(D17-D16)*100</f>
        <v>3.8999999999999977</v>
      </c>
      <c r="E181" s="133">
        <f>(E17-E16)*100</f>
        <v>4.0000000000000009</v>
      </c>
      <c r="F181" s="133">
        <f>(F17-F16)*100</f>
        <v>4.0000000000000009</v>
      </c>
      <c r="G181" s="137"/>
      <c r="H181" s="16">
        <v>2.4</v>
      </c>
      <c r="I181" s="16" t="s">
        <v>10</v>
      </c>
      <c r="J181" s="133">
        <f>(J17-J16)*100</f>
        <v>3.8000000000000007</v>
      </c>
      <c r="K181" s="133">
        <f>(K17-K16)*100</f>
        <v>5.4999999999999991</v>
      </c>
      <c r="L181" s="133">
        <f>(L17-L16)*100</f>
        <v>4.0000000000000009</v>
      </c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2:77" ht="15" x14ac:dyDescent="0.35">
      <c r="B182" s="8"/>
      <c r="C182" s="9"/>
      <c r="D182" s="129"/>
      <c r="E182" s="128"/>
      <c r="F182" s="129"/>
      <c r="G182" s="137"/>
      <c r="H182" s="8"/>
      <c r="I182" s="9"/>
      <c r="J182" s="129"/>
      <c r="K182" s="128"/>
      <c r="L182" s="128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2:77" ht="15.5" x14ac:dyDescent="0.35">
      <c r="B183" s="16">
        <v>2.8</v>
      </c>
      <c r="C183" s="16" t="s">
        <v>10</v>
      </c>
      <c r="D183" s="133">
        <f>(D19-D18)*100</f>
        <v>3.4000000000000004</v>
      </c>
      <c r="E183" s="133">
        <f>(E19-E18)*100</f>
        <v>3.4000000000000004</v>
      </c>
      <c r="F183" s="133">
        <f>(F19-F18)*100</f>
        <v>3.4000000000000004</v>
      </c>
      <c r="G183" s="137"/>
      <c r="H183" s="16">
        <v>2.8</v>
      </c>
      <c r="I183" s="16" t="s">
        <v>10</v>
      </c>
      <c r="J183" s="133">
        <f>(J19-J18)*100</f>
        <v>3.3000000000000003</v>
      </c>
      <c r="K183" s="133">
        <f>(K19-K18)*100</f>
        <v>3.4000000000000004</v>
      </c>
      <c r="L183" s="133">
        <f>(L19-L18)*100</f>
        <v>3.399999999999999</v>
      </c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2:77" ht="15" x14ac:dyDescent="0.35">
      <c r="B184" s="8"/>
      <c r="C184" s="9"/>
      <c r="D184" s="129"/>
      <c r="E184" s="128"/>
      <c r="F184" s="129"/>
      <c r="G184" s="137"/>
      <c r="H184" s="8"/>
      <c r="I184" s="9"/>
      <c r="J184" s="129"/>
      <c r="K184" s="128"/>
      <c r="L184" s="128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2:77" ht="15.5" x14ac:dyDescent="0.35">
      <c r="B185" s="13">
        <v>2.1</v>
      </c>
      <c r="C185" s="13" t="s">
        <v>11</v>
      </c>
      <c r="D185" s="132">
        <f>(D21-D20)*100</f>
        <v>-0.40000000000000036</v>
      </c>
      <c r="E185" s="132">
        <f>(E21-E20)*100</f>
        <v>1.100000000000001</v>
      </c>
      <c r="F185" s="132">
        <f>(F21-F20)*100</f>
        <v>1.100000000000001</v>
      </c>
      <c r="G185" s="137"/>
      <c r="H185" s="13">
        <v>2.1</v>
      </c>
      <c r="I185" s="13" t="s">
        <v>11</v>
      </c>
      <c r="J185" s="132">
        <f>(J21-J20)*100</f>
        <v>-0.20000000000000018</v>
      </c>
      <c r="K185" s="132">
        <f>(K21-K20)*100</f>
        <v>2.4000000000000021</v>
      </c>
      <c r="L185" s="132">
        <f>(L21-L20)*100</f>
        <v>0.9000000000000008</v>
      </c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2:77" ht="15" x14ac:dyDescent="0.35">
      <c r="B186" s="8"/>
      <c r="C186" s="9"/>
      <c r="D186" s="129"/>
      <c r="E186" s="128"/>
      <c r="F186" s="129"/>
      <c r="G186" s="137"/>
      <c r="H186" s="8"/>
      <c r="I186" s="9"/>
      <c r="J186" s="129"/>
      <c r="K186" s="128"/>
      <c r="L186" s="128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2:77" ht="15.5" x14ac:dyDescent="0.35">
      <c r="B187" s="40">
        <v>2.2000000000000002</v>
      </c>
      <c r="C187" s="40" t="s">
        <v>11</v>
      </c>
      <c r="D187" s="131">
        <f>(D23-D22)*100</f>
        <v>1.9999999999999962</v>
      </c>
      <c r="E187" s="131">
        <f>(E23-E22)*100</f>
        <v>2.0999999999999961</v>
      </c>
      <c r="F187" s="131">
        <f>(F23-F22)*100</f>
        <v>2.0999999999999961</v>
      </c>
      <c r="G187" s="137"/>
      <c r="H187" s="40">
        <v>2.2000000000000002</v>
      </c>
      <c r="I187" s="40" t="s">
        <v>11</v>
      </c>
      <c r="J187" s="131">
        <f>(J23-J22)*100</f>
        <v>1.7000000000000015</v>
      </c>
      <c r="K187" s="131">
        <f>(K23-K22)*100</f>
        <v>4.8000000000000043</v>
      </c>
      <c r="L187" s="131">
        <f>(L23-L22)*100</f>
        <v>1.7000000000000015</v>
      </c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2:77" ht="15" x14ac:dyDescent="0.35">
      <c r="B188" s="8"/>
      <c r="C188" s="9"/>
      <c r="D188" s="129"/>
      <c r="E188" s="128"/>
      <c r="F188" s="129"/>
      <c r="G188" s="137"/>
      <c r="H188" s="8"/>
      <c r="I188" s="9"/>
      <c r="J188" s="129"/>
      <c r="K188" s="128"/>
      <c r="L188" s="128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2:77" ht="15.5" x14ac:dyDescent="0.35">
      <c r="B189" s="11">
        <v>2.4</v>
      </c>
      <c r="C189" s="11" t="s">
        <v>11</v>
      </c>
      <c r="D189" s="130">
        <f>(D25-D24)*100</f>
        <v>3.7000000000000006</v>
      </c>
      <c r="E189" s="130">
        <f>(E25-E24)*100</f>
        <v>3.4000000000000004</v>
      </c>
      <c r="F189" s="130">
        <f>(F25-F24)*100</f>
        <v>3.4000000000000004</v>
      </c>
      <c r="G189" s="137"/>
      <c r="H189" s="11">
        <v>2.4</v>
      </c>
      <c r="I189" s="11" t="s">
        <v>11</v>
      </c>
      <c r="J189" s="130">
        <f>(J25-J24)*100</f>
        <v>3.6000000000000005</v>
      </c>
      <c r="K189" s="130">
        <f>(K25-K24)*100</f>
        <v>5.1000000000000014</v>
      </c>
      <c r="L189" s="130">
        <f>(L25-L24)*100</f>
        <v>2.9000000000000026</v>
      </c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2:77" ht="15" x14ac:dyDescent="0.35">
      <c r="B190" s="8"/>
      <c r="C190" s="9"/>
      <c r="D190" s="129"/>
      <c r="E190" s="128"/>
      <c r="F190" s="129"/>
      <c r="G190" s="137"/>
      <c r="H190" s="8"/>
      <c r="I190" s="9"/>
      <c r="J190" s="129"/>
      <c r="K190" s="128"/>
      <c r="L190" s="128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2:77" ht="15.5" x14ac:dyDescent="0.35">
      <c r="B191" s="11">
        <v>2.8</v>
      </c>
      <c r="C191" s="11" t="s">
        <v>11</v>
      </c>
      <c r="D191" s="130">
        <f>(D27-D26)*100</f>
        <v>2.9</v>
      </c>
      <c r="E191" s="130">
        <f>(E27-E26)*100</f>
        <v>3.2</v>
      </c>
      <c r="F191" s="130">
        <f>(F27-F26)*100</f>
        <v>3.2</v>
      </c>
      <c r="G191" s="137"/>
      <c r="H191" s="11">
        <v>2.8</v>
      </c>
      <c r="I191" s="11" t="s">
        <v>11</v>
      </c>
      <c r="J191" s="130">
        <f>(J27-J26)*100</f>
        <v>3.2</v>
      </c>
      <c r="K191" s="130">
        <f>(K27-K26)*100</f>
        <v>3.3000000000000003</v>
      </c>
      <c r="L191" s="130">
        <f>(L27-L26)*100</f>
        <v>3</v>
      </c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2:77" ht="15" x14ac:dyDescent="0.35">
      <c r="B192" s="8"/>
      <c r="C192" s="9"/>
      <c r="D192" s="129"/>
      <c r="E192" s="128"/>
      <c r="F192" s="129"/>
      <c r="G192" s="137"/>
      <c r="H192" s="8"/>
      <c r="I192" s="9"/>
      <c r="J192" s="129"/>
      <c r="K192" s="128"/>
      <c r="L192" s="128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2:77" ht="15.5" x14ac:dyDescent="0.35">
      <c r="B193" s="13">
        <v>2.1</v>
      </c>
      <c r="C193" s="13" t="s">
        <v>12</v>
      </c>
      <c r="D193" s="132">
        <f>(D29-D28)*100</f>
        <v>-1.0000000000000009</v>
      </c>
      <c r="E193" s="132">
        <f>(E29-E28)*100</f>
        <v>1.0000000000000009</v>
      </c>
      <c r="F193" s="132">
        <f>(F29-F28)*100</f>
        <v>1.0000000000000009</v>
      </c>
      <c r="G193" s="137"/>
      <c r="H193" s="13">
        <v>2.1</v>
      </c>
      <c r="I193" s="13" t="s">
        <v>12</v>
      </c>
      <c r="J193" s="132">
        <f>(J29-J28)*100</f>
        <v>-1.2000000000000011</v>
      </c>
      <c r="K193" s="132">
        <f>(K29-K28)*100</f>
        <v>1.8999999999999906</v>
      </c>
      <c r="L193" s="132">
        <f>(L29-L28)*100</f>
        <v>0.10000000000000009</v>
      </c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2:77" ht="15" x14ac:dyDescent="0.35">
      <c r="B194" s="8"/>
      <c r="C194" s="9"/>
      <c r="D194" s="129"/>
      <c r="E194" s="128"/>
      <c r="F194" s="129"/>
      <c r="G194" s="137"/>
      <c r="H194" s="8"/>
      <c r="I194" s="9"/>
      <c r="J194" s="129"/>
      <c r="K194" s="128"/>
      <c r="L194" s="128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2:77" ht="15.5" x14ac:dyDescent="0.35">
      <c r="B195" s="40">
        <v>2.2000000000000002</v>
      </c>
      <c r="C195" s="40" t="s">
        <v>12</v>
      </c>
      <c r="D195" s="131">
        <f>(D31-D30)*100</f>
        <v>1.6000000000000014</v>
      </c>
      <c r="E195" s="131">
        <f>(E31-E30)*100</f>
        <v>2.0000000000000018</v>
      </c>
      <c r="F195" s="131">
        <f>(F31-F30)*100</f>
        <v>2.0000000000000018</v>
      </c>
      <c r="G195" s="137"/>
      <c r="H195" s="40">
        <v>2.2000000000000002</v>
      </c>
      <c r="I195" s="40" t="s">
        <v>12</v>
      </c>
      <c r="J195" s="131">
        <f>(J31-J30)*100</f>
        <v>1.0000000000000009</v>
      </c>
      <c r="K195" s="131">
        <f>(K31-K30)*100</f>
        <v>4.5000000000000036</v>
      </c>
      <c r="L195" s="131">
        <f>(L31-L30)*100</f>
        <v>1.100000000000001</v>
      </c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2:77" ht="15" x14ac:dyDescent="0.35">
      <c r="B196" s="8"/>
      <c r="C196" s="9"/>
      <c r="D196" s="129"/>
      <c r="E196" s="128"/>
      <c r="F196" s="129"/>
      <c r="G196" s="137"/>
      <c r="H196" s="8"/>
      <c r="I196" s="9"/>
      <c r="J196" s="129"/>
      <c r="K196" s="128"/>
      <c r="L196" s="128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2:77" ht="15.5" x14ac:dyDescent="0.35">
      <c r="B197" s="11">
        <v>2.4</v>
      </c>
      <c r="C197" s="11" t="s">
        <v>12</v>
      </c>
      <c r="D197" s="130">
        <f>(D33-D32)*100</f>
        <v>3.6000000000000005</v>
      </c>
      <c r="E197" s="130">
        <f>(E33-E32)*100</f>
        <v>2.9000000000000026</v>
      </c>
      <c r="F197" s="130">
        <f>(F33-F32)*100</f>
        <v>2.9000000000000026</v>
      </c>
      <c r="G197" s="137"/>
      <c r="H197" s="11">
        <v>2.4</v>
      </c>
      <c r="I197" s="11" t="s">
        <v>12</v>
      </c>
      <c r="J197" s="130">
        <f>(J33-J32)*100</f>
        <v>3.4999999999999973</v>
      </c>
      <c r="K197" s="130">
        <f>(K33-K32)*100</f>
        <v>5.1000000000000014</v>
      </c>
      <c r="L197" s="130">
        <f>(L33-L32)*100</f>
        <v>2.4000000000000021</v>
      </c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2:77" ht="15" x14ac:dyDescent="0.35">
      <c r="B198" s="8"/>
      <c r="C198" s="9"/>
      <c r="D198" s="129"/>
      <c r="E198" s="128"/>
      <c r="F198" s="129"/>
      <c r="G198" s="137"/>
      <c r="H198" s="8"/>
      <c r="I198" s="9"/>
      <c r="J198" s="129"/>
      <c r="K198" s="128"/>
      <c r="L198" s="128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2:77" ht="15.5" x14ac:dyDescent="0.35">
      <c r="B199" s="11">
        <v>2.8</v>
      </c>
      <c r="C199" s="11" t="s">
        <v>12</v>
      </c>
      <c r="D199" s="130">
        <f>(D35-D34)*100</f>
        <v>2.1999999999999997</v>
      </c>
      <c r="E199" s="130">
        <f>(E35-E34)*100</f>
        <v>2.7999999999999985</v>
      </c>
      <c r="F199" s="130">
        <f>(F35-F34)*100</f>
        <v>2.7999999999999985</v>
      </c>
      <c r="G199" s="137"/>
      <c r="H199" s="11">
        <v>2.8</v>
      </c>
      <c r="I199" s="11" t="s">
        <v>12</v>
      </c>
      <c r="J199" s="130">
        <f>(J35-J34)*100</f>
        <v>2.8</v>
      </c>
      <c r="K199" s="130">
        <f>(K35-K34)*100</f>
        <v>3.3000000000000003</v>
      </c>
      <c r="L199" s="130">
        <f>(L35-L34)*100</f>
        <v>2.8</v>
      </c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2:77" ht="15" x14ac:dyDescent="0.35">
      <c r="B200" s="8"/>
      <c r="C200" s="9"/>
      <c r="D200" s="129"/>
      <c r="E200" s="128"/>
      <c r="F200" s="129"/>
      <c r="G200" s="137"/>
      <c r="H200" s="8"/>
      <c r="I200" s="9"/>
      <c r="J200" s="129"/>
      <c r="K200" s="128"/>
      <c r="L200" s="128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2:77" ht="15.5" x14ac:dyDescent="0.35">
      <c r="B201" s="11">
        <v>2.1</v>
      </c>
      <c r="C201" s="11" t="s">
        <v>13</v>
      </c>
      <c r="D201" s="130">
        <f>(D37-D36)*100</f>
        <v>2.200000000000002</v>
      </c>
      <c r="E201" s="130">
        <f>(E37-E36)*100</f>
        <v>-0.20000000000000018</v>
      </c>
      <c r="F201" s="130">
        <f>(F37-F36)*100</f>
        <v>-0.20000000000000018</v>
      </c>
      <c r="G201" s="137"/>
      <c r="H201" s="11">
        <v>2.1</v>
      </c>
      <c r="I201" s="11" t="s">
        <v>13</v>
      </c>
      <c r="J201" s="130">
        <f>(J37-J36)*100</f>
        <v>2.9999999999999973</v>
      </c>
      <c r="K201" s="130">
        <f>(K37-K36)*100</f>
        <v>1.2000000000000011</v>
      </c>
      <c r="L201" s="130">
        <f>(L37-L36)*100</f>
        <v>1.9000000000000017</v>
      </c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2:77" ht="15" x14ac:dyDescent="0.35">
      <c r="B202" s="8"/>
      <c r="C202" s="9"/>
      <c r="D202" s="129"/>
      <c r="E202" s="128"/>
      <c r="F202" s="129"/>
      <c r="G202" s="137"/>
      <c r="H202" s="8"/>
      <c r="I202" s="9"/>
      <c r="J202" s="129"/>
      <c r="K202" s="128"/>
      <c r="L202" s="128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2:77" ht="15.5" x14ac:dyDescent="0.35">
      <c r="B203" s="40">
        <v>2.2000000000000002</v>
      </c>
      <c r="C203" s="40" t="s">
        <v>13</v>
      </c>
      <c r="D203" s="131">
        <f>(D39-D38)*100</f>
        <v>2.6999999999999966</v>
      </c>
      <c r="E203" s="131">
        <f>(E39-E38)*100</f>
        <v>3.2999999999999972</v>
      </c>
      <c r="F203" s="131">
        <f>(F39-F38)*100</f>
        <v>3.2999999999999972</v>
      </c>
      <c r="G203" s="137"/>
      <c r="H203" s="40">
        <v>2.2000000000000002</v>
      </c>
      <c r="I203" s="40" t="s">
        <v>13</v>
      </c>
      <c r="J203" s="131">
        <f>(J39-J38)*100</f>
        <v>2.5000000000000022</v>
      </c>
      <c r="K203" s="131">
        <f>(K39-K38)*100</f>
        <v>5.8</v>
      </c>
      <c r="L203" s="131">
        <f>(L39-L38)*100</f>
        <v>3.2000000000000028</v>
      </c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2:77" ht="15" x14ac:dyDescent="0.35">
      <c r="B204" s="8"/>
      <c r="C204" s="9"/>
      <c r="D204" s="129"/>
      <c r="E204" s="128"/>
      <c r="F204" s="129"/>
      <c r="G204" s="137"/>
      <c r="H204" s="8"/>
      <c r="I204" s="9"/>
      <c r="J204" s="129"/>
      <c r="K204" s="128"/>
      <c r="L204" s="128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2:77" ht="15.5" x14ac:dyDescent="0.35">
      <c r="B205" s="13">
        <v>2.4</v>
      </c>
      <c r="C205" s="13" t="s">
        <v>13</v>
      </c>
      <c r="D205" s="132">
        <f>(D41-D40)*100</f>
        <v>3.4999999999999973</v>
      </c>
      <c r="E205" s="132">
        <f>(E41-E40)*100</f>
        <v>4.8999999999999986</v>
      </c>
      <c r="F205" s="132">
        <f>(F41-F40)*100</f>
        <v>4.8999999999999986</v>
      </c>
      <c r="G205" s="137"/>
      <c r="H205" s="13">
        <v>2.4</v>
      </c>
      <c r="I205" s="13" t="s">
        <v>13</v>
      </c>
      <c r="J205" s="132">
        <f>(J41-J40)*100</f>
        <v>2.9999999999999973</v>
      </c>
      <c r="K205" s="132">
        <f>(K41-K40)*100</f>
        <v>5.6</v>
      </c>
      <c r="L205" s="132">
        <f>(L41-L40)*100</f>
        <v>4.5999999999999988</v>
      </c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2:77" ht="15" x14ac:dyDescent="0.35">
      <c r="B206" s="8"/>
      <c r="C206" s="9"/>
      <c r="D206" s="129"/>
      <c r="E206" s="128"/>
      <c r="F206" s="129"/>
      <c r="G206" s="137"/>
      <c r="H206" s="8"/>
      <c r="I206" s="9"/>
      <c r="J206" s="129"/>
      <c r="K206" s="128"/>
      <c r="L206" s="128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2:77" ht="15.5" x14ac:dyDescent="0.35">
      <c r="B207" s="13">
        <v>2.8</v>
      </c>
      <c r="C207" s="13" t="s">
        <v>13</v>
      </c>
      <c r="D207" s="132">
        <f>(D43-D42)*100</f>
        <v>3</v>
      </c>
      <c r="E207" s="132">
        <f>(E43-E42)*100</f>
        <v>3.8000000000000007</v>
      </c>
      <c r="F207" s="132">
        <f>(F43-F42)*100</f>
        <v>3.8000000000000007</v>
      </c>
      <c r="G207" s="137"/>
      <c r="H207" s="13">
        <v>2.8</v>
      </c>
      <c r="I207" s="13" t="s">
        <v>13</v>
      </c>
      <c r="J207" s="132">
        <f>(J43-J42)*100</f>
        <v>2.6000000000000023</v>
      </c>
      <c r="K207" s="132">
        <f>(K43-K42)*100</f>
        <v>3.5999999999999992</v>
      </c>
      <c r="L207" s="132">
        <f>(L43-L42)*100</f>
        <v>3.8000000000000007</v>
      </c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2:77" ht="15" x14ac:dyDescent="0.35">
      <c r="B208" s="8"/>
      <c r="C208" s="9"/>
      <c r="D208" s="129"/>
      <c r="E208" s="128"/>
      <c r="F208" s="129"/>
      <c r="G208" s="137"/>
      <c r="H208" s="8"/>
      <c r="I208" s="9"/>
      <c r="J208" s="129"/>
      <c r="K208" s="128"/>
      <c r="L208" s="128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2:77" ht="15.5" x14ac:dyDescent="0.35">
      <c r="B209" s="16">
        <v>2.1</v>
      </c>
      <c r="C209" s="16" t="s">
        <v>14</v>
      </c>
      <c r="D209" s="133">
        <f>(D45-D44)*100</f>
        <v>-1.2000000000000011</v>
      </c>
      <c r="E209" s="133">
        <f>(E45-E44)*100</f>
        <v>-1.100000000000001</v>
      </c>
      <c r="F209" s="133">
        <f>(F45-F44)*100</f>
        <v>-1.100000000000001</v>
      </c>
      <c r="G209" s="137"/>
      <c r="H209" s="16">
        <v>2.1</v>
      </c>
      <c r="I209" s="16" t="s">
        <v>14</v>
      </c>
      <c r="J209" s="133">
        <f>(J45-J44)*100</f>
        <v>-0.70000000000000062</v>
      </c>
      <c r="K209" s="133">
        <f>(K45-K44)*100</f>
        <v>-0.30000000000000027</v>
      </c>
      <c r="L209" s="133">
        <f>(L45-L44)*100</f>
        <v>-0.60000000000000053</v>
      </c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2:77" ht="15" x14ac:dyDescent="0.35">
      <c r="B210" s="8"/>
      <c r="C210" s="9"/>
      <c r="D210" s="129"/>
      <c r="E210" s="128"/>
      <c r="F210" s="129"/>
      <c r="G210" s="137"/>
      <c r="H210" s="8"/>
      <c r="I210" s="9"/>
      <c r="J210" s="129"/>
      <c r="K210" s="128"/>
      <c r="L210" s="128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2:77" ht="15.5" x14ac:dyDescent="0.35">
      <c r="B211" s="29">
        <v>2.2000000000000002</v>
      </c>
      <c r="C211" s="29" t="s">
        <v>14</v>
      </c>
      <c r="D211" s="134">
        <f>(D47-D46)*100</f>
        <v>1.0000000000000009</v>
      </c>
      <c r="E211" s="134">
        <f>(E47-E46)*100</f>
        <v>0.9000000000000008</v>
      </c>
      <c r="F211" s="134">
        <f>(F47-F46)*100</f>
        <v>0.9000000000000008</v>
      </c>
      <c r="G211" s="137"/>
      <c r="H211" s="29">
        <v>2.2000000000000002</v>
      </c>
      <c r="I211" s="29" t="s">
        <v>14</v>
      </c>
      <c r="J211" s="134">
        <f>(J47-J46)*100</f>
        <v>1.0000000000000009</v>
      </c>
      <c r="K211" s="134">
        <f>(K47-K46)*100</f>
        <v>3.3000000000000029</v>
      </c>
      <c r="L211" s="134">
        <f>(L47-L46)*100</f>
        <v>1.0000000000000009</v>
      </c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2:77" ht="15" x14ac:dyDescent="0.35">
      <c r="B212" s="8"/>
      <c r="C212" s="9"/>
      <c r="D212" s="129"/>
      <c r="E212" s="128"/>
      <c r="F212" s="129"/>
      <c r="G212" s="137"/>
      <c r="H212" s="8"/>
      <c r="I212" s="9"/>
      <c r="J212" s="129"/>
      <c r="K212" s="128"/>
      <c r="L212" s="128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2:77" ht="15.5" x14ac:dyDescent="0.35">
      <c r="B213" s="16">
        <v>2.4</v>
      </c>
      <c r="C213" s="16" t="s">
        <v>14</v>
      </c>
      <c r="D213" s="133">
        <f>(D49-D48)*100</f>
        <v>3.5000000000000004</v>
      </c>
      <c r="E213" s="133">
        <f>(E49-E48)*100</f>
        <v>3.5000000000000004</v>
      </c>
      <c r="F213" s="133">
        <f>(F49-F48)*100</f>
        <v>3.5000000000000004</v>
      </c>
      <c r="G213" s="137"/>
      <c r="H213" s="16">
        <v>2.4</v>
      </c>
      <c r="I213" s="16" t="s">
        <v>14</v>
      </c>
      <c r="J213" s="133">
        <f>(J49-J48)*100</f>
        <v>2.7999999999999972</v>
      </c>
      <c r="K213" s="133">
        <f>(K49-K48)*100</f>
        <v>4.7999999999999989</v>
      </c>
      <c r="L213" s="133">
        <f>(L49-L48)*100</f>
        <v>2.8999999999999968</v>
      </c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2:77" ht="15" x14ac:dyDescent="0.35">
      <c r="B214" s="8"/>
      <c r="C214" s="9"/>
      <c r="D214" s="129"/>
      <c r="E214" s="128"/>
      <c r="F214" s="129"/>
      <c r="G214" s="137"/>
      <c r="H214" s="8"/>
      <c r="I214" s="9"/>
      <c r="J214" s="129"/>
      <c r="K214" s="128"/>
      <c r="L214" s="128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2:77" ht="15.5" x14ac:dyDescent="0.35">
      <c r="B215" s="16">
        <v>2.8</v>
      </c>
      <c r="C215" s="16" t="s">
        <v>14</v>
      </c>
      <c r="D215" s="133">
        <f>(D51-D50)*100</f>
        <v>3.1000000000000014</v>
      </c>
      <c r="E215" s="133">
        <f>(E51-E50)*100</f>
        <v>3.2</v>
      </c>
      <c r="F215" s="133">
        <f>(F51-F50)*100</f>
        <v>3.2</v>
      </c>
      <c r="G215" s="137"/>
      <c r="H215" s="16">
        <v>2.8</v>
      </c>
      <c r="I215" s="16" t="s">
        <v>14</v>
      </c>
      <c r="J215" s="133">
        <f>(J51-J50)*100</f>
        <v>3.1</v>
      </c>
      <c r="K215" s="133">
        <f>(K51-K50)*100</f>
        <v>3.2999999999999989</v>
      </c>
      <c r="L215" s="133">
        <f>(L51-L50)*100</f>
        <v>3.2</v>
      </c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2:77" ht="15" x14ac:dyDescent="0.35">
      <c r="B216" s="8"/>
      <c r="C216" s="9"/>
      <c r="D216" s="129"/>
      <c r="E216" s="128"/>
      <c r="F216" s="129"/>
      <c r="G216" s="137"/>
      <c r="H216" s="8"/>
      <c r="I216" s="9"/>
      <c r="J216" s="129"/>
      <c r="K216" s="128"/>
      <c r="L216" s="128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2:77" ht="15.5" x14ac:dyDescent="0.35">
      <c r="B217" s="13">
        <v>2.1</v>
      </c>
      <c r="C217" s="13" t="s">
        <v>15</v>
      </c>
      <c r="D217" s="132">
        <f>(D53-D52)*100</f>
        <v>-1.9000000000000017</v>
      </c>
      <c r="E217" s="132">
        <f>(E53-E52)*100</f>
        <v>-1.4999999999999902</v>
      </c>
      <c r="F217" s="132">
        <f>(F53-F52)*100</f>
        <v>-1.4999999999999902</v>
      </c>
      <c r="G217" s="137"/>
      <c r="H217" s="13">
        <v>2.1</v>
      </c>
      <c r="I217" s="13" t="s">
        <v>15</v>
      </c>
      <c r="J217" s="132">
        <f>(J53-J52)*100</f>
        <v>-2.0999999999999908</v>
      </c>
      <c r="K217" s="132">
        <f>(K53-K52)*100</f>
        <v>-0.80000000000000071</v>
      </c>
      <c r="L217" s="132">
        <f>(L53-L52)*100</f>
        <v>-1.7000000000000015</v>
      </c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2:77" ht="15" x14ac:dyDescent="0.35">
      <c r="B218" s="8"/>
      <c r="C218" s="9"/>
      <c r="D218" s="129"/>
      <c r="E218" s="128"/>
      <c r="F218" s="129"/>
      <c r="G218" s="137"/>
      <c r="H218" s="8"/>
      <c r="I218" s="9"/>
      <c r="J218" s="129"/>
      <c r="K218" s="128"/>
      <c r="L218" s="128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2:77" ht="15.5" x14ac:dyDescent="0.35">
      <c r="B219" s="40">
        <v>2.2000000000000002</v>
      </c>
      <c r="C219" s="40" t="s">
        <v>15</v>
      </c>
      <c r="D219" s="131">
        <f>(D55-D54)*100</f>
        <v>0.10000000000000009</v>
      </c>
      <c r="E219" s="131">
        <f>(E55-E54)*100</f>
        <v>0.10000000000000009</v>
      </c>
      <c r="F219" s="131">
        <f>(F55-F54)*100</f>
        <v>0.10000000000000009</v>
      </c>
      <c r="G219" s="137"/>
      <c r="H219" s="40">
        <v>2.2000000000000002</v>
      </c>
      <c r="I219" s="40" t="s">
        <v>15</v>
      </c>
      <c r="J219" s="131">
        <f>(J55-J54)*100</f>
        <v>-0.20000000000000018</v>
      </c>
      <c r="K219" s="131">
        <f>(K55-K54)*100</f>
        <v>2.0000000000000018</v>
      </c>
      <c r="L219" s="131">
        <f>(L55-L54)*100</f>
        <v>-0.20000000000000018</v>
      </c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2:77" ht="15" x14ac:dyDescent="0.35">
      <c r="B220" s="8"/>
      <c r="C220" s="9"/>
      <c r="D220" s="129"/>
      <c r="E220" s="128"/>
      <c r="F220" s="129"/>
      <c r="G220" s="137"/>
      <c r="H220" s="8"/>
      <c r="I220" s="9"/>
      <c r="J220" s="129"/>
      <c r="K220" s="128"/>
      <c r="L220" s="128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2:77" ht="15.5" x14ac:dyDescent="0.35">
      <c r="B221" s="11">
        <v>2.4</v>
      </c>
      <c r="C221" s="11" t="s">
        <v>15</v>
      </c>
      <c r="D221" s="130">
        <f>(D57-D56)*100</f>
        <v>3.1</v>
      </c>
      <c r="E221" s="130">
        <f>(E57-E56)*100</f>
        <v>2.5000000000000022</v>
      </c>
      <c r="F221" s="130">
        <f>(F57-F56)*100</f>
        <v>2.5000000000000022</v>
      </c>
      <c r="G221" s="137"/>
      <c r="H221" s="11">
        <v>2.4</v>
      </c>
      <c r="I221" s="11" t="s">
        <v>15</v>
      </c>
      <c r="J221" s="130">
        <f>(J57-J56)*100</f>
        <v>2.8999999999999968</v>
      </c>
      <c r="K221" s="130">
        <f>(K57-K56)*100</f>
        <v>4.3999999999999986</v>
      </c>
      <c r="L221" s="130">
        <f>(L57-L56)*100</f>
        <v>2.0999999999999961</v>
      </c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2:77" ht="15" x14ac:dyDescent="0.35">
      <c r="B222" s="8"/>
      <c r="C222" s="9"/>
      <c r="D222" s="129"/>
      <c r="E222" s="128"/>
      <c r="F222" s="129"/>
      <c r="G222" s="137"/>
      <c r="H222" s="8"/>
      <c r="I222" s="9"/>
      <c r="J222" s="129"/>
      <c r="K222" s="128"/>
      <c r="L222" s="128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2:77" ht="15.5" x14ac:dyDescent="0.35">
      <c r="B223" s="11">
        <v>2.8</v>
      </c>
      <c r="C223" s="11" t="s">
        <v>15</v>
      </c>
      <c r="D223" s="130">
        <f>(D59-D58)*100</f>
        <v>2.6999999999999997</v>
      </c>
      <c r="E223" s="130">
        <f>(E59-E58)*100</f>
        <v>2.6999999999999997</v>
      </c>
      <c r="F223" s="130">
        <f>(F59-F58)*100</f>
        <v>2.6999999999999997</v>
      </c>
      <c r="G223" s="137"/>
      <c r="H223" s="11">
        <v>2.8</v>
      </c>
      <c r="I223" s="11" t="s">
        <v>15</v>
      </c>
      <c r="J223" s="130">
        <f>(J59-J58)*100</f>
        <v>2.8</v>
      </c>
      <c r="K223" s="130">
        <f>(K59-K58)*100</f>
        <v>3.1000000000000014</v>
      </c>
      <c r="L223" s="130">
        <f>(L59-L58)*100</f>
        <v>2.6999999999999997</v>
      </c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2:77" ht="15" x14ac:dyDescent="0.35">
      <c r="B224" s="8"/>
      <c r="C224" s="9"/>
      <c r="D224" s="129"/>
      <c r="E224" s="128"/>
      <c r="F224" s="129"/>
      <c r="G224" s="137"/>
      <c r="H224" s="8"/>
      <c r="I224" s="9"/>
      <c r="J224" s="129"/>
      <c r="K224" s="128"/>
      <c r="L224" s="128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2:77" ht="15.5" x14ac:dyDescent="0.35">
      <c r="B225" s="13">
        <v>2.1</v>
      </c>
      <c r="C225" s="13" t="s">
        <v>16</v>
      </c>
      <c r="D225" s="132">
        <f>(D61-D60)*100</f>
        <v>-2.0999999999999908</v>
      </c>
      <c r="E225" s="132">
        <f>(E61-E60)*100</f>
        <v>-1.9000000000000017</v>
      </c>
      <c r="F225" s="132">
        <f>(F61-F60)*100</f>
        <v>-1.9000000000000017</v>
      </c>
      <c r="G225" s="137"/>
      <c r="H225" s="13">
        <v>2.1</v>
      </c>
      <c r="I225" s="13" t="s">
        <v>16</v>
      </c>
      <c r="J225" s="132">
        <f>(J61-J60)*100</f>
        <v>-2.0000000000000018</v>
      </c>
      <c r="K225" s="132">
        <f>(K61-K60)*100</f>
        <v>-1.0000000000000009</v>
      </c>
      <c r="L225" s="132">
        <f>(L61-L60)*100</f>
        <v>-2.200000000000002</v>
      </c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2:77" ht="15" x14ac:dyDescent="0.35">
      <c r="B226" s="8"/>
      <c r="C226" s="9"/>
      <c r="D226" s="129"/>
      <c r="E226" s="128"/>
      <c r="F226" s="129"/>
      <c r="G226" s="137"/>
      <c r="H226" s="8"/>
      <c r="I226" s="9"/>
      <c r="J226" s="129"/>
      <c r="K226" s="128"/>
      <c r="L226" s="128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2:77" ht="15.5" x14ac:dyDescent="0.35">
      <c r="B227" s="40">
        <v>2.2000000000000002</v>
      </c>
      <c r="C227" s="40" t="s">
        <v>16</v>
      </c>
      <c r="D227" s="131">
        <f>(D63-D62)*100</f>
        <v>-0.20000000000000018</v>
      </c>
      <c r="E227" s="131">
        <f>(E63-E62)*100</f>
        <v>-0.20000000000000018</v>
      </c>
      <c r="F227" s="131">
        <f>(F63-F62)*100</f>
        <v>-0.20000000000000018</v>
      </c>
      <c r="G227" s="137"/>
      <c r="H227" s="40">
        <v>2.2000000000000002</v>
      </c>
      <c r="I227" s="40" t="s">
        <v>16</v>
      </c>
      <c r="J227" s="131">
        <f>(J63-J62)*100</f>
        <v>-0.70000000000000062</v>
      </c>
      <c r="K227" s="131">
        <f>(K63-K62)*100</f>
        <v>1.4000000000000012</v>
      </c>
      <c r="L227" s="131">
        <f>(L63-L62)*100</f>
        <v>-0.60000000000000053</v>
      </c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2:77" ht="15" x14ac:dyDescent="0.35">
      <c r="B228" s="8"/>
      <c r="C228" s="9"/>
      <c r="D228" s="129"/>
      <c r="E228" s="128"/>
      <c r="F228" s="129"/>
      <c r="G228" s="137"/>
      <c r="H228" s="8"/>
      <c r="I228" s="9"/>
      <c r="J228" s="129"/>
      <c r="K228" s="128"/>
      <c r="L228" s="128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2:77" ht="15.5" x14ac:dyDescent="0.35">
      <c r="B229" s="11">
        <v>2.4</v>
      </c>
      <c r="C229" s="11" t="s">
        <v>16</v>
      </c>
      <c r="D229" s="130">
        <f>(D65-D64)*100</f>
        <v>2.9</v>
      </c>
      <c r="E229" s="130">
        <f>(E65-E64)*100</f>
        <v>1.8000000000000016</v>
      </c>
      <c r="F229" s="130">
        <f>(F65-F64)*100</f>
        <v>1.8000000000000016</v>
      </c>
      <c r="G229" s="137"/>
      <c r="H229" s="11">
        <v>2.4</v>
      </c>
      <c r="I229" s="11" t="s">
        <v>16</v>
      </c>
      <c r="J229" s="130">
        <f>(J65-J64)*100</f>
        <v>2.6999999999999966</v>
      </c>
      <c r="K229" s="130">
        <f>(K65-K64)*100</f>
        <v>3.9999999999999982</v>
      </c>
      <c r="L229" s="130">
        <f>(L65-L64)*100</f>
        <v>1.3000000000000012</v>
      </c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2:77" ht="15" x14ac:dyDescent="0.35">
      <c r="B230" s="8"/>
      <c r="C230" s="9"/>
      <c r="D230" s="129"/>
      <c r="E230" s="128"/>
      <c r="F230" s="129"/>
      <c r="G230" s="137"/>
      <c r="H230" s="8"/>
      <c r="I230" s="9"/>
      <c r="J230" s="129"/>
      <c r="K230" s="128"/>
      <c r="L230" s="128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2:77" ht="15.5" x14ac:dyDescent="0.35">
      <c r="B231" s="11">
        <v>2.8</v>
      </c>
      <c r="C231" s="11" t="s">
        <v>16</v>
      </c>
      <c r="D231" s="130">
        <f>(D67-D66)*100</f>
        <v>2.2000000000000006</v>
      </c>
      <c r="E231" s="130">
        <f>(E67-E66)*100</f>
        <v>2.4999999999999996</v>
      </c>
      <c r="F231" s="130">
        <f>(F67-F66)*100</f>
        <v>2.4999999999999996</v>
      </c>
      <c r="G231" s="137"/>
      <c r="H231" s="11">
        <v>2.8</v>
      </c>
      <c r="I231" s="11" t="s">
        <v>16</v>
      </c>
      <c r="J231" s="130">
        <f>(J67-J66)*100</f>
        <v>2.6999999999999997</v>
      </c>
      <c r="K231" s="130">
        <f>(K67-K66)*100</f>
        <v>3.2</v>
      </c>
      <c r="L231" s="130">
        <f>(L67-L66)*100</f>
        <v>2.3999999999999995</v>
      </c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2:77" ht="15" x14ac:dyDescent="0.35">
      <c r="B232" s="8"/>
      <c r="C232" s="9"/>
      <c r="D232" s="129"/>
      <c r="E232" s="128"/>
      <c r="F232" s="129"/>
      <c r="G232" s="137"/>
      <c r="H232" s="8"/>
      <c r="I232" s="9"/>
      <c r="J232" s="129"/>
      <c r="K232" s="128"/>
      <c r="L232" s="128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2:77" ht="15.5" x14ac:dyDescent="0.35">
      <c r="B233" s="11">
        <v>2.1</v>
      </c>
      <c r="C233" s="11" t="s">
        <v>17</v>
      </c>
      <c r="D233" s="130">
        <f>(D69-D68)*100</f>
        <v>0.10000000000000009</v>
      </c>
      <c r="E233" s="130">
        <f>(E69-E68)*100</f>
        <v>-1.6000000000000014</v>
      </c>
      <c r="F233" s="130">
        <f>(F69-F68)*100</f>
        <v>-1.6000000000000014</v>
      </c>
      <c r="G233" s="137"/>
      <c r="H233" s="11">
        <v>2.1</v>
      </c>
      <c r="I233" s="11" t="s">
        <v>17</v>
      </c>
      <c r="J233" s="130">
        <f>(J69-J68)*100</f>
        <v>1.3999999999999957</v>
      </c>
      <c r="K233" s="130">
        <f>(K69-K68)*100</f>
        <v>-1.100000000000001</v>
      </c>
      <c r="L233" s="130">
        <f>(L69-L68)*100</f>
        <v>0</v>
      </c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2:77" ht="15" x14ac:dyDescent="0.35">
      <c r="B234" s="8"/>
      <c r="C234" s="9"/>
      <c r="D234" s="129"/>
      <c r="E234" s="128"/>
      <c r="F234" s="129"/>
      <c r="G234" s="137"/>
      <c r="H234" s="8"/>
      <c r="I234" s="9"/>
      <c r="J234" s="129"/>
      <c r="K234" s="128"/>
      <c r="L234" s="128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2:77" ht="15.5" x14ac:dyDescent="0.35">
      <c r="B235" s="40">
        <v>2.2000000000000002</v>
      </c>
      <c r="C235" s="40" t="s">
        <v>17</v>
      </c>
      <c r="D235" s="131">
        <f>(D71-D70)*100</f>
        <v>1.5000000000000013</v>
      </c>
      <c r="E235" s="131">
        <f>(E71-E70)*100</f>
        <v>1.8000000000000016</v>
      </c>
      <c r="F235" s="131">
        <f>(F71-F70)*100</f>
        <v>1.8000000000000016</v>
      </c>
      <c r="G235" s="137"/>
      <c r="H235" s="40">
        <v>2.2000000000000002</v>
      </c>
      <c r="I235" s="40" t="s">
        <v>17</v>
      </c>
      <c r="J235" s="131">
        <f>(J71-J70)*100</f>
        <v>1.799999999999996</v>
      </c>
      <c r="K235" s="131">
        <f>(K71-K70)*100</f>
        <v>4.299999999999998</v>
      </c>
      <c r="L235" s="131">
        <f>(L71-L70)*100</f>
        <v>2.0999999999999961</v>
      </c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2:77" ht="15" x14ac:dyDescent="0.35">
      <c r="B236" s="8"/>
      <c r="C236" s="9"/>
      <c r="D236" s="129"/>
      <c r="E236" s="128"/>
      <c r="F236" s="129"/>
      <c r="G236" s="137"/>
      <c r="H236" s="8"/>
      <c r="I236" s="9"/>
      <c r="J236" s="129"/>
      <c r="K236" s="128"/>
      <c r="L236" s="128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2:77" ht="15.5" x14ac:dyDescent="0.35">
      <c r="B237" s="20">
        <v>2.4</v>
      </c>
      <c r="C237" s="20" t="s">
        <v>17</v>
      </c>
      <c r="D237" s="132">
        <f>(D73-D72)*100</f>
        <v>2.9000000000000026</v>
      </c>
      <c r="E237" s="132">
        <f>(E73-E72)*100</f>
        <v>4.5000000000000009</v>
      </c>
      <c r="F237" s="132">
        <f>(F73-F72)*100</f>
        <v>4.5000000000000009</v>
      </c>
      <c r="G237" s="137"/>
      <c r="H237" s="20">
        <v>2.4</v>
      </c>
      <c r="I237" s="20" t="s">
        <v>17</v>
      </c>
      <c r="J237" s="132">
        <f>(J73-J72)*100</f>
        <v>2.4000000000000021</v>
      </c>
      <c r="K237" s="132">
        <f>(K73-K72)*100</f>
        <v>5.200000000000002</v>
      </c>
      <c r="L237" s="132">
        <f>(L73-L72)*100</f>
        <v>3.9999999999999982</v>
      </c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2:77" ht="15" x14ac:dyDescent="0.35">
      <c r="B238" s="8"/>
      <c r="C238" s="9"/>
      <c r="D238" s="129"/>
      <c r="E238" s="128"/>
      <c r="F238" s="129"/>
      <c r="G238" s="137"/>
      <c r="H238" s="8"/>
      <c r="I238" s="9"/>
      <c r="J238" s="129"/>
      <c r="K238" s="128"/>
      <c r="L238" s="128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2:77" ht="15.5" x14ac:dyDescent="0.35">
      <c r="B239" s="20">
        <v>2.8</v>
      </c>
      <c r="C239" s="20" t="s">
        <v>17</v>
      </c>
      <c r="D239" s="132">
        <f>(D75-D74)*100</f>
        <v>2.8</v>
      </c>
      <c r="E239" s="132">
        <f>(E75-E74)*100</f>
        <v>3.5999999999999992</v>
      </c>
      <c r="F239" s="132">
        <f>(F75-F74)*100</f>
        <v>3.5999999999999992</v>
      </c>
      <c r="G239" s="137"/>
      <c r="H239" s="20">
        <v>2.8</v>
      </c>
      <c r="I239" s="20" t="s">
        <v>17</v>
      </c>
      <c r="J239" s="132">
        <f>(J75-J74)*100</f>
        <v>2.4000000000000021</v>
      </c>
      <c r="K239" s="132">
        <f>(K75-K74)*100</f>
        <v>3.4000000000000004</v>
      </c>
      <c r="L239" s="132">
        <f>(L75-L74)*100</f>
        <v>3.4999999999999991</v>
      </c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2:77" ht="15" x14ac:dyDescent="0.35">
      <c r="B240" s="8"/>
      <c r="C240" s="9"/>
      <c r="D240" s="129"/>
      <c r="E240" s="128"/>
      <c r="F240" s="129"/>
      <c r="G240" s="137"/>
      <c r="H240" s="8"/>
      <c r="I240" s="9"/>
      <c r="J240" s="129"/>
      <c r="K240" s="128"/>
      <c r="L240" s="128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2:77" ht="15.5" x14ac:dyDescent="0.35">
      <c r="B241" s="19">
        <v>2.1</v>
      </c>
      <c r="C241" s="19" t="s">
        <v>18</v>
      </c>
      <c r="D241" s="133">
        <f>(D77-D76)*100</f>
        <v>-2.300000000000002</v>
      </c>
      <c r="E241" s="133">
        <f>(E77-E76)*100</f>
        <v>-2.300000000000002</v>
      </c>
      <c r="F241" s="133">
        <f>(F77-F76)*100</f>
        <v>-2.300000000000002</v>
      </c>
      <c r="G241" s="137"/>
      <c r="H241" s="19">
        <v>2.1</v>
      </c>
      <c r="I241" s="19" t="s">
        <v>18</v>
      </c>
      <c r="J241" s="133">
        <f>(J77-J76)*100</f>
        <v>-2.1000000000000019</v>
      </c>
      <c r="K241" s="133">
        <f>(K77-K76)*100</f>
        <v>-1.3000000000000012</v>
      </c>
      <c r="L241" s="133">
        <f>(L77-L76)*100</f>
        <v>-2.1000000000000019</v>
      </c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2:77" ht="15" x14ac:dyDescent="0.35">
      <c r="B242" s="8"/>
      <c r="C242" s="9"/>
      <c r="D242" s="129"/>
      <c r="E242" s="128"/>
      <c r="F242" s="129"/>
      <c r="G242" s="137"/>
      <c r="H242" s="8"/>
      <c r="I242" s="9"/>
      <c r="J242" s="129"/>
      <c r="K242" s="128"/>
      <c r="L242" s="128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2:77" ht="15.5" x14ac:dyDescent="0.35">
      <c r="B243" s="29">
        <v>2.2000000000000002</v>
      </c>
      <c r="C243" s="29" t="s">
        <v>18</v>
      </c>
      <c r="D243" s="134">
        <f>(D79-D78)*100</f>
        <v>-0.30000000000000027</v>
      </c>
      <c r="E243" s="134">
        <f>(E79-E78)*100</f>
        <v>-0.30000000000000027</v>
      </c>
      <c r="F243" s="134">
        <f>(F79-F78)*100</f>
        <v>-0.30000000000000027</v>
      </c>
      <c r="G243" s="137"/>
      <c r="H243" s="29">
        <v>2.2000000000000002</v>
      </c>
      <c r="I243" s="29" t="s">
        <v>18</v>
      </c>
      <c r="J243" s="134">
        <f>(J79-J78)*100</f>
        <v>-0.30000000000000027</v>
      </c>
      <c r="K243" s="134">
        <f>(K79-K78)*100</f>
        <v>1.2000000000000011</v>
      </c>
      <c r="L243" s="134">
        <f>(L79-L78)*100</f>
        <v>-0.40000000000000036</v>
      </c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2:77" ht="15" x14ac:dyDescent="0.35">
      <c r="B244" s="8"/>
      <c r="C244" s="9"/>
      <c r="D244" s="129"/>
      <c r="E244" s="128"/>
      <c r="F244" s="129"/>
      <c r="G244" s="137"/>
      <c r="H244" s="8"/>
      <c r="I244" s="9"/>
      <c r="J244" s="129"/>
      <c r="K244" s="128"/>
      <c r="L244" s="128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2:77" ht="15.5" x14ac:dyDescent="0.35">
      <c r="B245" s="19">
        <v>2.4</v>
      </c>
      <c r="C245" s="19" t="s">
        <v>18</v>
      </c>
      <c r="D245" s="133">
        <f>(D81-D80)*100</f>
        <v>2.8000000000000025</v>
      </c>
      <c r="E245" s="133">
        <f>(E81-E80)*100</f>
        <v>2.7000000000000024</v>
      </c>
      <c r="F245" s="133">
        <f>(F81-F80)*100</f>
        <v>2.7000000000000024</v>
      </c>
      <c r="G245" s="137"/>
      <c r="H245" s="19">
        <v>2.4</v>
      </c>
      <c r="I245" s="19" t="s">
        <v>18</v>
      </c>
      <c r="J245" s="133">
        <f>(J81-J80)*100</f>
        <v>2.2999999999999963</v>
      </c>
      <c r="K245" s="133">
        <f>(K81-K80)*100</f>
        <v>4.299999999999998</v>
      </c>
      <c r="L245" s="133">
        <f>(L81-L80)*100</f>
        <v>2.2999999999999963</v>
      </c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2:77" ht="15" x14ac:dyDescent="0.35">
      <c r="B246" s="8"/>
      <c r="C246" s="9"/>
      <c r="D246" s="129"/>
      <c r="E246" s="128"/>
      <c r="F246" s="129"/>
      <c r="G246" s="137"/>
      <c r="H246" s="8"/>
      <c r="I246" s="9"/>
      <c r="J246" s="129"/>
      <c r="K246" s="128"/>
      <c r="L246" s="128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2:77" ht="15.5" x14ac:dyDescent="0.35">
      <c r="B247" s="19">
        <v>2.8</v>
      </c>
      <c r="C247" s="19" t="s">
        <v>18</v>
      </c>
      <c r="D247" s="133">
        <f>(D83-D82)*100</f>
        <v>3</v>
      </c>
      <c r="E247" s="133">
        <f>(E83-E82)*100</f>
        <v>3.0999999999999988</v>
      </c>
      <c r="F247" s="133">
        <f>(F83-F82)*100</f>
        <v>3.0999999999999988</v>
      </c>
      <c r="G247" s="137"/>
      <c r="H247" s="19">
        <v>2.8</v>
      </c>
      <c r="I247" s="19" t="s">
        <v>18</v>
      </c>
      <c r="J247" s="133">
        <f>(J83-J82)*100</f>
        <v>2.8</v>
      </c>
      <c r="K247" s="133">
        <f>(K83-K82)*100</f>
        <v>3.1</v>
      </c>
      <c r="L247" s="133">
        <f>(L83-L82)*100</f>
        <v>2.9</v>
      </c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2:77" ht="15" x14ac:dyDescent="0.35">
      <c r="B248" s="8"/>
      <c r="C248" s="9"/>
      <c r="D248" s="129"/>
      <c r="E248" s="128"/>
      <c r="F248" s="129"/>
      <c r="G248" s="137"/>
      <c r="H248" s="8"/>
      <c r="I248" s="9"/>
      <c r="J248" s="129"/>
      <c r="K248" s="128"/>
      <c r="L248" s="128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2:77" ht="15.5" x14ac:dyDescent="0.35">
      <c r="B249" s="20">
        <v>2.1</v>
      </c>
      <c r="C249" s="20" t="s">
        <v>19</v>
      </c>
      <c r="D249" s="132">
        <f>(D85-D84)*100</f>
        <v>-2.4000000000000021</v>
      </c>
      <c r="E249" s="132">
        <f>(E85-E84)*100</f>
        <v>-2.5999999999999912</v>
      </c>
      <c r="F249" s="132">
        <f>(F85-F84)*100</f>
        <v>-2.5999999999999912</v>
      </c>
      <c r="G249" s="137"/>
      <c r="H249" s="20">
        <v>2.1</v>
      </c>
      <c r="I249" s="20" t="s">
        <v>19</v>
      </c>
      <c r="J249" s="132">
        <f>(J85-J84)*100</f>
        <v>-2.1000000000000019</v>
      </c>
      <c r="K249" s="132">
        <f>(K85-K84)*100</f>
        <v>-1.2000000000000011</v>
      </c>
      <c r="L249" s="132">
        <f>(L85-L84)*100</f>
        <v>-2.300000000000002</v>
      </c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 spans="2:77" ht="15" x14ac:dyDescent="0.35">
      <c r="B250" s="8"/>
      <c r="C250" s="9"/>
      <c r="D250" s="129"/>
      <c r="E250" s="128"/>
      <c r="F250" s="129"/>
      <c r="G250" s="137"/>
      <c r="H250" s="8"/>
      <c r="I250" s="9"/>
      <c r="J250" s="129"/>
      <c r="K250" s="128"/>
      <c r="L250" s="128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 spans="2:77" ht="15.5" x14ac:dyDescent="0.35">
      <c r="B251" s="40">
        <v>2.2000000000000002</v>
      </c>
      <c r="C251" s="40" t="s">
        <v>19</v>
      </c>
      <c r="D251" s="131">
        <f>(D87-D86)*100</f>
        <v>-0.9000000000000008</v>
      </c>
      <c r="E251" s="131">
        <f>(E87-E86)*100</f>
        <v>-0.9000000000000008</v>
      </c>
      <c r="F251" s="131">
        <f>(F87-F86)*100</f>
        <v>-0.9000000000000008</v>
      </c>
      <c r="G251" s="137"/>
      <c r="H251" s="40">
        <v>2.2000000000000002</v>
      </c>
      <c r="I251" s="40" t="s">
        <v>19</v>
      </c>
      <c r="J251" s="131">
        <f>(J87-J86)*100</f>
        <v>-1.4000000000000012</v>
      </c>
      <c r="K251" s="131">
        <f>(K87-K86)*100</f>
        <v>0.10000000000000009</v>
      </c>
      <c r="L251" s="131">
        <f>(L87-L86)*100</f>
        <v>-1.4000000000000012</v>
      </c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spans="2:77" ht="15" x14ac:dyDescent="0.35">
      <c r="B252" s="8"/>
      <c r="C252" s="9"/>
      <c r="D252" s="129"/>
      <c r="E252" s="128"/>
      <c r="F252" s="129"/>
      <c r="G252" s="137"/>
      <c r="H252" s="8"/>
      <c r="I252" s="9"/>
      <c r="J252" s="129"/>
      <c r="K252" s="128"/>
      <c r="L252" s="128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 spans="2:77" ht="15.5" x14ac:dyDescent="0.35">
      <c r="B253" s="7">
        <v>2.4</v>
      </c>
      <c r="C253" s="7" t="s">
        <v>19</v>
      </c>
      <c r="D253" s="130">
        <f>(D89-D88)*100</f>
        <v>2.4000000000000021</v>
      </c>
      <c r="E253" s="130">
        <f>(E89-E88)*100</f>
        <v>1.6000000000000014</v>
      </c>
      <c r="F253" s="130">
        <f>(F89-F88)*100</f>
        <v>1.6000000000000014</v>
      </c>
      <c r="G253" s="137"/>
      <c r="H253" s="7">
        <v>2.4</v>
      </c>
      <c r="I253" s="7" t="s">
        <v>19</v>
      </c>
      <c r="J253" s="130">
        <f>(J89-J88)*100</f>
        <v>2.0000000000000018</v>
      </c>
      <c r="K253" s="130">
        <f>(K89-K88)*100</f>
        <v>3.5999999999999979</v>
      </c>
      <c r="L253" s="130">
        <f>(L89-L88)*100</f>
        <v>1.3000000000000012</v>
      </c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 spans="2:77" ht="15" x14ac:dyDescent="0.35">
      <c r="B254" s="8"/>
      <c r="C254" s="9"/>
      <c r="D254" s="129"/>
      <c r="E254" s="128"/>
      <c r="F254" s="129"/>
      <c r="G254" s="137"/>
      <c r="H254" s="8"/>
      <c r="I254" s="9"/>
      <c r="J254" s="129"/>
      <c r="K254" s="128"/>
      <c r="L254" s="128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 spans="2:77" ht="15.5" x14ac:dyDescent="0.35">
      <c r="B255" s="7">
        <v>2.8</v>
      </c>
      <c r="C255" s="7" t="s">
        <v>19</v>
      </c>
      <c r="D255" s="130">
        <f>(D91-D90)*100</f>
        <v>2.5999999999999996</v>
      </c>
      <c r="E255" s="130">
        <f>(E91-E90)*100</f>
        <v>2.5999999999999996</v>
      </c>
      <c r="F255" s="130">
        <f>(F91-F90)*100</f>
        <v>2.5999999999999996</v>
      </c>
      <c r="G255" s="137"/>
      <c r="H255" s="7">
        <v>2.8</v>
      </c>
      <c r="I255" s="7" t="s">
        <v>19</v>
      </c>
      <c r="J255" s="130">
        <f>(J91-J90)*100</f>
        <v>2.8</v>
      </c>
      <c r="K255" s="130">
        <f>(K91-K90)*100</f>
        <v>3</v>
      </c>
      <c r="L255" s="130">
        <f>(L91-L90)*100</f>
        <v>2.3999999999999995</v>
      </c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 spans="2:77" ht="15" x14ac:dyDescent="0.35">
      <c r="B256" s="8"/>
      <c r="C256" s="9"/>
      <c r="D256" s="129"/>
      <c r="E256" s="128"/>
      <c r="F256" s="129"/>
      <c r="G256" s="137"/>
      <c r="H256" s="8"/>
      <c r="I256" s="9"/>
      <c r="J256" s="129"/>
      <c r="K256" s="128"/>
      <c r="L256" s="128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 spans="2:77" ht="15.5" x14ac:dyDescent="0.35">
      <c r="B257" s="20">
        <v>2.1</v>
      </c>
      <c r="C257" s="20" t="s">
        <v>20</v>
      </c>
      <c r="D257" s="132">
        <f>(D93-D92)*100</f>
        <v>-2.0000000000000018</v>
      </c>
      <c r="E257" s="132">
        <f>(E93-E92)*100</f>
        <v>-2.7999999999999914</v>
      </c>
      <c r="F257" s="132">
        <f>(F93-F92)*100</f>
        <v>-2.7999999999999914</v>
      </c>
      <c r="G257" s="137"/>
      <c r="H257" s="20">
        <v>2.1</v>
      </c>
      <c r="I257" s="20" t="s">
        <v>20</v>
      </c>
      <c r="J257" s="132">
        <f>(J93-J92)*100</f>
        <v>-1.5000000000000013</v>
      </c>
      <c r="K257" s="132">
        <f>(K93-K92)*100</f>
        <v>-1.2999999999999901</v>
      </c>
      <c r="L257" s="132">
        <f>(L93-L92)*100</f>
        <v>-2.4000000000000021</v>
      </c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 spans="2:77" ht="15" x14ac:dyDescent="0.35">
      <c r="B258" s="8"/>
      <c r="C258" s="9"/>
      <c r="D258" s="129"/>
      <c r="E258" s="128"/>
      <c r="F258" s="129"/>
      <c r="G258" s="137"/>
      <c r="H258" s="8"/>
      <c r="I258" s="9"/>
      <c r="J258" s="129"/>
      <c r="K258" s="128"/>
      <c r="L258" s="128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 spans="2:77" ht="15.5" x14ac:dyDescent="0.35">
      <c r="B259" s="40">
        <v>2.2000000000000002</v>
      </c>
      <c r="C259" s="40" t="s">
        <v>20</v>
      </c>
      <c r="D259" s="131">
        <f>(D95-D94)*100</f>
        <v>-1.2000000000000011</v>
      </c>
      <c r="E259" s="131">
        <f>(E95-E94)*100</f>
        <v>-1.4000000000000012</v>
      </c>
      <c r="F259" s="131">
        <f>(F95-F94)*100</f>
        <v>-1.4000000000000012</v>
      </c>
      <c r="G259" s="137"/>
      <c r="H259" s="40">
        <v>2.2000000000000002</v>
      </c>
      <c r="I259" s="40" t="s">
        <v>20</v>
      </c>
      <c r="J259" s="131">
        <f>(J95-J94)*100</f>
        <v>-1.7000000000000015</v>
      </c>
      <c r="K259" s="131">
        <f>(K95-K94)*100</f>
        <v>-0.30000000000000027</v>
      </c>
      <c r="L259" s="131">
        <f>(L95-L94)*100</f>
        <v>-1.6000000000000014</v>
      </c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 spans="2:77" ht="15" x14ac:dyDescent="0.35">
      <c r="B260" s="8"/>
      <c r="C260" s="9"/>
      <c r="D260" s="129"/>
      <c r="E260" s="128"/>
      <c r="F260" s="129"/>
      <c r="G260" s="137"/>
      <c r="H260" s="8"/>
      <c r="I260" s="9"/>
      <c r="J260" s="129"/>
      <c r="K260" s="128"/>
      <c r="L260" s="128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 spans="2:77" ht="15.5" x14ac:dyDescent="0.35">
      <c r="B261" s="7">
        <v>2.4</v>
      </c>
      <c r="C261" s="7" t="s">
        <v>20</v>
      </c>
      <c r="D261" s="130">
        <f>(D97-D96)*100</f>
        <v>2.3999999999999968</v>
      </c>
      <c r="E261" s="130">
        <f>(E97-E96)*100</f>
        <v>1.100000000000001</v>
      </c>
      <c r="F261" s="130">
        <f>(F97-F96)*100</f>
        <v>1.100000000000001</v>
      </c>
      <c r="G261" s="137"/>
      <c r="H261" s="7">
        <v>2.4</v>
      </c>
      <c r="I261" s="7" t="s">
        <v>20</v>
      </c>
      <c r="J261" s="130">
        <f>(J97-J96)*100</f>
        <v>1.9000000000000017</v>
      </c>
      <c r="K261" s="130">
        <f>(K97-K96)*100</f>
        <v>2.9999999999999973</v>
      </c>
      <c r="L261" s="130">
        <f>(L97-L96)*100</f>
        <v>0.40000000000000036</v>
      </c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 spans="2:77" ht="15" x14ac:dyDescent="0.35">
      <c r="B262" s="8"/>
      <c r="C262" s="9"/>
      <c r="D262" s="129"/>
      <c r="E262" s="128"/>
      <c r="F262" s="129"/>
      <c r="G262" s="137"/>
      <c r="H262" s="8"/>
      <c r="I262" s="9"/>
      <c r="J262" s="129"/>
      <c r="K262" s="128"/>
      <c r="L262" s="128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 spans="2:77" ht="15.5" x14ac:dyDescent="0.35">
      <c r="B263" s="7">
        <v>2.8</v>
      </c>
      <c r="C263" s="7" t="s">
        <v>20</v>
      </c>
      <c r="D263" s="130">
        <f>(D99-D98)*100</f>
        <v>2.2999999999999998</v>
      </c>
      <c r="E263" s="130">
        <f>(E99-E98)*100</f>
        <v>2.2999999999999994</v>
      </c>
      <c r="F263" s="130">
        <f>(F99-F98)*100</f>
        <v>2.2999999999999994</v>
      </c>
      <c r="G263" s="137"/>
      <c r="H263" s="7">
        <v>2.8</v>
      </c>
      <c r="I263" s="7" t="s">
        <v>20</v>
      </c>
      <c r="J263" s="130">
        <f>(J99-J98)*100</f>
        <v>2.600000000000001</v>
      </c>
      <c r="K263" s="130">
        <f>(K99-K98)*100</f>
        <v>3.1</v>
      </c>
      <c r="L263" s="130">
        <f>(L99-L98)*100</f>
        <v>2.1000000000000019</v>
      </c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 spans="2:77" ht="15" x14ac:dyDescent="0.35">
      <c r="B264" s="8"/>
      <c r="C264" s="9"/>
      <c r="D264" s="129"/>
      <c r="E264" s="128"/>
      <c r="F264" s="129"/>
      <c r="G264" s="137"/>
      <c r="H264" s="8"/>
      <c r="I264" s="9"/>
      <c r="J264" s="129"/>
      <c r="K264" s="128"/>
      <c r="L264" s="128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 spans="2:77" ht="15.5" x14ac:dyDescent="0.35">
      <c r="B265" s="7">
        <v>2.1</v>
      </c>
      <c r="C265" s="7" t="s">
        <v>21</v>
      </c>
      <c r="D265" s="130">
        <f>(D101-D100)*100</f>
        <v>-1.3000000000000012</v>
      </c>
      <c r="E265" s="130">
        <f>(E101-E100)*100</f>
        <v>-2.2999999999999909</v>
      </c>
      <c r="F265" s="130">
        <f>(F101-F100)*100</f>
        <v>-2.2999999999999909</v>
      </c>
      <c r="G265" s="137"/>
      <c r="H265" s="7">
        <v>2.1</v>
      </c>
      <c r="I265" s="7" t="s">
        <v>21</v>
      </c>
      <c r="J265" s="130">
        <f>(J101-J100)*100</f>
        <v>0.10000000000000009</v>
      </c>
      <c r="K265" s="130">
        <f>(K101-K100)*100</f>
        <v>-1.6000000000000014</v>
      </c>
      <c r="L265" s="130">
        <f>(L101-L100)*100</f>
        <v>-1.100000000000001</v>
      </c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 spans="2:77" ht="15" x14ac:dyDescent="0.35">
      <c r="B266" s="8"/>
      <c r="C266" s="9"/>
      <c r="D266" s="129"/>
      <c r="E266" s="128"/>
      <c r="F266" s="129"/>
      <c r="G266" s="137"/>
      <c r="H266" s="8"/>
      <c r="I266" s="9"/>
      <c r="J266" s="129"/>
      <c r="K266" s="128"/>
      <c r="L266" s="128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 spans="2:77" ht="15.5" x14ac:dyDescent="0.35">
      <c r="B267" s="40">
        <v>2.2000000000000002</v>
      </c>
      <c r="C267" s="40" t="s">
        <v>21</v>
      </c>
      <c r="D267" s="131">
        <f>(D103-D102)*100</f>
        <v>0.60000000000000053</v>
      </c>
      <c r="E267" s="131">
        <f>(E103-E102)*100</f>
        <v>0.70000000000000062</v>
      </c>
      <c r="F267" s="131">
        <f>(F103-F102)*100</f>
        <v>0.70000000000000062</v>
      </c>
      <c r="G267" s="137"/>
      <c r="H267" s="40">
        <v>2.2000000000000002</v>
      </c>
      <c r="I267" s="40" t="s">
        <v>21</v>
      </c>
      <c r="J267" s="131">
        <f>(J103-J102)*100</f>
        <v>1.100000000000001</v>
      </c>
      <c r="K267" s="131">
        <f>(K103-K102)*100</f>
        <v>2.7000000000000024</v>
      </c>
      <c r="L267" s="131">
        <f>(L103-L102)*100</f>
        <v>1.100000000000001</v>
      </c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 spans="2:77" ht="15" x14ac:dyDescent="0.35">
      <c r="B268" s="8"/>
      <c r="C268" s="9"/>
      <c r="D268" s="129"/>
      <c r="E268" s="128"/>
      <c r="F268" s="129"/>
      <c r="G268" s="137"/>
      <c r="H268" s="8"/>
      <c r="I268" s="9"/>
      <c r="J268" s="129"/>
      <c r="K268" s="128"/>
      <c r="L268" s="128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 spans="2:77" ht="15.5" x14ac:dyDescent="0.35">
      <c r="B269" s="20">
        <v>2.4</v>
      </c>
      <c r="C269" s="20" t="s">
        <v>21</v>
      </c>
      <c r="D269" s="132">
        <f>(D105-D104)*100</f>
        <v>2.3999999999999968</v>
      </c>
      <c r="E269" s="132">
        <f>(E105-E104)*100</f>
        <v>4.0000000000000009</v>
      </c>
      <c r="F269" s="132">
        <f>(F105-F104)*100</f>
        <v>4.0000000000000009</v>
      </c>
      <c r="G269" s="137"/>
      <c r="H269" s="20">
        <v>2.4</v>
      </c>
      <c r="I269" s="20" t="s">
        <v>21</v>
      </c>
      <c r="J269" s="132">
        <f>(J105-J104)*100</f>
        <v>2.200000000000002</v>
      </c>
      <c r="K269" s="132">
        <f>(K105-K104)*100</f>
        <v>4.9999999999999991</v>
      </c>
      <c r="L269" s="132">
        <f>(L105-L104)*100</f>
        <v>3.6000000000000032</v>
      </c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 spans="2:77" ht="15" x14ac:dyDescent="0.35">
      <c r="B270" s="8"/>
      <c r="C270" s="9"/>
      <c r="D270" s="129"/>
      <c r="E270" s="128"/>
      <c r="F270" s="129"/>
      <c r="G270" s="137"/>
      <c r="H270" s="8"/>
      <c r="I270" s="9"/>
      <c r="J270" s="129"/>
      <c r="K270" s="128"/>
      <c r="L270" s="128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 spans="2:77" ht="15.5" x14ac:dyDescent="0.35">
      <c r="B271" s="20">
        <v>2.8</v>
      </c>
      <c r="C271" s="20" t="s">
        <v>21</v>
      </c>
      <c r="D271" s="132">
        <f>(D107-D106)*100</f>
        <v>2.6999999999999997</v>
      </c>
      <c r="E271" s="132">
        <f>(E107-E106)*100</f>
        <v>3.5000000000000004</v>
      </c>
      <c r="F271" s="132">
        <f>(F107-F106)*100</f>
        <v>3.5000000000000004</v>
      </c>
      <c r="G271" s="137"/>
      <c r="H271" s="20">
        <v>2.8</v>
      </c>
      <c r="I271" s="20" t="s">
        <v>21</v>
      </c>
      <c r="J271" s="132">
        <f>(J107-J106)*100</f>
        <v>2.2999999999999963</v>
      </c>
      <c r="K271" s="132">
        <f>(K107-K106)*100</f>
        <v>3.3000000000000003</v>
      </c>
      <c r="L271" s="132">
        <f>(L107-L106)*100</f>
        <v>3.4000000000000004</v>
      </c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 spans="2:77" ht="15" x14ac:dyDescent="0.35">
      <c r="B272" s="8"/>
      <c r="C272" s="9"/>
      <c r="D272" s="129"/>
      <c r="E272" s="128"/>
      <c r="F272" s="129"/>
      <c r="G272" s="137"/>
      <c r="H272" s="8"/>
      <c r="I272" s="9"/>
      <c r="J272" s="129"/>
      <c r="K272" s="128"/>
      <c r="L272" s="128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 spans="2:77" ht="15.5" x14ac:dyDescent="0.35">
      <c r="B273" s="19">
        <v>2.1</v>
      </c>
      <c r="C273" s="19" t="s">
        <v>22</v>
      </c>
      <c r="D273" s="133">
        <f>(D109-D108)*100</f>
        <v>-2.5000000000000022</v>
      </c>
      <c r="E273" s="133">
        <f>(E109-E108)*100</f>
        <v>-2.5000000000000022</v>
      </c>
      <c r="F273" s="133">
        <f>(F109-F108)*100</f>
        <v>-2.5000000000000022</v>
      </c>
      <c r="G273" s="137"/>
      <c r="H273" s="19">
        <v>2.1</v>
      </c>
      <c r="I273" s="19" t="s">
        <v>22</v>
      </c>
      <c r="J273" s="133">
        <f>(J109-J108)*100</f>
        <v>-2.200000000000002</v>
      </c>
      <c r="K273" s="133">
        <f>(K109-K108)*100</f>
        <v>-1.2000000000000011</v>
      </c>
      <c r="L273" s="133">
        <f>(L109-L108)*100</f>
        <v>-2.200000000000002</v>
      </c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 spans="2:77" ht="15" x14ac:dyDescent="0.35">
      <c r="B274" s="8"/>
      <c r="C274" s="9"/>
      <c r="D274" s="129"/>
      <c r="E274" s="128"/>
      <c r="F274" s="129"/>
      <c r="G274" s="137"/>
      <c r="H274" s="8"/>
      <c r="I274" s="9"/>
      <c r="J274" s="129"/>
      <c r="K274" s="128"/>
      <c r="L274" s="128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 spans="2:77" ht="15.5" x14ac:dyDescent="0.35">
      <c r="B275" s="29">
        <v>2.2000000000000002</v>
      </c>
      <c r="C275" s="29" t="s">
        <v>22</v>
      </c>
      <c r="D275" s="134">
        <f>(D111-D110)*100</f>
        <v>-1.19999999999999</v>
      </c>
      <c r="E275" s="134">
        <f>(E111-E110)*100</f>
        <v>-1.19999999999999</v>
      </c>
      <c r="F275" s="134">
        <f>(F111-F110)*100</f>
        <v>-1.19999999999999</v>
      </c>
      <c r="G275" s="137"/>
      <c r="H275" s="29">
        <v>2.2000000000000002</v>
      </c>
      <c r="I275" s="29" t="s">
        <v>22</v>
      </c>
      <c r="J275" s="134">
        <f>(J111-J110)*100</f>
        <v>-1.3000000000000012</v>
      </c>
      <c r="K275" s="134">
        <f>(K111-K110)*100</f>
        <v>-0.20000000000000018</v>
      </c>
      <c r="L275" s="134">
        <f>(L111-L110)*100</f>
        <v>-1.2000000000000011</v>
      </c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 spans="2:77" ht="15" x14ac:dyDescent="0.35">
      <c r="B276" s="8"/>
      <c r="C276" s="9"/>
      <c r="D276" s="129"/>
      <c r="E276" s="128"/>
      <c r="F276" s="129"/>
      <c r="G276" s="137"/>
      <c r="H276" s="8"/>
      <c r="I276" s="9"/>
      <c r="J276" s="129"/>
      <c r="K276" s="128"/>
      <c r="L276" s="128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 spans="2:77" ht="15.5" x14ac:dyDescent="0.35">
      <c r="B277" s="19">
        <v>2.4</v>
      </c>
      <c r="C277" s="19" t="s">
        <v>22</v>
      </c>
      <c r="D277" s="133">
        <f>(D113-D112)*100</f>
        <v>2.0000000000000018</v>
      </c>
      <c r="E277" s="133">
        <f>(E113-E112)*100</f>
        <v>2.0000000000000018</v>
      </c>
      <c r="F277" s="133">
        <f>(F113-F112)*100</f>
        <v>2.0000000000000018</v>
      </c>
      <c r="G277" s="137"/>
      <c r="H277" s="19">
        <v>2.4</v>
      </c>
      <c r="I277" s="19" t="s">
        <v>22</v>
      </c>
      <c r="J277" s="133">
        <f>(J113-J112)*100</f>
        <v>1.5999999999999959</v>
      </c>
      <c r="K277" s="133">
        <f>(K113-K112)*100</f>
        <v>3.7000000000000033</v>
      </c>
      <c r="L277" s="133">
        <f>(L113-L112)*100</f>
        <v>1.5999999999999959</v>
      </c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 spans="2:77" ht="15" x14ac:dyDescent="0.35">
      <c r="B278" s="8"/>
      <c r="C278" s="9"/>
      <c r="D278" s="129"/>
      <c r="E278" s="128"/>
      <c r="F278" s="129"/>
      <c r="G278" s="137"/>
      <c r="H278" s="8"/>
      <c r="I278" s="9"/>
      <c r="J278" s="129"/>
      <c r="K278" s="128"/>
      <c r="L278" s="128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 spans="2:77" ht="15.5" x14ac:dyDescent="0.35">
      <c r="B279" s="19">
        <v>2.8</v>
      </c>
      <c r="C279" s="19" t="s">
        <v>22</v>
      </c>
      <c r="D279" s="133">
        <f>(D115-D114)*100</f>
        <v>2.8</v>
      </c>
      <c r="E279" s="133">
        <f>(E115-E114)*100</f>
        <v>2.8</v>
      </c>
      <c r="F279" s="133">
        <f>(F115-F114)*100</f>
        <v>2.8</v>
      </c>
      <c r="G279" s="137"/>
      <c r="H279" s="19">
        <v>2.8</v>
      </c>
      <c r="I279" s="19" t="s">
        <v>22</v>
      </c>
      <c r="J279" s="133">
        <f>(J115-J114)*100</f>
        <v>2.4999999999999996</v>
      </c>
      <c r="K279" s="133">
        <f>(K115-K114)*100</f>
        <v>3.0000000000000013</v>
      </c>
      <c r="L279" s="133">
        <f>(L115-L114)*100</f>
        <v>2.5999999999999996</v>
      </c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 spans="2:77" ht="15" x14ac:dyDescent="0.35">
      <c r="B280" s="8"/>
      <c r="C280" s="9"/>
      <c r="D280" s="129"/>
      <c r="E280" s="128"/>
      <c r="F280" s="129"/>
      <c r="G280" s="137"/>
      <c r="H280" s="8"/>
      <c r="I280" s="9"/>
      <c r="J280" s="129"/>
      <c r="K280" s="128"/>
      <c r="L280" s="128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 spans="2:77" ht="15.5" x14ac:dyDescent="0.35">
      <c r="B281" s="25">
        <v>2.1</v>
      </c>
      <c r="C281" s="26" t="s">
        <v>23</v>
      </c>
      <c r="D281" s="132">
        <f>(D117-D116)*100</f>
        <v>-2.0000000000000018</v>
      </c>
      <c r="E281" s="132">
        <f>(E117-E116)*100</f>
        <v>-2.6000000000000023</v>
      </c>
      <c r="F281" s="132">
        <f>(F117-F116)*100</f>
        <v>-2.6000000000000023</v>
      </c>
      <c r="G281" s="137"/>
      <c r="H281" s="25">
        <v>2.1</v>
      </c>
      <c r="I281" s="26" t="s">
        <v>23</v>
      </c>
      <c r="J281" s="132">
        <f>(J117-J116)*100</f>
        <v>-1.4000000000000012</v>
      </c>
      <c r="K281" s="132">
        <f>(K117-K116)*100</f>
        <v>-1.0000000000000009</v>
      </c>
      <c r="L281" s="132">
        <f>(L117-L116)*100</f>
        <v>-1.7999999999999905</v>
      </c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 spans="2:77" ht="15" x14ac:dyDescent="0.35">
      <c r="B282" s="8"/>
      <c r="C282" s="9"/>
      <c r="D282" s="129"/>
      <c r="E282" s="128"/>
      <c r="F282" s="129"/>
      <c r="G282" s="137"/>
      <c r="H282" s="8"/>
      <c r="I282" s="9"/>
      <c r="J282" s="129"/>
      <c r="K282" s="128"/>
      <c r="L282" s="128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 spans="2:77" ht="15.5" x14ac:dyDescent="0.35">
      <c r="B283" s="40">
        <v>2.2000000000000002</v>
      </c>
      <c r="C283" s="40" t="s">
        <v>23</v>
      </c>
      <c r="D283" s="131">
        <f>(D119-D118)*100</f>
        <v>-1.6000000000000014</v>
      </c>
      <c r="E283" s="131">
        <f>(E119-E118)*100</f>
        <v>-1.7000000000000015</v>
      </c>
      <c r="F283" s="131">
        <f>(F119-F118)*100</f>
        <v>-1.7000000000000015</v>
      </c>
      <c r="G283" s="137"/>
      <c r="H283" s="40">
        <v>2.2000000000000002</v>
      </c>
      <c r="I283" s="40" t="s">
        <v>23</v>
      </c>
      <c r="J283" s="131">
        <f>(J119-J118)*100</f>
        <v>-1.7000000000000015</v>
      </c>
      <c r="K283" s="131">
        <f>(K119-K118)*100</f>
        <v>-0.80000000000000071</v>
      </c>
      <c r="L283" s="131">
        <f>(L119-L118)*100</f>
        <v>-1.6000000000000014</v>
      </c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 spans="2:77" ht="15" x14ac:dyDescent="0.35">
      <c r="B284" s="8"/>
      <c r="C284" s="9"/>
      <c r="D284" s="129"/>
      <c r="E284" s="128"/>
      <c r="F284" s="129"/>
      <c r="G284" s="137"/>
      <c r="H284" s="8"/>
      <c r="I284" s="9"/>
      <c r="J284" s="129"/>
      <c r="K284" s="128"/>
      <c r="L284" s="128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 spans="2:77" ht="15.5" x14ac:dyDescent="0.35">
      <c r="B285" s="27">
        <v>2.4</v>
      </c>
      <c r="C285" s="28" t="s">
        <v>23</v>
      </c>
      <c r="D285" s="130">
        <f>(D121-D120)*100</f>
        <v>1.8000000000000016</v>
      </c>
      <c r="E285" s="130">
        <f>(E121-E120)*100</f>
        <v>1.0000000000000009</v>
      </c>
      <c r="F285" s="130">
        <f>(F121-F120)*100</f>
        <v>1.0000000000000009</v>
      </c>
      <c r="G285" s="137"/>
      <c r="H285" s="27">
        <v>2.4</v>
      </c>
      <c r="I285" s="28" t="s">
        <v>23</v>
      </c>
      <c r="J285" s="130">
        <f>(J121-J120)*100</f>
        <v>1.3000000000000012</v>
      </c>
      <c r="K285" s="130">
        <f>(K121-K120)*100</f>
        <v>2.7999999999999972</v>
      </c>
      <c r="L285" s="130">
        <f>(L121-L120)*100</f>
        <v>0.40000000000000036</v>
      </c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 spans="2:77" ht="15" x14ac:dyDescent="0.35">
      <c r="B286" s="8"/>
      <c r="C286" s="9"/>
      <c r="D286" s="129"/>
      <c r="E286" s="128"/>
      <c r="F286" s="129"/>
      <c r="G286" s="137"/>
      <c r="H286" s="8"/>
      <c r="I286" s="9"/>
      <c r="J286" s="129"/>
      <c r="K286" s="128"/>
      <c r="L286" s="128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 spans="2:77" ht="15.5" x14ac:dyDescent="0.35">
      <c r="B287" s="27">
        <v>2.8</v>
      </c>
      <c r="C287" s="28" t="s">
        <v>23</v>
      </c>
      <c r="D287" s="130">
        <f>(D123-D122)*100</f>
        <v>2.4999999999999996</v>
      </c>
      <c r="E287" s="130">
        <f>(E123-E122)*100</f>
        <v>2.4000000000000021</v>
      </c>
      <c r="F287" s="130">
        <f>(F123-F122)*100</f>
        <v>2.4000000000000021</v>
      </c>
      <c r="G287" s="137"/>
      <c r="H287" s="27">
        <v>2.8</v>
      </c>
      <c r="I287" s="28" t="s">
        <v>23</v>
      </c>
      <c r="J287" s="130">
        <f>(J123-J122)*100</f>
        <v>2.6000000000000023</v>
      </c>
      <c r="K287" s="130">
        <f>(K123-K122)*100</f>
        <v>2.9000000000000026</v>
      </c>
      <c r="L287" s="130">
        <f>(L123-L122)*100</f>
        <v>2.1999999999999993</v>
      </c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 spans="2:77" ht="15" x14ac:dyDescent="0.35">
      <c r="B288" s="8"/>
      <c r="C288" s="9"/>
      <c r="D288" s="129"/>
      <c r="E288" s="128"/>
      <c r="F288" s="129"/>
      <c r="G288" s="137"/>
      <c r="H288" s="8"/>
      <c r="I288" s="9"/>
      <c r="J288" s="129"/>
      <c r="K288" s="128"/>
      <c r="L288" s="128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 spans="2:77" ht="15.5" x14ac:dyDescent="0.35">
      <c r="B289" s="25">
        <v>2.1</v>
      </c>
      <c r="C289" s="26" t="s">
        <v>24</v>
      </c>
      <c r="D289" s="132">
        <f>(D125-D124)*100</f>
        <v>-1.5000000000000013</v>
      </c>
      <c r="E289" s="132">
        <f>(E125-E124)*100</f>
        <v>-2.5000000000000022</v>
      </c>
      <c r="F289" s="132">
        <f>(F125-F124)*100</f>
        <v>-2.5000000000000022</v>
      </c>
      <c r="G289" s="137"/>
      <c r="H289" s="25">
        <v>2.1</v>
      </c>
      <c r="I289" s="26" t="s">
        <v>24</v>
      </c>
      <c r="J289" s="132">
        <f>(J125-J124)*100</f>
        <v>-0.80000000000000071</v>
      </c>
      <c r="K289" s="132">
        <f>(K125-K124)*100</f>
        <v>-0.80000000000000071</v>
      </c>
      <c r="L289" s="132">
        <f>(L125-L124)*100</f>
        <v>-1.6000000000000014</v>
      </c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 spans="2:77" ht="15" x14ac:dyDescent="0.35">
      <c r="B290" s="8"/>
      <c r="C290" s="9"/>
      <c r="D290" s="129"/>
      <c r="E290" s="128"/>
      <c r="F290" s="129"/>
      <c r="G290" s="137"/>
      <c r="H290" s="8"/>
      <c r="I290" s="9"/>
      <c r="J290" s="129"/>
      <c r="K290" s="128"/>
      <c r="L290" s="128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 spans="2:77" ht="15.5" x14ac:dyDescent="0.35">
      <c r="B291" s="40">
        <v>2.2000000000000002</v>
      </c>
      <c r="C291" s="40" t="s">
        <v>24</v>
      </c>
      <c r="D291" s="131">
        <f>(D127-D126)*100</f>
        <v>-1.4999999999999902</v>
      </c>
      <c r="E291" s="131">
        <f>(E127-E126)*100</f>
        <v>-1.7999999999999905</v>
      </c>
      <c r="F291" s="131">
        <f>(F127-F126)*100</f>
        <v>-1.7999999999999905</v>
      </c>
      <c r="G291" s="137"/>
      <c r="H291" s="40">
        <v>2.2000000000000002</v>
      </c>
      <c r="I291" s="40" t="s">
        <v>24</v>
      </c>
      <c r="J291" s="131">
        <f>(J127-J126)*100</f>
        <v>-1.7000000000000015</v>
      </c>
      <c r="K291" s="131">
        <f>(K127-K126)*100</f>
        <v>-0.9000000000000008</v>
      </c>
      <c r="L291" s="131">
        <f>(L127-L126)*100</f>
        <v>-1.7000000000000015</v>
      </c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 spans="2:77" ht="15" x14ac:dyDescent="0.35">
      <c r="B292" s="8"/>
      <c r="C292" s="9"/>
      <c r="D292" s="129"/>
      <c r="E292" s="128"/>
      <c r="F292" s="129"/>
      <c r="G292" s="137"/>
      <c r="H292" s="8"/>
      <c r="I292" s="9"/>
      <c r="J292" s="129"/>
      <c r="K292" s="128"/>
      <c r="L292" s="128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 spans="2:77" ht="15.5" x14ac:dyDescent="0.35">
      <c r="B293" s="27">
        <v>2.4</v>
      </c>
      <c r="C293" s="28" t="s">
        <v>24</v>
      </c>
      <c r="D293" s="130">
        <f>(D129-D128)*100</f>
        <v>1.5000000000000013</v>
      </c>
      <c r="E293" s="130">
        <f>(E129-E128)*100</f>
        <v>0.30000000000000027</v>
      </c>
      <c r="F293" s="130">
        <f>(F129-F128)*100</f>
        <v>0.30000000000000027</v>
      </c>
      <c r="G293" s="137"/>
      <c r="H293" s="27">
        <v>2.4</v>
      </c>
      <c r="I293" s="28" t="s">
        <v>24</v>
      </c>
      <c r="J293" s="130">
        <f>(J129-J128)*100</f>
        <v>1.0000000000000009</v>
      </c>
      <c r="K293" s="130">
        <f>(K129-K128)*100</f>
        <v>2.0000000000000018</v>
      </c>
      <c r="L293" s="130">
        <f>(L129-L128)*100</f>
        <v>-0.30000000000000027</v>
      </c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 spans="2:77" ht="15" x14ac:dyDescent="0.35">
      <c r="B294" s="8"/>
      <c r="C294" s="9"/>
      <c r="D294" s="129"/>
      <c r="E294" s="128"/>
      <c r="F294" s="129"/>
      <c r="G294" s="137"/>
      <c r="H294" s="8"/>
      <c r="I294" s="9"/>
      <c r="J294" s="129"/>
      <c r="K294" s="128"/>
      <c r="L294" s="128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 spans="2:77" ht="15.5" x14ac:dyDescent="0.35">
      <c r="B295" s="27">
        <v>2.8</v>
      </c>
      <c r="C295" s="28" t="s">
        <v>24</v>
      </c>
      <c r="D295" s="130">
        <f>(D131-D130)*100</f>
        <v>2.2000000000000006</v>
      </c>
      <c r="E295" s="130">
        <f>(E131-E130)*100</f>
        <v>2.0999999999999992</v>
      </c>
      <c r="F295" s="130">
        <f>(F131-F130)*100</f>
        <v>2.0999999999999992</v>
      </c>
      <c r="G295" s="137"/>
      <c r="H295" s="27">
        <v>2.8</v>
      </c>
      <c r="I295" s="28" t="s">
        <v>24</v>
      </c>
      <c r="J295" s="130">
        <f>(J131-J130)*100</f>
        <v>2.600000000000001</v>
      </c>
      <c r="K295" s="130">
        <f>(K131-K130)*100</f>
        <v>3</v>
      </c>
      <c r="L295" s="130">
        <f>(L131-L130)*100</f>
        <v>1.8999999999999961</v>
      </c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 spans="2:77" ht="15" x14ac:dyDescent="0.35">
      <c r="B296" s="8"/>
      <c r="C296" s="9"/>
      <c r="D296" s="129"/>
      <c r="E296" s="128"/>
      <c r="F296" s="129"/>
      <c r="G296" s="137"/>
      <c r="H296" s="8"/>
      <c r="I296" s="9"/>
      <c r="J296" s="129"/>
      <c r="K296" s="128"/>
      <c r="L296" s="128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 spans="2:77" ht="15.5" x14ac:dyDescent="0.35">
      <c r="B297" s="25">
        <v>2.1</v>
      </c>
      <c r="C297" s="26" t="s">
        <v>25</v>
      </c>
      <c r="D297" s="132">
        <f>(D133-D132)*100</f>
        <v>-1.7999999999999905</v>
      </c>
      <c r="E297" s="132">
        <f>(E133-E132)*100</f>
        <v>-1.0000000000000009</v>
      </c>
      <c r="F297" s="132">
        <f>(F133-F132)*100</f>
        <v>-1.0000000000000009</v>
      </c>
      <c r="G297" s="137"/>
      <c r="H297" s="25">
        <v>2.1</v>
      </c>
      <c r="I297" s="26" t="s">
        <v>25</v>
      </c>
      <c r="J297" s="132">
        <f>(J133-J132)*100</f>
        <v>-1.5999999999999903</v>
      </c>
      <c r="K297" s="132">
        <f>(K133-K132)*100</f>
        <v>-0.40000000000000036</v>
      </c>
      <c r="L297" s="132">
        <f>(L133-L132)*100</f>
        <v>-1.100000000000001</v>
      </c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 spans="2:77" ht="15" x14ac:dyDescent="0.35">
      <c r="B298" s="8"/>
      <c r="C298" s="9"/>
      <c r="D298" s="129"/>
      <c r="E298" s="128"/>
      <c r="F298" s="129"/>
      <c r="G298" s="137"/>
      <c r="H298" s="8"/>
      <c r="I298" s="9"/>
      <c r="J298" s="129"/>
      <c r="K298" s="128"/>
      <c r="L298" s="128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 spans="2:77" ht="15.5" x14ac:dyDescent="0.35">
      <c r="B299" s="40">
        <v>2.2000000000000002</v>
      </c>
      <c r="C299" s="40" t="s">
        <v>25</v>
      </c>
      <c r="D299" s="131">
        <f>(D135-D134)*100</f>
        <v>-1.5999999999999903</v>
      </c>
      <c r="E299" s="131">
        <f>(E135-E134)*100</f>
        <v>-1.8999999999999906</v>
      </c>
      <c r="F299" s="131">
        <f>(F135-F134)*100</f>
        <v>-1.8999999999999906</v>
      </c>
      <c r="G299" s="137"/>
      <c r="H299" s="40">
        <v>2.2000000000000002</v>
      </c>
      <c r="I299" s="40" t="s">
        <v>25</v>
      </c>
      <c r="J299" s="131">
        <f>(J135-J134)*100</f>
        <v>-1.0000000000000009</v>
      </c>
      <c r="K299" s="131">
        <f>(K135-K134)*100</f>
        <v>-1.5000000000000013</v>
      </c>
      <c r="L299" s="131">
        <f>(L135-L134)*100</f>
        <v>-1.6000000000000014</v>
      </c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 spans="2:77" ht="15" x14ac:dyDescent="0.35">
      <c r="B300" s="8"/>
      <c r="C300" s="9"/>
      <c r="D300" s="129"/>
      <c r="E300" s="128"/>
      <c r="F300" s="129"/>
      <c r="G300" s="137"/>
      <c r="H300" s="8"/>
      <c r="I300" s="9"/>
      <c r="J300" s="129"/>
      <c r="K300" s="128"/>
      <c r="L300" s="128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 spans="2:77" ht="15.5" x14ac:dyDescent="0.35">
      <c r="B301" s="25">
        <v>2.4</v>
      </c>
      <c r="C301" s="26" t="s">
        <v>25</v>
      </c>
      <c r="D301" s="132">
        <f>(D137-D136)*100</f>
        <v>0.50000000000000044</v>
      </c>
      <c r="E301" s="132">
        <f>(E137-E136)*100</f>
        <v>2.0000000000000018</v>
      </c>
      <c r="F301" s="132">
        <f>(F137-F136)*100</f>
        <v>2.0000000000000018</v>
      </c>
      <c r="G301" s="137"/>
      <c r="H301" s="25">
        <v>2.4</v>
      </c>
      <c r="I301" s="26" t="s">
        <v>25</v>
      </c>
      <c r="J301" s="132">
        <f>(J137-J136)*100</f>
        <v>0.50000000000000044</v>
      </c>
      <c r="K301" s="132">
        <f>(K137-K136)*100</f>
        <v>3.3999999999999977</v>
      </c>
      <c r="L301" s="132">
        <f>(L137-L136)*100</f>
        <v>1.6000000000000014</v>
      </c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 spans="2:77" ht="15" x14ac:dyDescent="0.35">
      <c r="B302" s="8"/>
      <c r="C302" s="9"/>
      <c r="D302" s="129"/>
      <c r="E302" s="128"/>
      <c r="F302" s="129"/>
      <c r="G302" s="137"/>
      <c r="H302" s="8"/>
      <c r="I302" s="9"/>
      <c r="J302" s="129"/>
      <c r="K302" s="128"/>
      <c r="L302" s="128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 spans="2:77" ht="15.5" x14ac:dyDescent="0.35">
      <c r="B303" s="25">
        <v>2.8</v>
      </c>
      <c r="C303" s="26" t="s">
        <v>25</v>
      </c>
      <c r="D303" s="132">
        <f>(D139-D138)*100</f>
        <v>1.9000000000000017</v>
      </c>
      <c r="E303" s="132">
        <f>(E139-E138)*100</f>
        <v>2.9</v>
      </c>
      <c r="F303" s="132">
        <f>(F139-F138)*100</f>
        <v>2.9</v>
      </c>
      <c r="G303" s="137"/>
      <c r="H303" s="25">
        <v>2.8</v>
      </c>
      <c r="I303" s="26" t="s">
        <v>25</v>
      </c>
      <c r="J303" s="132">
        <f>(J139-J138)*100</f>
        <v>1.5999999999999959</v>
      </c>
      <c r="K303" s="132">
        <f>(K139-K138)*100</f>
        <v>2.9999999999999987</v>
      </c>
      <c r="L303" s="132">
        <f>(L139-L138)*100</f>
        <v>2.8</v>
      </c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 spans="2:77" ht="15" x14ac:dyDescent="0.35">
      <c r="B304" s="8"/>
      <c r="C304" s="9"/>
      <c r="D304" s="129"/>
      <c r="E304" s="128"/>
      <c r="F304" s="129"/>
      <c r="G304" s="137"/>
      <c r="H304" s="8"/>
      <c r="I304" s="9"/>
      <c r="J304" s="129"/>
      <c r="K304" s="128"/>
      <c r="L304" s="128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 spans="2:77" ht="15.5" x14ac:dyDescent="0.35">
      <c r="B305" s="5">
        <v>2.1</v>
      </c>
      <c r="C305" s="6" t="s">
        <v>26</v>
      </c>
      <c r="D305" s="133">
        <f>(D141-D140)*100</f>
        <v>-0.60000000000000053</v>
      </c>
      <c r="E305" s="133">
        <f>(E141-E140)*100</f>
        <v>-0.60000000000000053</v>
      </c>
      <c r="F305" s="133">
        <f>(F141-F140)*100</f>
        <v>-0.60000000000000053</v>
      </c>
      <c r="G305" s="137"/>
      <c r="H305" s="5">
        <v>2.1</v>
      </c>
      <c r="I305" s="6" t="s">
        <v>26</v>
      </c>
      <c r="J305" s="133">
        <f>(J141-J140)*100</f>
        <v>-0.20000000000000018</v>
      </c>
      <c r="K305" s="133">
        <f>(K141-K140)*100</f>
        <v>-0.10000000000000009</v>
      </c>
      <c r="L305" s="133">
        <f>(L141-L140)*100</f>
        <v>-0.20000000000000018</v>
      </c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 spans="2:77" ht="15" x14ac:dyDescent="0.35">
      <c r="B306" s="8"/>
      <c r="C306" s="9"/>
      <c r="D306" s="129"/>
      <c r="E306" s="128"/>
      <c r="F306" s="129"/>
      <c r="G306" s="137"/>
      <c r="H306" s="8"/>
      <c r="I306" s="9"/>
      <c r="J306" s="129"/>
      <c r="K306" s="128"/>
      <c r="L306" s="128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 spans="2:77" ht="15.5" x14ac:dyDescent="0.35">
      <c r="B307" s="29">
        <v>2.2000000000000002</v>
      </c>
      <c r="C307" s="29" t="s">
        <v>26</v>
      </c>
      <c r="D307" s="134">
        <f>(D143-D142)*100</f>
        <v>-1.4999999999999902</v>
      </c>
      <c r="E307" s="134">
        <f>(E143-E142)*100</f>
        <v>-1.4999999999999902</v>
      </c>
      <c r="F307" s="134">
        <f>(F143-F142)*100</f>
        <v>-1.4999999999999902</v>
      </c>
      <c r="G307" s="137"/>
      <c r="H307" s="29">
        <v>2.2000000000000002</v>
      </c>
      <c r="I307" s="29" t="s">
        <v>26</v>
      </c>
      <c r="J307" s="134">
        <f>(J143-J142)*100</f>
        <v>-1.100000000000001</v>
      </c>
      <c r="K307" s="134">
        <f>(K143-K142)*100</f>
        <v>-1.100000000000001</v>
      </c>
      <c r="L307" s="134">
        <f>(L143-L142)*100</f>
        <v>-1.100000000000001</v>
      </c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 spans="2:77" ht="15" x14ac:dyDescent="0.35">
      <c r="B308" s="8"/>
      <c r="C308" s="9"/>
      <c r="D308" s="129"/>
      <c r="E308" s="128"/>
      <c r="F308" s="129"/>
      <c r="G308" s="137"/>
      <c r="H308" s="8"/>
      <c r="I308" s="9"/>
      <c r="J308" s="129"/>
      <c r="K308" s="128"/>
      <c r="L308" s="128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 spans="2:77" ht="15.5" x14ac:dyDescent="0.35">
      <c r="B309" s="5">
        <v>2.4</v>
      </c>
      <c r="C309" s="6" t="s">
        <v>26</v>
      </c>
      <c r="D309" s="133">
        <f>(D145-D144)*100</f>
        <v>-0.20000000000000018</v>
      </c>
      <c r="E309" s="133">
        <f>(E145-E144)*100</f>
        <v>-0.20000000000000018</v>
      </c>
      <c r="F309" s="133">
        <f>(F145-F144)*100</f>
        <v>-0.20000000000000018</v>
      </c>
      <c r="G309" s="137"/>
      <c r="H309" s="5">
        <v>2.4</v>
      </c>
      <c r="I309" s="6" t="s">
        <v>26</v>
      </c>
      <c r="J309" s="133">
        <f>(J145-J144)*100</f>
        <v>-23.799999999999997</v>
      </c>
      <c r="K309" s="133">
        <f>(K145-K144)*100</f>
        <v>-4.7999999999999936</v>
      </c>
      <c r="L309" s="133">
        <f>(L145-L144)*100</f>
        <v>-24</v>
      </c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 spans="2:77" ht="15" x14ac:dyDescent="0.35">
      <c r="B310" s="8"/>
      <c r="C310" s="9"/>
      <c r="D310" s="129"/>
      <c r="E310" s="128"/>
      <c r="F310" s="129"/>
      <c r="G310" s="137"/>
      <c r="H310" s="8"/>
      <c r="I310" s="9"/>
      <c r="J310" s="129"/>
      <c r="K310" s="128"/>
      <c r="L310" s="128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 spans="2:77" ht="15.5" x14ac:dyDescent="0.35">
      <c r="B311" s="5">
        <v>2.8</v>
      </c>
      <c r="C311" s="6" t="s">
        <v>26</v>
      </c>
      <c r="D311" s="133">
        <f>(D147-D146)*100</f>
        <v>1.9999999999999991</v>
      </c>
      <c r="E311" s="133">
        <f>(E147-E146)*100</f>
        <v>2.0999999999999992</v>
      </c>
      <c r="F311" s="133">
        <f>(F147-F146)*100</f>
        <v>2.0999999999999992</v>
      </c>
      <c r="G311" s="137"/>
      <c r="H311" s="5">
        <v>2.8</v>
      </c>
      <c r="I311" s="6" t="s">
        <v>26</v>
      </c>
      <c r="J311" s="133">
        <f>(J147-J146)*100</f>
        <v>1.9000000000000017</v>
      </c>
      <c r="K311" s="133">
        <f>(K147-K146)*100</f>
        <v>2.5999999999999996</v>
      </c>
      <c r="L311" s="133">
        <f>(L147-L146)*100</f>
        <v>1.9000000000000017</v>
      </c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 spans="2:77" ht="15" x14ac:dyDescent="0.35">
      <c r="B312" s="8"/>
      <c r="C312" s="9"/>
      <c r="D312" s="129"/>
      <c r="E312" s="128"/>
      <c r="F312" s="129"/>
      <c r="G312" s="137"/>
      <c r="H312" s="8"/>
      <c r="I312" s="9"/>
      <c r="J312" s="129"/>
      <c r="K312" s="128"/>
      <c r="L312" s="128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 spans="2:77" ht="15.5" x14ac:dyDescent="0.35">
      <c r="B313" s="25">
        <v>2.1</v>
      </c>
      <c r="C313" s="26" t="s">
        <v>27</v>
      </c>
      <c r="D313" s="132">
        <f>(D149-D148)*100</f>
        <v>-0.20000000000000018</v>
      </c>
      <c r="E313" s="132">
        <f>(E149-E148)*100</f>
        <v>-0.40000000000000036</v>
      </c>
      <c r="F313" s="132">
        <f>(F149-F148)*100</f>
        <v>-0.40000000000000036</v>
      </c>
      <c r="G313" s="137"/>
      <c r="H313" s="25">
        <v>2.1</v>
      </c>
      <c r="I313" s="26" t="s">
        <v>27</v>
      </c>
      <c r="J313" s="132">
        <f>(J149-J148)*100</f>
        <v>0</v>
      </c>
      <c r="K313" s="132">
        <f>(K149-K148)*100</f>
        <v>0</v>
      </c>
      <c r="L313" s="132">
        <f>(L149-L148)*100</f>
        <v>-0.10000000000000009</v>
      </c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 spans="2:77" ht="15" x14ac:dyDescent="0.35">
      <c r="B314" s="8"/>
      <c r="C314" s="9"/>
      <c r="D314" s="129"/>
      <c r="E314" s="128"/>
      <c r="F314" s="129"/>
      <c r="G314" s="137"/>
      <c r="H314" s="8"/>
      <c r="I314" s="9"/>
      <c r="J314" s="129"/>
      <c r="K314" s="128"/>
      <c r="L314" s="128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 spans="2:77" ht="15.5" x14ac:dyDescent="0.35">
      <c r="B315" s="40">
        <v>2.2000000000000002</v>
      </c>
      <c r="C315" s="40" t="s">
        <v>27</v>
      </c>
      <c r="D315" s="131">
        <f>(D151-D150)*100</f>
        <v>-0.9000000000000008</v>
      </c>
      <c r="E315" s="131">
        <f>(E151-E150)*100</f>
        <v>-1.0000000000000009</v>
      </c>
      <c r="F315" s="131">
        <f>(F151-F150)*100</f>
        <v>-1.0000000000000009</v>
      </c>
      <c r="G315" s="137"/>
      <c r="H315" s="40">
        <v>2.2000000000000002</v>
      </c>
      <c r="I315" s="40" t="s">
        <v>27</v>
      </c>
      <c r="J315" s="131">
        <f>(J151-J150)*100</f>
        <v>-0.50000000000000044</v>
      </c>
      <c r="K315" s="131">
        <f>(K151-K150)*100</f>
        <v>-0.40000000000000036</v>
      </c>
      <c r="L315" s="131">
        <f>(L151-L150)*100</f>
        <v>-0.50000000000000044</v>
      </c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 spans="2:77" ht="15" x14ac:dyDescent="0.35">
      <c r="B316" s="8"/>
      <c r="C316" s="9"/>
      <c r="D316" s="129"/>
      <c r="E316" s="128"/>
      <c r="F316" s="129"/>
      <c r="G316" s="137"/>
      <c r="H316" s="8"/>
      <c r="I316" s="9"/>
      <c r="J316" s="129"/>
      <c r="K316" s="128"/>
      <c r="L316" s="128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 spans="2:77" ht="15.5" x14ac:dyDescent="0.35">
      <c r="B317" s="27">
        <v>2.4</v>
      </c>
      <c r="C317" s="28" t="s">
        <v>27</v>
      </c>
      <c r="D317" s="130">
        <f>(D153-D152)*100</f>
        <v>-0.60000000000000053</v>
      </c>
      <c r="E317" s="130">
        <f>(E153-E152)*100</f>
        <v>-1.0000000000000009</v>
      </c>
      <c r="F317" s="130">
        <f>(F153-F152)*100</f>
        <v>-1.0000000000000009</v>
      </c>
      <c r="G317" s="137"/>
      <c r="H317" s="27">
        <v>2.4</v>
      </c>
      <c r="I317" s="28" t="s">
        <v>27</v>
      </c>
      <c r="J317" s="130">
        <f>(J153-J152)*100</f>
        <v>-1.0000000000000009</v>
      </c>
      <c r="K317" s="130">
        <f>(K153-K152)*100</f>
        <v>-0.20000000000000018</v>
      </c>
      <c r="L317" s="130">
        <f>(L153-L152)*100</f>
        <v>-1.100000000000001</v>
      </c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 spans="2:77" ht="15" x14ac:dyDescent="0.35">
      <c r="B318" s="8"/>
      <c r="C318" s="9"/>
      <c r="D318" s="129"/>
      <c r="E318" s="128"/>
      <c r="F318" s="129"/>
      <c r="G318" s="137"/>
      <c r="H318" s="8"/>
      <c r="I318" s="9"/>
      <c r="J318" s="129"/>
      <c r="K318" s="128"/>
      <c r="L318" s="128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 spans="2:77" ht="15.5" x14ac:dyDescent="0.35">
      <c r="B319" s="27">
        <v>2.8</v>
      </c>
      <c r="C319" s="28" t="s">
        <v>27</v>
      </c>
      <c r="D319" s="130">
        <f>(D155-D154)*100</f>
        <v>2.2999999999999994</v>
      </c>
      <c r="E319" s="130">
        <f>(E155-E154)*100</f>
        <v>1.7000000000000015</v>
      </c>
      <c r="F319" s="130">
        <f>(F155-F154)*100</f>
        <v>1.7000000000000015</v>
      </c>
      <c r="G319" s="137"/>
      <c r="H319" s="27">
        <v>2.8</v>
      </c>
      <c r="I319" s="28" t="s">
        <v>27</v>
      </c>
      <c r="J319" s="130">
        <f>(J155-J154)*100</f>
        <v>1.8000000000000016</v>
      </c>
      <c r="K319" s="130">
        <f>(K155-K154)*100</f>
        <v>2.300000000000002</v>
      </c>
      <c r="L319" s="130">
        <f>(L155-L154)*100</f>
        <v>1.2000000000000011</v>
      </c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 spans="2:77" ht="15" x14ac:dyDescent="0.35">
      <c r="B320" s="8"/>
      <c r="C320" s="9"/>
      <c r="D320" s="129"/>
      <c r="E320" s="128"/>
      <c r="F320" s="129"/>
      <c r="G320" s="137"/>
      <c r="H320" s="8"/>
      <c r="I320" s="9"/>
      <c r="J320" s="129"/>
      <c r="K320" s="128"/>
      <c r="L320" s="128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 spans="1:77" ht="15.5" x14ac:dyDescent="0.35">
      <c r="B321" s="25">
        <v>2.1</v>
      </c>
      <c r="C321" s="26" t="s">
        <v>28</v>
      </c>
      <c r="D321" s="132">
        <f>(D157-D156)*100</f>
        <v>-0.10000000000000009</v>
      </c>
      <c r="E321" s="132">
        <f>(E157-E156)*100</f>
        <v>-0.40000000000000036</v>
      </c>
      <c r="F321" s="132">
        <f>(F157-F156)*100</f>
        <v>-0.40000000000000036</v>
      </c>
      <c r="G321" s="137"/>
      <c r="H321" s="25">
        <v>2.1</v>
      </c>
      <c r="I321" s="26" t="s">
        <v>28</v>
      </c>
      <c r="J321" s="132">
        <f>(J157-J156)*100</f>
        <v>0</v>
      </c>
      <c r="K321" s="132">
        <f>(K157-K156)*100</f>
        <v>0</v>
      </c>
      <c r="L321" s="132">
        <f>(L157-L156)*100</f>
        <v>-0.10000000000000009</v>
      </c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 spans="1:77" ht="15" x14ac:dyDescent="0.35">
      <c r="B322" s="8"/>
      <c r="C322" s="9"/>
      <c r="D322" s="129"/>
      <c r="E322" s="128"/>
      <c r="F322" s="129"/>
      <c r="G322" s="137"/>
      <c r="H322" s="8"/>
      <c r="I322" s="9"/>
      <c r="J322" s="129"/>
      <c r="K322" s="128"/>
      <c r="L322" s="128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 spans="1:77" ht="15.5" x14ac:dyDescent="0.35">
      <c r="B323" s="40">
        <v>2.2000000000000002</v>
      </c>
      <c r="C323" s="40" t="s">
        <v>28</v>
      </c>
      <c r="D323" s="131">
        <f>(D159-D158)*100</f>
        <v>-0.60000000000000053</v>
      </c>
      <c r="E323" s="131">
        <f>(E159-E158)*100</f>
        <v>-0.80000000000000071</v>
      </c>
      <c r="F323" s="131">
        <f>(F159-F158)*100</f>
        <v>-0.80000000000000071</v>
      </c>
      <c r="G323" s="137"/>
      <c r="H323" s="40">
        <v>2.2000000000000002</v>
      </c>
      <c r="I323" s="40" t="s">
        <v>28</v>
      </c>
      <c r="J323" s="131">
        <f>(J159-J158)*100</f>
        <v>-0.20000000000000018</v>
      </c>
      <c r="K323" s="131">
        <f>(K159-K158)*100</f>
        <v>-0.20000000000000018</v>
      </c>
      <c r="L323" s="131">
        <f>(L159-L158)*100</f>
        <v>-0.20000000000000018</v>
      </c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 spans="1:77" ht="15" x14ac:dyDescent="0.35">
      <c r="B324" s="8"/>
      <c r="C324" s="9"/>
      <c r="D324" s="129"/>
      <c r="E324" s="128"/>
      <c r="F324" s="129"/>
      <c r="G324" s="137"/>
      <c r="H324" s="8"/>
      <c r="I324" s="9"/>
      <c r="J324" s="129"/>
      <c r="K324" s="128"/>
      <c r="L324" s="128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 spans="1:77" ht="15.5" x14ac:dyDescent="0.35">
      <c r="B325" s="27">
        <v>2.4</v>
      </c>
      <c r="C325" s="28" t="s">
        <v>28</v>
      </c>
      <c r="D325" s="130">
        <f>(D161-D160)*100</f>
        <v>-0.9000000000000008</v>
      </c>
      <c r="E325" s="130">
        <f>(E161-E160)*100</f>
        <v>-1.19999999999999</v>
      </c>
      <c r="F325" s="130">
        <f>(F161-F160)*100</f>
        <v>-1.19999999999999</v>
      </c>
      <c r="G325" s="137"/>
      <c r="H325" s="27">
        <v>2.4</v>
      </c>
      <c r="I325" s="28" t="s">
        <v>28</v>
      </c>
      <c r="J325" s="130">
        <f>(J161-J160)*100</f>
        <v>-1.4000000000000012</v>
      </c>
      <c r="K325" s="130">
        <f>(K161-K160)*100</f>
        <v>-0.80000000000000071</v>
      </c>
      <c r="L325" s="130">
        <f>(L161-L160)*100</f>
        <v>-1.2000000000000011</v>
      </c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 spans="1:77" ht="15" x14ac:dyDescent="0.35">
      <c r="B326" s="8"/>
      <c r="C326" s="9"/>
      <c r="D326" s="129"/>
      <c r="E326" s="128"/>
      <c r="F326" s="129"/>
      <c r="G326" s="137"/>
      <c r="H326" s="8"/>
      <c r="I326" s="9"/>
      <c r="J326" s="129"/>
      <c r="K326" s="128"/>
      <c r="L326" s="128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 spans="1:77" ht="15.5" x14ac:dyDescent="0.35">
      <c r="B327" s="27">
        <v>2.8</v>
      </c>
      <c r="C327" s="28" t="s">
        <v>28</v>
      </c>
      <c r="D327" s="130">
        <f>(D163-D162)*100</f>
        <v>1.9999999999999991</v>
      </c>
      <c r="E327" s="130">
        <f>(E163-E162)*100</f>
        <v>1.0000000000000009</v>
      </c>
      <c r="F327" s="130">
        <f>(F163-F162)*100</f>
        <v>1.0000000000000009</v>
      </c>
      <c r="G327" s="137"/>
      <c r="H327" s="27">
        <v>2.8</v>
      </c>
      <c r="I327" s="28" t="s">
        <v>28</v>
      </c>
      <c r="J327" s="130">
        <f>(J163-J162)*100</f>
        <v>1.8000000000000016</v>
      </c>
      <c r="K327" s="130">
        <f>(K163-K162)*100</f>
        <v>2.0000000000000018</v>
      </c>
      <c r="L327" s="130">
        <f>(L163-L162)*100</f>
        <v>0.59999999999999498</v>
      </c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 spans="1:77" s="1" customFormat="1" x14ac:dyDescent="0.35"/>
    <row r="329" spans="1:77" s="1" customFormat="1" ht="15.75" customHeight="1" x14ac:dyDescent="0.35">
      <c r="A329" s="136"/>
      <c r="B329" s="167" t="s">
        <v>30</v>
      </c>
      <c r="C329" s="167"/>
      <c r="D329" s="167"/>
      <c r="E329" s="167"/>
      <c r="F329" s="167"/>
      <c r="G329" s="136"/>
      <c r="H329" s="168" t="s">
        <v>31</v>
      </c>
      <c r="I329" s="168"/>
      <c r="J329" s="168"/>
      <c r="K329" s="168"/>
      <c r="L329" s="168"/>
      <c r="M329" s="136"/>
      <c r="N329" s="169" t="s">
        <v>32</v>
      </c>
      <c r="O329" s="169"/>
      <c r="P329" s="169"/>
      <c r="Q329" s="169"/>
      <c r="R329" s="169"/>
      <c r="S329" s="136"/>
      <c r="T329" s="162" t="s">
        <v>33</v>
      </c>
      <c r="U329" s="162"/>
      <c r="V329" s="162"/>
      <c r="W329" s="162"/>
      <c r="X329" s="162"/>
      <c r="Y329" s="136"/>
      <c r="Z329" s="163" t="s">
        <v>34</v>
      </c>
      <c r="AA329" s="163"/>
      <c r="AB329" s="163"/>
      <c r="AC329" s="163"/>
      <c r="AD329" s="163"/>
      <c r="AE329"/>
      <c r="AF329"/>
      <c r="AG329"/>
      <c r="AH329"/>
      <c r="AI329"/>
      <c r="AJ329"/>
      <c r="AK329"/>
      <c r="AL329"/>
      <c r="AM329"/>
      <c r="AN329"/>
    </row>
    <row r="330" spans="1:77" s="1" customFormat="1" x14ac:dyDescent="0.35">
      <c r="A330" s="136"/>
      <c r="B330" s="136"/>
      <c r="C330" s="136"/>
      <c r="D330" s="136"/>
      <c r="E330" s="136"/>
      <c r="F330" s="136"/>
      <c r="G330" s="136"/>
      <c r="H330" s="69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/>
      <c r="AF330"/>
      <c r="AG330"/>
    </row>
    <row r="331" spans="1:77" s="1" customFormat="1" x14ac:dyDescent="0.35">
      <c r="A331" s="136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36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  <c r="AF331"/>
      <c r="AG331"/>
      <c r="AH331"/>
      <c r="AI331"/>
      <c r="AJ331"/>
      <c r="AK331"/>
      <c r="AL331"/>
      <c r="AM331"/>
      <c r="AN331"/>
    </row>
    <row r="332" spans="1:77" s="1" customFormat="1" x14ac:dyDescent="0.35">
      <c r="A332" s="136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36"/>
      <c r="Z332" s="2" t="s">
        <v>38</v>
      </c>
      <c r="AA332" s="3"/>
      <c r="AB332" s="4"/>
      <c r="AC332" s="4"/>
      <c r="AD332" s="33"/>
      <c r="AF332"/>
      <c r="AG332"/>
      <c r="AH332"/>
      <c r="AI332"/>
      <c r="AJ332"/>
      <c r="AK332"/>
      <c r="AL332"/>
      <c r="AM332"/>
      <c r="AN332"/>
    </row>
    <row r="333" spans="1:77" s="1" customFormat="1" x14ac:dyDescent="0.35">
      <c r="A333" s="136"/>
      <c r="B333" s="51" t="s">
        <v>39</v>
      </c>
      <c r="C333" s="58" t="s">
        <v>6</v>
      </c>
      <c r="D333" s="59">
        <f>MIN($D$169,$D$189,$D$191,$D$197,$D$199)</f>
        <v>2.1999999999999997</v>
      </c>
      <c r="E333" s="59">
        <f>MIN($J$169,$J$189,$J$191,$J$197,$J$199)</f>
        <v>2.8</v>
      </c>
      <c r="F333" s="68">
        <f>MIN(D333:E333)</f>
        <v>2.1999999999999997</v>
      </c>
      <c r="G333" s="69"/>
      <c r="H333" s="70" t="s">
        <v>39</v>
      </c>
      <c r="I333" s="71" t="s">
        <v>6</v>
      </c>
      <c r="J333" s="60">
        <f>MIN($D$173,$D$175,$D$185,$D$193)</f>
        <v>-1.0000000000000009</v>
      </c>
      <c r="K333" s="60">
        <f>MIN($J$173,$J$175,$J$185,$J$193)</f>
        <v>-1.2000000000000011</v>
      </c>
      <c r="L333" s="72">
        <f>MIN(K333:K333)</f>
        <v>-1.2000000000000011</v>
      </c>
      <c r="M333" s="69"/>
      <c r="N333" s="70" t="s">
        <v>39</v>
      </c>
      <c r="O333" s="71" t="s">
        <v>6</v>
      </c>
      <c r="P333" s="42">
        <f>MIN($D$177,$D$181,$D$183)</f>
        <v>1.100000000000001</v>
      </c>
      <c r="Q333" s="42">
        <f>MIN($J$177,$J$181,$J$183)</f>
        <v>1.9999999999999962</v>
      </c>
      <c r="R333" s="73">
        <f>MIN(Q333:Q333)</f>
        <v>1.9999999999999962</v>
      </c>
      <c r="S333" s="69"/>
      <c r="T333" s="70" t="s">
        <v>39</v>
      </c>
      <c r="U333" s="71" t="s">
        <v>6</v>
      </c>
      <c r="V333" s="60">
        <f>MIN($D$171,$D$187,$D$195)</f>
        <v>1.6000000000000014</v>
      </c>
      <c r="W333" s="60">
        <f>MIN($J$171,$J$187,$J$195)</f>
        <v>1.0000000000000009</v>
      </c>
      <c r="X333" s="61">
        <f>MIN(W333:W333)</f>
        <v>1.0000000000000009</v>
      </c>
      <c r="Y333" s="136"/>
      <c r="Z333" s="2" t="s">
        <v>39</v>
      </c>
      <c r="AA333" s="34" t="s">
        <v>6</v>
      </c>
      <c r="AB333" s="39">
        <f>$D$179</f>
        <v>2.8999999999999968</v>
      </c>
      <c r="AC333" s="39">
        <f>$J$179</f>
        <v>2.4999999999999964</v>
      </c>
      <c r="AD333" s="35">
        <f>MIN($AC333:$AC333)</f>
        <v>2.4999999999999964</v>
      </c>
      <c r="AF333"/>
      <c r="AG333"/>
      <c r="AH333"/>
      <c r="AI333"/>
      <c r="AJ333"/>
      <c r="AK333"/>
      <c r="AL333"/>
      <c r="AM333"/>
      <c r="AN333"/>
    </row>
    <row r="334" spans="1:77" s="1" customFormat="1" ht="15.75" customHeight="1" x14ac:dyDescent="0.35">
      <c r="A334" s="136"/>
      <c r="B334" s="51"/>
      <c r="C334" s="52" t="s">
        <v>7</v>
      </c>
      <c r="D334" s="59">
        <f>MAX($D$169,$D$189,$D$191,$D$197,$D$199)</f>
        <v>4.5999999999999988</v>
      </c>
      <c r="E334" s="59">
        <f>MAX($J$169,$J$189,$J$191,$J$197,$J$199)</f>
        <v>3.7000000000000006</v>
      </c>
      <c r="F334" s="74">
        <f>MAX(E334:E334)</f>
        <v>3.7000000000000006</v>
      </c>
      <c r="G334" s="69"/>
      <c r="H334" s="70"/>
      <c r="I334" s="75" t="s">
        <v>7</v>
      </c>
      <c r="J334" s="60">
        <f>MAX($D$173,$D$175,$D$185,$D$193)</f>
        <v>4.0000000000000009</v>
      </c>
      <c r="K334" s="60">
        <f>MAX($J$173,$J$175,$J$185,$J$193)</f>
        <v>3.5000000000000004</v>
      </c>
      <c r="L334" s="76">
        <f>MAX(K334:K334)</f>
        <v>3.5000000000000004</v>
      </c>
      <c r="M334" s="69"/>
      <c r="N334" s="70"/>
      <c r="O334" s="75" t="s">
        <v>7</v>
      </c>
      <c r="P334" s="42">
        <f>MAX($D$177,$D$181,$D$183)</f>
        <v>3.8999999999999977</v>
      </c>
      <c r="Q334" s="42">
        <f>MAX($J$177,$J$181,$J$183)</f>
        <v>3.8000000000000007</v>
      </c>
      <c r="R334" s="77">
        <f>MAX(Q334:Q334)</f>
        <v>3.8000000000000007</v>
      </c>
      <c r="S334" s="69"/>
      <c r="T334" s="70"/>
      <c r="U334" s="75" t="s">
        <v>7</v>
      </c>
      <c r="V334" s="60">
        <f>MAX($D$171,$D$187,$D$195)</f>
        <v>3.9000000000000035</v>
      </c>
      <c r="W334" s="60">
        <f>MAX($J$171,$J$187,$J$195)</f>
        <v>3.1</v>
      </c>
      <c r="X334" s="57">
        <f>MAX(W334:W334)</f>
        <v>3.1</v>
      </c>
      <c r="Y334" s="136"/>
      <c r="Z334" s="2" t="s">
        <v>40</v>
      </c>
      <c r="AA334" s="34" t="s">
        <v>6</v>
      </c>
      <c r="AB334" s="39">
        <f>$D$211</f>
        <v>1.0000000000000009</v>
      </c>
      <c r="AC334" s="39">
        <f>$J$211</f>
        <v>1.0000000000000009</v>
      </c>
      <c r="AD334" s="35">
        <f>MIN($AC334:$AC334)</f>
        <v>1.0000000000000009</v>
      </c>
      <c r="AF334"/>
      <c r="AG334"/>
      <c r="AH334"/>
      <c r="AI334"/>
      <c r="AJ334"/>
      <c r="AK334"/>
      <c r="AL334"/>
      <c r="AM334"/>
      <c r="AN334"/>
    </row>
    <row r="335" spans="1:77" s="1" customFormat="1" ht="15.75" customHeight="1" x14ac:dyDescent="0.35">
      <c r="A335" s="136"/>
      <c r="B335" s="51" t="s">
        <v>40</v>
      </c>
      <c r="C335" s="58" t="s">
        <v>6</v>
      </c>
      <c r="D335" s="59">
        <f>MIN($D$201,$D$221,$D$223,$D$229,$D$231)</f>
        <v>2.2000000000000006</v>
      </c>
      <c r="E335" s="59">
        <f>MIN($J$201,$J$221,$J$223,$J$229,$J$231)</f>
        <v>2.6999999999999966</v>
      </c>
      <c r="F335" s="68">
        <f>MIN(D335:E335)</f>
        <v>2.2000000000000006</v>
      </c>
      <c r="G335" s="69"/>
      <c r="H335" s="70" t="s">
        <v>40</v>
      </c>
      <c r="I335" s="71" t="s">
        <v>6</v>
      </c>
      <c r="J335" s="60">
        <f>MIN($D$205,$D$207,$D$217,$D$225)</f>
        <v>-2.0999999999999908</v>
      </c>
      <c r="K335" s="60">
        <f>MIN($J$205,$J$207,$J$217,$J$225)</f>
        <v>-2.0999999999999908</v>
      </c>
      <c r="L335" s="72">
        <f>MIN(K335:K335)</f>
        <v>-2.0999999999999908</v>
      </c>
      <c r="M335" s="69"/>
      <c r="N335" s="70" t="s">
        <v>40</v>
      </c>
      <c r="O335" s="71" t="s">
        <v>6</v>
      </c>
      <c r="P335" s="42">
        <f>MIN($D$211,$D$215,$D$217)</f>
        <v>-1.9000000000000017</v>
      </c>
      <c r="Q335" s="42">
        <f>MIN($J$211,$J$215,$J$217)</f>
        <v>-2.0999999999999908</v>
      </c>
      <c r="R335" s="73">
        <f>MIN(Q335:Q335)</f>
        <v>-2.0999999999999908</v>
      </c>
      <c r="S335" s="69"/>
      <c r="T335" s="70" t="s">
        <v>40</v>
      </c>
      <c r="U335" s="71" t="s">
        <v>6</v>
      </c>
      <c r="V335" s="60">
        <f>MIN($D$203,$D$219,$D$227)</f>
        <v>-0.20000000000000018</v>
      </c>
      <c r="W335" s="60">
        <f>MIN($J$203,$J$219,$J$227)</f>
        <v>-0.70000000000000062</v>
      </c>
      <c r="X335" s="61">
        <f>MIN(W335:W335)</f>
        <v>-0.70000000000000062</v>
      </c>
      <c r="Y335" s="136"/>
      <c r="Z335" s="2" t="s">
        <v>41</v>
      </c>
      <c r="AA335" s="34" t="s">
        <v>6</v>
      </c>
      <c r="AB335" s="39">
        <f>$D$243</f>
        <v>-0.30000000000000027</v>
      </c>
      <c r="AC335" s="39">
        <f>$J$243</f>
        <v>-0.30000000000000027</v>
      </c>
      <c r="AD335" s="35">
        <f>MIN($AC335:$AC335)</f>
        <v>-0.30000000000000027</v>
      </c>
      <c r="AF335"/>
      <c r="AG335"/>
      <c r="AH335"/>
      <c r="AI335"/>
      <c r="AJ335"/>
      <c r="AK335"/>
      <c r="AL335"/>
      <c r="AM335"/>
      <c r="AN335"/>
    </row>
    <row r="336" spans="1:77" s="1" customFormat="1" ht="15.75" customHeight="1" x14ac:dyDescent="0.35">
      <c r="A336" s="136"/>
      <c r="B336" s="51"/>
      <c r="C336" s="52" t="s">
        <v>7</v>
      </c>
      <c r="D336" s="59">
        <f>MAX($D$201,$D$221,$D$223,$D$229,$D$231)</f>
        <v>3.1</v>
      </c>
      <c r="E336" s="59">
        <f>MAX($J$201,$J$221,$J$223,$J$229,$J$231)</f>
        <v>2.9999999999999973</v>
      </c>
      <c r="F336" s="74">
        <f>MAX(E336:E336)</f>
        <v>2.9999999999999973</v>
      </c>
      <c r="G336" s="69"/>
      <c r="H336" s="70"/>
      <c r="I336" s="75" t="s">
        <v>7</v>
      </c>
      <c r="J336" s="60">
        <f>MAX($D$205,$D$207,$D$217,$D$225)</f>
        <v>3.4999999999999973</v>
      </c>
      <c r="K336" s="60">
        <f>MAX($J$205,$J$207,$J$217,$J$225)</f>
        <v>2.9999999999999973</v>
      </c>
      <c r="L336" s="76">
        <f>MAX(K336:K336)</f>
        <v>2.9999999999999973</v>
      </c>
      <c r="M336" s="69"/>
      <c r="N336" s="70"/>
      <c r="O336" s="75" t="s">
        <v>7</v>
      </c>
      <c r="P336" s="42">
        <f>MAX($D$211,$D$215,$D$217)</f>
        <v>3.1000000000000014</v>
      </c>
      <c r="Q336" s="42">
        <f>MAX($J$211,$J$215,$J$217)</f>
        <v>3.1</v>
      </c>
      <c r="R336" s="77">
        <f>MAX(Q336:Q336)</f>
        <v>3.1</v>
      </c>
      <c r="S336" s="69"/>
      <c r="T336" s="70"/>
      <c r="U336" s="75" t="s">
        <v>7</v>
      </c>
      <c r="V336" s="60">
        <f>MAX($D$203,$D$219,$D$227)</f>
        <v>2.6999999999999966</v>
      </c>
      <c r="W336" s="60">
        <f>MAX($J$203,$J$219,$J$227)</f>
        <v>2.5000000000000022</v>
      </c>
      <c r="X336" s="57">
        <f>MAX(W336:W336)</f>
        <v>2.5000000000000022</v>
      </c>
      <c r="Y336" s="136"/>
      <c r="Z336" s="2" t="s">
        <v>42</v>
      </c>
      <c r="AA336" s="34" t="s">
        <v>6</v>
      </c>
      <c r="AB336" s="39">
        <f>$D$275</f>
        <v>-1.19999999999999</v>
      </c>
      <c r="AC336" s="39">
        <f>$J$275</f>
        <v>-1.3000000000000012</v>
      </c>
      <c r="AD336" s="35">
        <f>MIN($AC336:$AC336)</f>
        <v>-1.3000000000000012</v>
      </c>
      <c r="AF336"/>
      <c r="AG336"/>
      <c r="AH336"/>
      <c r="AI336"/>
      <c r="AJ336"/>
      <c r="AK336"/>
      <c r="AL336"/>
      <c r="AM336"/>
      <c r="AN336"/>
    </row>
    <row r="337" spans="1:40" s="1" customFormat="1" x14ac:dyDescent="0.35">
      <c r="A337" s="136"/>
      <c r="B337" s="51" t="s">
        <v>41</v>
      </c>
      <c r="C337" s="58" t="s">
        <v>6</v>
      </c>
      <c r="D337" s="59">
        <f>MIN($D$233,$D$253,$D$255,$D$261,$D$263)</f>
        <v>0.10000000000000009</v>
      </c>
      <c r="E337" s="59">
        <f>MIN($J$233,$J$253,$J$255,$J$261,$J$263)</f>
        <v>1.3999999999999957</v>
      </c>
      <c r="F337" s="68">
        <f>MIN(E337:E337)</f>
        <v>1.3999999999999957</v>
      </c>
      <c r="G337" s="69"/>
      <c r="H337" s="70" t="s">
        <v>41</v>
      </c>
      <c r="I337" s="71" t="s">
        <v>6</v>
      </c>
      <c r="J337" s="60">
        <f>MIN($D$237,$D$239,$D$249,$D$257)</f>
        <v>-2.4000000000000021</v>
      </c>
      <c r="K337" s="60">
        <f>MIN($J$237,$J$239,$J$249,$J$257)</f>
        <v>-2.1000000000000019</v>
      </c>
      <c r="L337" s="72">
        <f>MIN(K337:K337)</f>
        <v>-2.1000000000000019</v>
      </c>
      <c r="M337" s="69"/>
      <c r="N337" s="70" t="s">
        <v>41</v>
      </c>
      <c r="O337" s="71" t="s">
        <v>6</v>
      </c>
      <c r="P337" s="42">
        <f>MIN($D$245,$D$249,$D$251)</f>
        <v>-2.4000000000000021</v>
      </c>
      <c r="Q337" s="42">
        <f>MIN($J$245,$J$249,$J$251)</f>
        <v>-2.1000000000000019</v>
      </c>
      <c r="R337" s="73">
        <f>MIN(Q337:Q337)</f>
        <v>-2.1000000000000019</v>
      </c>
      <c r="S337" s="69"/>
      <c r="T337" s="70" t="s">
        <v>41</v>
      </c>
      <c r="U337" s="71" t="s">
        <v>6</v>
      </c>
      <c r="V337" s="60">
        <f>MIN($D$235,$D$251,$D$259)</f>
        <v>-1.2000000000000011</v>
      </c>
      <c r="W337" s="60">
        <f>MIN($J$235,$J$251,$J$259)</f>
        <v>-1.7000000000000015</v>
      </c>
      <c r="X337" s="61">
        <f>MIN(W337:W337)</f>
        <v>-1.7000000000000015</v>
      </c>
      <c r="Y337" s="136"/>
      <c r="Z337" s="2" t="s">
        <v>43</v>
      </c>
      <c r="AA337" s="34" t="s">
        <v>6</v>
      </c>
      <c r="AB337" s="39">
        <f>$D$307</f>
        <v>-1.4999999999999902</v>
      </c>
      <c r="AC337" s="39">
        <f>$J$307</f>
        <v>-1.100000000000001</v>
      </c>
      <c r="AD337" s="35">
        <f>MIN($AC337:$AC337)</f>
        <v>-1.100000000000001</v>
      </c>
      <c r="AF337"/>
      <c r="AG337"/>
      <c r="AH337"/>
      <c r="AI337"/>
      <c r="AJ337"/>
      <c r="AK337"/>
      <c r="AL337"/>
      <c r="AM337"/>
      <c r="AN337"/>
    </row>
    <row r="338" spans="1:40" s="1" customFormat="1" ht="15.75" customHeight="1" x14ac:dyDescent="0.35">
      <c r="A338" s="136"/>
      <c r="B338" s="51"/>
      <c r="C338" s="52" t="s">
        <v>7</v>
      </c>
      <c r="D338" s="59">
        <f>MAX($D$233,$D$253,$D$255,$D$261,$D$263)</f>
        <v>2.5999999999999996</v>
      </c>
      <c r="E338" s="59">
        <f>MAX($J$233,$J$253,$J$255,$J$261,$J$263)</f>
        <v>2.8</v>
      </c>
      <c r="F338" s="74">
        <f>MAX(E338:E338)</f>
        <v>2.8</v>
      </c>
      <c r="G338" s="69"/>
      <c r="H338" s="70"/>
      <c r="I338" s="75" t="s">
        <v>7</v>
      </c>
      <c r="J338" s="60">
        <f>MAX($D$237,$D$239,$D$249,$D$257)</f>
        <v>2.9000000000000026</v>
      </c>
      <c r="K338" s="60">
        <f>MAX($J$237,$J$239,$J$249,$J$257)</f>
        <v>2.4000000000000021</v>
      </c>
      <c r="L338" s="76">
        <f>MAX(K338:K338)</f>
        <v>2.4000000000000021</v>
      </c>
      <c r="M338" s="69"/>
      <c r="N338" s="70"/>
      <c r="O338" s="75" t="s">
        <v>7</v>
      </c>
      <c r="P338" s="42">
        <f>MAX($D$245,$D$249,$D$251)</f>
        <v>2.8000000000000025</v>
      </c>
      <c r="Q338" s="42">
        <f>MAX($J$245,$J$249,$J$251)</f>
        <v>2.2999999999999963</v>
      </c>
      <c r="R338" s="77">
        <f>MAX(Q338:Q338)</f>
        <v>2.2999999999999963</v>
      </c>
      <c r="S338" s="69"/>
      <c r="T338" s="70"/>
      <c r="U338" s="75" t="s">
        <v>7</v>
      </c>
      <c r="V338" s="60">
        <f>MAX($D$235,$D$251,$D$259)</f>
        <v>1.5000000000000013</v>
      </c>
      <c r="W338" s="60">
        <f>MAX($J$235,$J$251,$J$259)</f>
        <v>1.799999999999996</v>
      </c>
      <c r="X338" s="57">
        <f>MAX(W338:W338)</f>
        <v>1.799999999999996</v>
      </c>
      <c r="Y338" s="136"/>
      <c r="Z338" s="36"/>
      <c r="AA338" s="41" t="s">
        <v>6</v>
      </c>
      <c r="AB338" s="38">
        <f>MIN(AB333:AB337)</f>
        <v>-1.4999999999999902</v>
      </c>
      <c r="AC338" s="38">
        <f>MIN(AC333:AC337)</f>
        <v>-1.3000000000000012</v>
      </c>
      <c r="AD338" s="38">
        <f>MIN(AD333:AD337)</f>
        <v>-1.3000000000000012</v>
      </c>
      <c r="AF338"/>
      <c r="AG338"/>
      <c r="AH338"/>
      <c r="AI338"/>
      <c r="AJ338"/>
      <c r="AK338"/>
      <c r="AL338"/>
      <c r="AM338"/>
      <c r="AN338"/>
    </row>
    <row r="339" spans="1:40" s="1" customFormat="1" x14ac:dyDescent="0.35">
      <c r="A339" s="136"/>
      <c r="B339" s="51" t="s">
        <v>42</v>
      </c>
      <c r="C339" s="58" t="s">
        <v>6</v>
      </c>
      <c r="D339" s="59">
        <f>MIN($D$265,$D$285,$D$287,$D$293,$D$295)</f>
        <v>-1.3000000000000012</v>
      </c>
      <c r="E339" s="59">
        <f>MIN($J$265,$J$285,$J$287,$J$293,$J$295)</f>
        <v>0.10000000000000009</v>
      </c>
      <c r="F339" s="68">
        <f>MIN(E339:E339)</f>
        <v>0.10000000000000009</v>
      </c>
      <c r="G339" s="69"/>
      <c r="H339" s="70" t="s">
        <v>42</v>
      </c>
      <c r="I339" s="71" t="s">
        <v>6</v>
      </c>
      <c r="J339" s="60">
        <f>MIN($D$269,$D$271,$D$281,$D$289)</f>
        <v>-2.0000000000000018</v>
      </c>
      <c r="K339" s="60">
        <f>MIN($J$269,$J$271,$J$281,$J$289)</f>
        <v>-1.4000000000000012</v>
      </c>
      <c r="L339" s="72">
        <f>MIN(K339:K339)</f>
        <v>-1.4000000000000012</v>
      </c>
      <c r="M339" s="69"/>
      <c r="N339" s="70" t="s">
        <v>42</v>
      </c>
      <c r="O339" s="71" t="s">
        <v>6</v>
      </c>
      <c r="P339" s="42">
        <f>MIN($D$279,$D$283,$D$285)</f>
        <v>-1.6000000000000014</v>
      </c>
      <c r="Q339" s="42">
        <f>MIN($J$279,$J$283,$J$285)</f>
        <v>-1.7000000000000015</v>
      </c>
      <c r="R339" s="73">
        <f>MIN(Q339:Q339)</f>
        <v>-1.7000000000000015</v>
      </c>
      <c r="S339" s="69"/>
      <c r="T339" s="70" t="s">
        <v>42</v>
      </c>
      <c r="U339" s="71" t="s">
        <v>6</v>
      </c>
      <c r="V339" s="60">
        <f>MIN($D$267,$D$283,$D$291)</f>
        <v>-1.6000000000000014</v>
      </c>
      <c r="W339" s="60">
        <f>MIN($J$267,$J$283,$J$291)</f>
        <v>-1.7000000000000015</v>
      </c>
      <c r="X339" s="61">
        <f>MIN(W339:W339)</f>
        <v>-1.7000000000000015</v>
      </c>
      <c r="Y339" s="136"/>
      <c r="Z339" s="36"/>
      <c r="AA339" s="41" t="s">
        <v>7</v>
      </c>
      <c r="AB339" s="38">
        <f>MAX(AB333:AB337)</f>
        <v>2.8999999999999968</v>
      </c>
      <c r="AC339" s="38">
        <f>MAX(AC333:AC337)</f>
        <v>2.4999999999999964</v>
      </c>
      <c r="AD339" s="38">
        <f>MAX(AD333:AD337)</f>
        <v>2.4999999999999964</v>
      </c>
      <c r="AF339"/>
      <c r="AG339"/>
      <c r="AH339"/>
      <c r="AI339"/>
      <c r="AJ339"/>
      <c r="AK339"/>
      <c r="AL339"/>
      <c r="AM339"/>
      <c r="AN339"/>
    </row>
    <row r="340" spans="1:40" s="1" customFormat="1" ht="15.75" customHeight="1" x14ac:dyDescent="0.35">
      <c r="A340" s="136"/>
      <c r="B340" s="51"/>
      <c r="C340" s="52" t="s">
        <v>7</v>
      </c>
      <c r="D340" s="59">
        <f>MAX($D$265,$D$285,$D$287,$D$293,$D$295)</f>
        <v>2.4999999999999996</v>
      </c>
      <c r="E340" s="59">
        <f>MAX($J$265,$J$285,$J$287,$J$293,$J$295)</f>
        <v>2.6000000000000023</v>
      </c>
      <c r="F340" s="74">
        <f>MAX(E340:E340)</f>
        <v>2.6000000000000023</v>
      </c>
      <c r="G340" s="69"/>
      <c r="H340" s="70"/>
      <c r="I340" s="75" t="s">
        <v>7</v>
      </c>
      <c r="J340" s="60">
        <f>MAX($D$269,$D$271,$D$281,$D$289)</f>
        <v>2.6999999999999997</v>
      </c>
      <c r="K340" s="60">
        <f>MAX($J$269,$J$271,$J$281,$J$289)</f>
        <v>2.2999999999999963</v>
      </c>
      <c r="L340" s="76">
        <f>MAX(K340:K340)</f>
        <v>2.2999999999999963</v>
      </c>
      <c r="M340" s="69"/>
      <c r="N340" s="70"/>
      <c r="O340" s="75" t="s">
        <v>7</v>
      </c>
      <c r="P340" s="42">
        <f>MAX($D$279,$D$283,$D$285)</f>
        <v>2.8</v>
      </c>
      <c r="Q340" s="42">
        <f>MAX($J$279,$J$283,$J$285)</f>
        <v>2.4999999999999996</v>
      </c>
      <c r="R340" s="77">
        <f>MAX(Q340:Q340)</f>
        <v>2.4999999999999996</v>
      </c>
      <c r="S340" s="69"/>
      <c r="T340" s="70"/>
      <c r="U340" s="75" t="s">
        <v>7</v>
      </c>
      <c r="V340" s="60">
        <f>MAX($D$267,$D$283,$D$291)</f>
        <v>0.60000000000000053</v>
      </c>
      <c r="W340" s="60">
        <f>MAX($J$267,$J$283,$J$291)</f>
        <v>1.100000000000001</v>
      </c>
      <c r="X340" s="57">
        <f>MAX(W340:W340)</f>
        <v>1.100000000000001</v>
      </c>
      <c r="Y340" s="136"/>
      <c r="Z340" s="136"/>
      <c r="AA340" s="136"/>
      <c r="AB340" s="136"/>
      <c r="AC340" s="136"/>
      <c r="AD340" s="136"/>
      <c r="AF340"/>
      <c r="AG340"/>
      <c r="AH340"/>
      <c r="AI340"/>
      <c r="AJ340"/>
      <c r="AK340"/>
      <c r="AL340"/>
      <c r="AM340"/>
      <c r="AN340"/>
    </row>
    <row r="341" spans="1:40" s="1" customFormat="1" ht="15.75" customHeight="1" x14ac:dyDescent="0.35">
      <c r="A341" s="136"/>
      <c r="B341" s="51" t="s">
        <v>43</v>
      </c>
      <c r="C341" s="58" t="s">
        <v>6</v>
      </c>
      <c r="D341" s="59">
        <f>MIN($D$317,$D$319,$D$325,$D$327)</f>
        <v>-0.9000000000000008</v>
      </c>
      <c r="E341" s="59">
        <f>MIN($J$317,$J$319,$J$325,$J$327)</f>
        <v>-1.4000000000000012</v>
      </c>
      <c r="F341" s="68">
        <f>MIN(E341:E341)</f>
        <v>-1.4000000000000012</v>
      </c>
      <c r="G341" s="69"/>
      <c r="H341" s="70" t="s">
        <v>43</v>
      </c>
      <c r="I341" s="71" t="s">
        <v>6</v>
      </c>
      <c r="J341" s="60">
        <f>MIN($D$301,$D$303,$D$313,$D$321)</f>
        <v>-0.20000000000000018</v>
      </c>
      <c r="K341" s="60">
        <f>MIN($J$301,$J$303,$J$313,$J$321)</f>
        <v>0</v>
      </c>
      <c r="L341" s="72">
        <f>MIN(K341:K341)</f>
        <v>0</v>
      </c>
      <c r="M341" s="69"/>
      <c r="N341" s="70" t="s">
        <v>43</v>
      </c>
      <c r="O341" s="71" t="s">
        <v>6</v>
      </c>
      <c r="P341" s="42">
        <f>MIN($D$313,$D$317,$D$319)</f>
        <v>-0.60000000000000053</v>
      </c>
      <c r="Q341" s="42">
        <f>MIN($J$313,$J$317,$J$319)</f>
        <v>-1.0000000000000009</v>
      </c>
      <c r="R341" s="73">
        <f>MIN(Q341:Q341)</f>
        <v>-1.0000000000000009</v>
      </c>
      <c r="S341" s="69"/>
      <c r="T341" s="70" t="s">
        <v>43</v>
      </c>
      <c r="U341" s="71" t="s">
        <v>6</v>
      </c>
      <c r="V341" s="60">
        <f>MIN($D$299,$D$315,$D$323)</f>
        <v>-1.5999999999999903</v>
      </c>
      <c r="W341" s="60">
        <f>MIN($J$299,$J$315,$J$323)</f>
        <v>-1.0000000000000009</v>
      </c>
      <c r="X341" s="61">
        <f>MIN(W341:W341)</f>
        <v>-1.0000000000000009</v>
      </c>
      <c r="Y341" s="136"/>
      <c r="Z341" s="136"/>
      <c r="AA341" s="136"/>
      <c r="AB341" s="136"/>
      <c r="AC341" s="136"/>
      <c r="AD341" s="136"/>
      <c r="AF341"/>
      <c r="AG341"/>
      <c r="AH341"/>
      <c r="AI341"/>
      <c r="AJ341"/>
      <c r="AK341"/>
      <c r="AL341"/>
      <c r="AM341"/>
      <c r="AN341"/>
    </row>
    <row r="342" spans="1:40" s="1" customFormat="1" ht="15.75" customHeight="1" x14ac:dyDescent="0.35">
      <c r="A342" s="136"/>
      <c r="B342" s="51"/>
      <c r="C342" s="52" t="s">
        <v>7</v>
      </c>
      <c r="D342" s="59">
        <f>MAX($D$317,$D$319,$D$325,$D$327)</f>
        <v>2.2999999999999994</v>
      </c>
      <c r="E342" s="59">
        <f>MAX($J$317,$J$319,$J$325,$J$327)</f>
        <v>1.8000000000000016</v>
      </c>
      <c r="F342" s="74">
        <f>MAX(E342:E342)</f>
        <v>1.8000000000000016</v>
      </c>
      <c r="G342" s="69"/>
      <c r="H342" s="70"/>
      <c r="I342" s="75" t="s">
        <v>7</v>
      </c>
      <c r="J342" s="60">
        <f>MAX($D$301,$D$303,$D$313,$D$321)</f>
        <v>1.9000000000000017</v>
      </c>
      <c r="K342" s="60">
        <f>MAX($J$301,$J$303,$J$313,$J$321)</f>
        <v>1.5999999999999959</v>
      </c>
      <c r="L342" s="76">
        <f>MAX(K342:K342)</f>
        <v>1.5999999999999959</v>
      </c>
      <c r="M342" s="69"/>
      <c r="N342" s="70"/>
      <c r="O342" s="75" t="s">
        <v>7</v>
      </c>
      <c r="P342" s="42">
        <f>MAX($D$313,$D$317,$D$319)</f>
        <v>2.2999999999999994</v>
      </c>
      <c r="Q342" s="42">
        <f>MAX($J$313,$J$317,$J$319)</f>
        <v>1.8000000000000016</v>
      </c>
      <c r="R342" s="77">
        <f>MAX(Q342:Q342)</f>
        <v>1.8000000000000016</v>
      </c>
      <c r="S342" s="69"/>
      <c r="T342" s="70"/>
      <c r="U342" s="75" t="s">
        <v>7</v>
      </c>
      <c r="V342" s="60">
        <f>MAX($D$299,$D$315,$D$323)</f>
        <v>-0.60000000000000053</v>
      </c>
      <c r="W342" s="60">
        <f>MAX($J$299,$J$315,$J$323)</f>
        <v>-0.20000000000000018</v>
      </c>
      <c r="X342" s="57">
        <f>MAX(W342:W342)</f>
        <v>-0.20000000000000018</v>
      </c>
      <c r="Y342" s="136"/>
      <c r="Z342" s="136"/>
      <c r="AA342" s="136"/>
      <c r="AB342" s="136"/>
      <c r="AC342" s="136"/>
      <c r="AD342" s="136"/>
      <c r="AF342"/>
      <c r="AG342"/>
      <c r="AH342"/>
      <c r="AI342"/>
      <c r="AJ342"/>
      <c r="AK342"/>
      <c r="AL342"/>
      <c r="AM342"/>
      <c r="AN342"/>
    </row>
    <row r="343" spans="1:40" s="1" customFormat="1" x14ac:dyDescent="0.35">
      <c r="A343" s="136"/>
      <c r="B343" s="62"/>
      <c r="C343" s="63" t="s">
        <v>44</v>
      </c>
      <c r="D343" s="78">
        <f>MIN(D333:D342)</f>
        <v>-1.3000000000000012</v>
      </c>
      <c r="E343" s="78">
        <f>MIN(E333:E342)</f>
        <v>-1.4000000000000012</v>
      </c>
      <c r="F343" s="79">
        <f>MIN(E343:E343)</f>
        <v>-1.4000000000000012</v>
      </c>
      <c r="G343" s="69"/>
      <c r="H343" s="80"/>
      <c r="I343" s="64" t="s">
        <v>44</v>
      </c>
      <c r="J343" s="64">
        <f>MIN(J333:J342)</f>
        <v>-2.4000000000000021</v>
      </c>
      <c r="K343" s="64">
        <f>MIN(K333:K342)</f>
        <v>-2.1000000000000019</v>
      </c>
      <c r="L343" s="81">
        <f>MIN(K343:K343)</f>
        <v>-2.1000000000000019</v>
      </c>
      <c r="M343" s="69"/>
      <c r="N343" s="82"/>
      <c r="O343" s="83" t="s">
        <v>44</v>
      </c>
      <c r="P343" s="83">
        <f>MIN(P333:P342)</f>
        <v>-2.4000000000000021</v>
      </c>
      <c r="Q343" s="83">
        <f>MIN(Q333:Q342)</f>
        <v>-2.1000000000000019</v>
      </c>
      <c r="R343" s="84">
        <f>MIN(Q343:Q343)</f>
        <v>-2.1000000000000019</v>
      </c>
      <c r="S343" s="69"/>
      <c r="T343" s="85"/>
      <c r="U343" s="86" t="s">
        <v>37</v>
      </c>
      <c r="V343" s="86">
        <f>MIN(V333:V342)</f>
        <v>-1.6000000000000014</v>
      </c>
      <c r="W343" s="86">
        <f>MIN(W333:W342)</f>
        <v>-1.7000000000000015</v>
      </c>
      <c r="X343" s="87">
        <f>MIN(W343:W343)</f>
        <v>-1.7000000000000015</v>
      </c>
      <c r="Y343" s="136"/>
      <c r="Z343" s="136"/>
      <c r="AA343" s="136"/>
      <c r="AB343" s="136"/>
      <c r="AC343" s="136"/>
      <c r="AD343" s="136"/>
      <c r="AF343"/>
      <c r="AG343"/>
      <c r="AH343"/>
      <c r="AI343"/>
      <c r="AJ343"/>
      <c r="AK343"/>
      <c r="AL343"/>
      <c r="AM343"/>
      <c r="AN343"/>
    </row>
    <row r="344" spans="1:40" s="1" customFormat="1" x14ac:dyDescent="0.35">
      <c r="A344" s="136"/>
      <c r="B344" s="65"/>
      <c r="C344" s="66" t="s">
        <v>45</v>
      </c>
      <c r="D344" s="88">
        <f>MAX(D333:D342)</f>
        <v>4.5999999999999988</v>
      </c>
      <c r="E344" s="88">
        <f>MAX(E333:E342)</f>
        <v>3.7000000000000006</v>
      </c>
      <c r="F344" s="89">
        <f>MAX(E344:E344)</f>
        <v>3.7000000000000006</v>
      </c>
      <c r="G344" s="69"/>
      <c r="H344" s="90"/>
      <c r="I344" s="67" t="s">
        <v>45</v>
      </c>
      <c r="J344" s="67">
        <f>MAX(J333:J342)</f>
        <v>4.0000000000000009</v>
      </c>
      <c r="K344" s="67">
        <f>MAX(K333:K342)</f>
        <v>3.5000000000000004</v>
      </c>
      <c r="L344" s="81">
        <f>MIN(K344:K344)</f>
        <v>3.5000000000000004</v>
      </c>
      <c r="M344" s="69"/>
      <c r="N344" s="91"/>
      <c r="O344" s="92" t="s">
        <v>45</v>
      </c>
      <c r="P344" s="92">
        <f>MAX(P333:P342)</f>
        <v>3.8999999999999977</v>
      </c>
      <c r="Q344" s="92">
        <f>MAX(Q333:Q342)</f>
        <v>3.8000000000000007</v>
      </c>
      <c r="R344" s="84">
        <f>MIN(Q344:Q344)</f>
        <v>3.8000000000000007</v>
      </c>
      <c r="S344" s="69"/>
      <c r="T344" s="93"/>
      <c r="U344" s="94"/>
      <c r="V344" s="94">
        <f>MAX(V333:V342)</f>
        <v>3.9000000000000035</v>
      </c>
      <c r="W344" s="94">
        <f>MAX(W333:W342)</f>
        <v>3.1</v>
      </c>
      <c r="X344" s="87">
        <f>MIN(W344:W344)</f>
        <v>3.1</v>
      </c>
      <c r="Y344" s="136"/>
      <c r="Z344" s="136"/>
      <c r="AA344" s="136"/>
      <c r="AB344" s="136"/>
      <c r="AC344" s="136"/>
      <c r="AD344" s="136"/>
      <c r="AF344"/>
      <c r="AG344"/>
      <c r="AH344"/>
      <c r="AI344"/>
      <c r="AJ344"/>
      <c r="AK344"/>
      <c r="AL344"/>
      <c r="AM344"/>
      <c r="AN344"/>
    </row>
    <row r="345" spans="1:40" s="1" customFormat="1" x14ac:dyDescent="0.35">
      <c r="A345" s="136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36"/>
      <c r="AC345" s="136"/>
      <c r="AD345" s="136"/>
      <c r="AF345"/>
      <c r="AG345"/>
      <c r="AH345"/>
      <c r="AI345"/>
      <c r="AJ345"/>
      <c r="AK345"/>
      <c r="AL345"/>
      <c r="AM345"/>
      <c r="AN345"/>
    </row>
    <row r="346" spans="1:40" s="1" customFormat="1" x14ac:dyDescent="0.35">
      <c r="A346" s="136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36"/>
      <c r="Z346" s="136"/>
      <c r="AA346" s="136"/>
      <c r="AB346" s="136"/>
      <c r="AC346" s="136"/>
      <c r="AD346" s="136"/>
      <c r="AF346"/>
      <c r="AG346"/>
      <c r="AH346"/>
      <c r="AI346"/>
      <c r="AJ346"/>
      <c r="AK346"/>
      <c r="AL346"/>
      <c r="AM346"/>
      <c r="AN346"/>
    </row>
    <row r="347" spans="1:40" s="1" customFormat="1" x14ac:dyDescent="0.35">
      <c r="A347" s="136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36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  <c r="AF347"/>
      <c r="AG347"/>
      <c r="AH347"/>
      <c r="AI347"/>
      <c r="AJ347"/>
      <c r="AK347"/>
      <c r="AL347"/>
      <c r="AM347"/>
      <c r="AN347"/>
    </row>
    <row r="348" spans="1:40" s="1" customFormat="1" ht="18" customHeight="1" x14ac:dyDescent="0.35">
      <c r="A348" s="136"/>
      <c r="B348" s="51" t="s">
        <v>39</v>
      </c>
      <c r="C348" s="58" t="s">
        <v>6</v>
      </c>
      <c r="D348" s="97">
        <f>MIN($E$169,$E$189,$E$191,$E$197,$E$199)</f>
        <v>2.4000000000000021</v>
      </c>
      <c r="E348" s="97">
        <f>MIN($K$169,$K$189,$K$191,$K$197,$K$199)</f>
        <v>3.3000000000000003</v>
      </c>
      <c r="F348" s="68">
        <f>MIN(E348:E348)</f>
        <v>3.3000000000000003</v>
      </c>
      <c r="G348" s="69"/>
      <c r="H348" s="70" t="s">
        <v>39</v>
      </c>
      <c r="I348" s="71" t="s">
        <v>6</v>
      </c>
      <c r="J348" s="42">
        <f>MIN($E$173,$E$175,$E$185,$E$193)</f>
        <v>1.0000000000000009</v>
      </c>
      <c r="K348" s="42">
        <f>MIN($K$173,$K$175,$K$185,$K$193)</f>
        <v>1.8999999999999906</v>
      </c>
      <c r="L348" s="72">
        <f>MIN(K348:K348)</f>
        <v>1.8999999999999906</v>
      </c>
      <c r="M348" s="69"/>
      <c r="N348" s="70" t="s">
        <v>39</v>
      </c>
      <c r="O348" s="71" t="s">
        <v>6</v>
      </c>
      <c r="P348" s="42">
        <f>MIN($E$177,$E$181,$E$183)</f>
        <v>1.2000000000000011</v>
      </c>
      <c r="Q348" s="42">
        <f>MIN($K$177,$K$181,$K$183)</f>
        <v>3.1000000000000028</v>
      </c>
      <c r="R348" s="73">
        <f>MIN(Q348:Q348)</f>
        <v>3.1000000000000028</v>
      </c>
      <c r="S348" s="69"/>
      <c r="T348" s="70" t="s">
        <v>39</v>
      </c>
      <c r="U348" s="71" t="s">
        <v>6</v>
      </c>
      <c r="V348" s="42">
        <f>MIN($E$171,$E$187,$E$195)</f>
        <v>2.0000000000000018</v>
      </c>
      <c r="W348" s="42">
        <f>MIN($K$171,$K$187,$K$195)</f>
        <v>4.5000000000000036</v>
      </c>
      <c r="X348" s="95">
        <f>MIN(W348:W348)</f>
        <v>4.5000000000000036</v>
      </c>
      <c r="Y348" s="136"/>
      <c r="Z348" s="2" t="s">
        <v>38</v>
      </c>
      <c r="AA348" s="3"/>
      <c r="AB348" s="136"/>
      <c r="AC348" s="4"/>
      <c r="AD348" s="33"/>
      <c r="AF348"/>
      <c r="AG348"/>
      <c r="AH348"/>
      <c r="AI348"/>
      <c r="AJ348"/>
      <c r="AK348"/>
      <c r="AL348"/>
      <c r="AM348"/>
      <c r="AN348"/>
    </row>
    <row r="349" spans="1:40" s="1" customFormat="1" ht="15.75" customHeight="1" x14ac:dyDescent="0.35">
      <c r="A349" s="136"/>
      <c r="B349" s="51"/>
      <c r="C349" s="52" t="s">
        <v>7</v>
      </c>
      <c r="D349" s="97">
        <f>MAX($E$169,$E$189,$E$191,$E$197,$E$199)</f>
        <v>3.4000000000000004</v>
      </c>
      <c r="E349" s="97">
        <f>MAX($K$169,$K$189,$K$191,$K$197,$K$199)</f>
        <v>5.1000000000000014</v>
      </c>
      <c r="F349" s="74">
        <f>MAX(E349:E349)</f>
        <v>5.1000000000000014</v>
      </c>
      <c r="G349" s="69"/>
      <c r="H349" s="70"/>
      <c r="I349" s="75" t="s">
        <v>7</v>
      </c>
      <c r="J349" s="42">
        <f>MAX($E$173,$E$175,$E$185,$E$193)</f>
        <v>5.4</v>
      </c>
      <c r="K349" s="42">
        <f>MAX($K$173,$K$175,$K$185,$K$193)</f>
        <v>5.8999999999999995</v>
      </c>
      <c r="L349" s="76">
        <f>MAX(K349:K349)</f>
        <v>5.8999999999999995</v>
      </c>
      <c r="M349" s="69"/>
      <c r="N349" s="70"/>
      <c r="O349" s="75" t="s">
        <v>7</v>
      </c>
      <c r="P349" s="42">
        <f>MAX($E$177,$E$181,$E$183)</f>
        <v>4.0000000000000009</v>
      </c>
      <c r="Q349" s="42">
        <f>MAX($K$177,$K$181,$K$183)</f>
        <v>5.4999999999999991</v>
      </c>
      <c r="R349" s="77">
        <f>MAX(Q349:Q349)</f>
        <v>5.4999999999999991</v>
      </c>
      <c r="S349" s="69"/>
      <c r="T349" s="70"/>
      <c r="U349" s="75" t="s">
        <v>7</v>
      </c>
      <c r="V349" s="42">
        <f>MAX($E$171,$E$187,$E$195)</f>
        <v>4.8000000000000016</v>
      </c>
      <c r="W349" s="42">
        <f>MAX($K$171,$K$187,$K$195)</f>
        <v>7.4999999999999982</v>
      </c>
      <c r="X349" s="96">
        <f>MAX(W349:W349)</f>
        <v>7.4999999999999982</v>
      </c>
      <c r="Y349" s="136"/>
      <c r="Z349" s="2" t="s">
        <v>39</v>
      </c>
      <c r="AA349" s="34" t="s">
        <v>6</v>
      </c>
      <c r="AB349" s="39">
        <f>$E$179</f>
        <v>2.8999999999999968</v>
      </c>
      <c r="AC349" s="39">
        <f>$K$179</f>
        <v>5.6999999999999993</v>
      </c>
      <c r="AD349" s="35">
        <f>MIN($AC349:$AC349)</f>
        <v>5.6999999999999993</v>
      </c>
      <c r="AF349"/>
      <c r="AG349"/>
      <c r="AH349"/>
      <c r="AI349"/>
      <c r="AJ349"/>
      <c r="AK349"/>
      <c r="AL349"/>
      <c r="AM349"/>
      <c r="AN349"/>
    </row>
    <row r="350" spans="1:40" s="1" customFormat="1" ht="18" customHeight="1" x14ac:dyDescent="0.35">
      <c r="A350" s="136"/>
      <c r="B350" s="51" t="s">
        <v>40</v>
      </c>
      <c r="C350" s="58" t="s">
        <v>6</v>
      </c>
      <c r="D350" s="97">
        <f>MIN($E$201,$E$221,$E$223,$E$229,$E$231)</f>
        <v>-0.20000000000000018</v>
      </c>
      <c r="E350" s="97">
        <f>MIN($K$201,$K$221,$K$223,$K$229,$K$231)</f>
        <v>1.2000000000000011</v>
      </c>
      <c r="F350" s="68">
        <f>MIN(E350:E350)</f>
        <v>1.2000000000000011</v>
      </c>
      <c r="G350" s="69"/>
      <c r="H350" s="70" t="s">
        <v>40</v>
      </c>
      <c r="I350" s="71" t="s">
        <v>6</v>
      </c>
      <c r="J350" s="42">
        <f>MIN($E$205,$E$207,$E$217,$E$225)</f>
        <v>-1.9000000000000017</v>
      </c>
      <c r="K350" s="42">
        <f>MIN($K$205,$K$207,$K$217,$K$225)</f>
        <v>-1.0000000000000009</v>
      </c>
      <c r="L350" s="72">
        <f>MIN(K350:K350)</f>
        <v>-1.0000000000000009</v>
      </c>
      <c r="M350" s="69"/>
      <c r="N350" s="70" t="s">
        <v>40</v>
      </c>
      <c r="O350" s="71" t="s">
        <v>6</v>
      </c>
      <c r="P350" s="42">
        <f>MIN($E$211,$E$215,$E$217)</f>
        <v>-1.4999999999999902</v>
      </c>
      <c r="Q350" s="42">
        <f>MIN($K$211,$K$215,$K$217)</f>
        <v>-0.80000000000000071</v>
      </c>
      <c r="R350" s="73">
        <f>MIN(Q350:Q350)</f>
        <v>-0.80000000000000071</v>
      </c>
      <c r="S350" s="69"/>
      <c r="T350" s="70" t="s">
        <v>40</v>
      </c>
      <c r="U350" s="71" t="s">
        <v>6</v>
      </c>
      <c r="V350" s="42">
        <f>MIN($E$203,$E$219,$E$227)</f>
        <v>-0.20000000000000018</v>
      </c>
      <c r="W350" s="42">
        <f>MIN($K$203,$K$219,$K$227)</f>
        <v>1.4000000000000012</v>
      </c>
      <c r="X350" s="95">
        <f>MIN(W350:W350)</f>
        <v>1.4000000000000012</v>
      </c>
      <c r="Y350" s="136"/>
      <c r="Z350" s="2" t="s">
        <v>40</v>
      </c>
      <c r="AA350" s="34" t="s">
        <v>6</v>
      </c>
      <c r="AB350" s="39">
        <f>$E$211</f>
        <v>0.9000000000000008</v>
      </c>
      <c r="AC350" s="39">
        <f>$K$211</f>
        <v>3.3000000000000029</v>
      </c>
      <c r="AD350" s="35">
        <f>MIN($AC350:$AC350)</f>
        <v>3.3000000000000029</v>
      </c>
      <c r="AF350"/>
      <c r="AG350"/>
      <c r="AH350"/>
      <c r="AI350"/>
      <c r="AJ350"/>
      <c r="AK350"/>
      <c r="AL350"/>
      <c r="AM350"/>
      <c r="AN350"/>
    </row>
    <row r="351" spans="1:40" s="1" customFormat="1" ht="15" customHeight="1" x14ac:dyDescent="0.35">
      <c r="A351" s="136"/>
      <c r="B351" s="51"/>
      <c r="C351" s="52" t="s">
        <v>7</v>
      </c>
      <c r="D351" s="97">
        <f>MAX($E$201,$E$221,$E$223,$E$229,$E$231)</f>
        <v>2.6999999999999997</v>
      </c>
      <c r="E351" s="97">
        <f>MAX($K$201,$K$221,$K$223,$K$229,$K$231)</f>
        <v>4.3999999999999986</v>
      </c>
      <c r="F351" s="74">
        <f>MAX(E351:E351)</f>
        <v>4.3999999999999986</v>
      </c>
      <c r="G351" s="69"/>
      <c r="H351" s="70"/>
      <c r="I351" s="75" t="s">
        <v>7</v>
      </c>
      <c r="J351" s="42">
        <f>MAX($E$205,$E$207,$E$217,$E$225)</f>
        <v>4.8999999999999986</v>
      </c>
      <c r="K351" s="42">
        <f>MAX($K$205,$K$207,$K$217,$K$225)</f>
        <v>5.6</v>
      </c>
      <c r="L351" s="76">
        <f>MAX(K351:K351)</f>
        <v>5.6</v>
      </c>
      <c r="M351" s="69"/>
      <c r="N351" s="70"/>
      <c r="O351" s="75" t="s">
        <v>7</v>
      </c>
      <c r="P351" s="42">
        <f>MAX($E$211,$E$215,$E$217)</f>
        <v>3.2</v>
      </c>
      <c r="Q351" s="42">
        <f>MAX($K$211,$K$215,$K$217)</f>
        <v>3.3000000000000029</v>
      </c>
      <c r="R351" s="77">
        <f>MAX(Q351:Q351)</f>
        <v>3.3000000000000029</v>
      </c>
      <c r="S351" s="69"/>
      <c r="T351" s="70"/>
      <c r="U351" s="75" t="s">
        <v>7</v>
      </c>
      <c r="V351" s="42">
        <f>MAX($E$203,$E$219,$E$227)</f>
        <v>3.2999999999999972</v>
      </c>
      <c r="W351" s="42">
        <f>MAX($K$203,$K$219,$K$227)</f>
        <v>5.8</v>
      </c>
      <c r="X351" s="96">
        <f>MAX(W351:W351)</f>
        <v>5.8</v>
      </c>
      <c r="Y351" s="136"/>
      <c r="Z351" s="2" t="s">
        <v>41</v>
      </c>
      <c r="AA351" s="34" t="s">
        <v>6</v>
      </c>
      <c r="AB351" s="39">
        <f>$E$243</f>
        <v>-0.30000000000000027</v>
      </c>
      <c r="AC351" s="39">
        <f>$K$243</f>
        <v>1.2000000000000011</v>
      </c>
      <c r="AD351" s="35">
        <f>MIN($AC351:$AC351)</f>
        <v>1.2000000000000011</v>
      </c>
      <c r="AF351"/>
      <c r="AG351"/>
      <c r="AH351"/>
      <c r="AI351"/>
      <c r="AJ351"/>
      <c r="AK351"/>
      <c r="AL351"/>
      <c r="AM351"/>
      <c r="AN351"/>
    </row>
    <row r="352" spans="1:40" s="1" customFormat="1" ht="19.5" customHeight="1" x14ac:dyDescent="0.35">
      <c r="A352" s="136"/>
      <c r="B352" s="51" t="s">
        <v>41</v>
      </c>
      <c r="C352" s="58" t="s">
        <v>6</v>
      </c>
      <c r="D352" s="97">
        <f>MIN($E$233,$E$253,$E$255,$E$261,$E$263)</f>
        <v>-1.6000000000000014</v>
      </c>
      <c r="E352" s="97">
        <f>MIN($K$233,$K$253,$K$255,$K$261,$K$263)</f>
        <v>-1.100000000000001</v>
      </c>
      <c r="F352" s="68">
        <f>MIN(E352:E352)</f>
        <v>-1.100000000000001</v>
      </c>
      <c r="G352" s="69"/>
      <c r="H352" s="70" t="s">
        <v>41</v>
      </c>
      <c r="I352" s="71" t="s">
        <v>6</v>
      </c>
      <c r="J352" s="42">
        <f>MIN($E$237,$E$239,$E$249,$E$257)</f>
        <v>-2.7999999999999914</v>
      </c>
      <c r="K352" s="42">
        <f>MIN($K$237,$K$239,$K$249,$K$257)</f>
        <v>-1.2999999999999901</v>
      </c>
      <c r="L352" s="72">
        <f>MIN(K352:K352)</f>
        <v>-1.2999999999999901</v>
      </c>
      <c r="M352" s="69"/>
      <c r="N352" s="70" t="s">
        <v>41</v>
      </c>
      <c r="O352" s="71" t="s">
        <v>6</v>
      </c>
      <c r="P352" s="42">
        <f>MIN($E$245,$E$249,$E$251)</f>
        <v>-2.5999999999999912</v>
      </c>
      <c r="Q352" s="42">
        <f>MIN($K$245,$K$249,$K$251)</f>
        <v>-1.2000000000000011</v>
      </c>
      <c r="R352" s="73">
        <f>MIN(Q352:Q352)</f>
        <v>-1.2000000000000011</v>
      </c>
      <c r="S352" s="69"/>
      <c r="T352" s="70" t="s">
        <v>41</v>
      </c>
      <c r="U352" s="71" t="s">
        <v>6</v>
      </c>
      <c r="V352" s="42">
        <f>MIN($E$235,$E$251,$E$259)</f>
        <v>-1.4000000000000012</v>
      </c>
      <c r="W352" s="42">
        <f>MIN($K$235,$K$251,$K$259)</f>
        <v>-0.30000000000000027</v>
      </c>
      <c r="X352" s="95">
        <f>MIN(W352:W352)</f>
        <v>-0.30000000000000027</v>
      </c>
      <c r="Y352" s="136"/>
      <c r="Z352" s="2" t="s">
        <v>42</v>
      </c>
      <c r="AA352" s="34" t="s">
        <v>6</v>
      </c>
      <c r="AB352" s="39">
        <f>$E$275</f>
        <v>-1.19999999999999</v>
      </c>
      <c r="AC352" s="39">
        <f>$K$275</f>
        <v>-0.20000000000000018</v>
      </c>
      <c r="AD352" s="35">
        <f>MIN($AC352:$AC352)</f>
        <v>-0.20000000000000018</v>
      </c>
      <c r="AF352"/>
      <c r="AG352"/>
      <c r="AH352"/>
      <c r="AI352"/>
      <c r="AJ352"/>
      <c r="AK352"/>
      <c r="AL352"/>
      <c r="AM352"/>
      <c r="AN352"/>
    </row>
    <row r="353" spans="1:40" s="1" customFormat="1" ht="17.25" customHeight="1" x14ac:dyDescent="0.35">
      <c r="A353" s="136"/>
      <c r="B353" s="51"/>
      <c r="C353" s="52" t="s">
        <v>7</v>
      </c>
      <c r="D353" s="97">
        <f>MAX($E$233,$E$253,$E$255,$E$261,$E$263)</f>
        <v>2.5999999999999996</v>
      </c>
      <c r="E353" s="97">
        <f>MAX($K$233,$K$253,$K$255,$K$261,$K$263)</f>
        <v>3.5999999999999979</v>
      </c>
      <c r="F353" s="74">
        <f>MAX(E353:E353)</f>
        <v>3.5999999999999979</v>
      </c>
      <c r="G353" s="69"/>
      <c r="H353" s="70"/>
      <c r="I353" s="75" t="s">
        <v>7</v>
      </c>
      <c r="J353" s="42">
        <f>MAX($E$237,$E$239,$E$249,$E$257)</f>
        <v>4.5000000000000009</v>
      </c>
      <c r="K353" s="42">
        <f>MAX($K$237,$K$239,$K$249,$K$257)</f>
        <v>5.200000000000002</v>
      </c>
      <c r="L353" s="76">
        <f>MAX(K353:K353)</f>
        <v>5.200000000000002</v>
      </c>
      <c r="M353" s="69"/>
      <c r="N353" s="70"/>
      <c r="O353" s="75" t="s">
        <v>7</v>
      </c>
      <c r="P353" s="42">
        <f>MAX($E$245,$E$249,$E$251)</f>
        <v>2.7000000000000024</v>
      </c>
      <c r="Q353" s="42">
        <f>MAX($K$245,$K$249,$K$251)</f>
        <v>4.299999999999998</v>
      </c>
      <c r="R353" s="77">
        <f>MAX(Q353:Q353)</f>
        <v>4.299999999999998</v>
      </c>
      <c r="S353" s="69"/>
      <c r="T353" s="70"/>
      <c r="U353" s="75" t="s">
        <v>7</v>
      </c>
      <c r="V353" s="42">
        <f>MAX($E$235,$E$251,$E$259)</f>
        <v>1.8000000000000016</v>
      </c>
      <c r="W353" s="42">
        <f>MAX($K$235,$K$251,$K$259)</f>
        <v>4.299999999999998</v>
      </c>
      <c r="X353" s="96">
        <f>MAX(W353:W353)</f>
        <v>4.299999999999998</v>
      </c>
      <c r="Y353" s="136"/>
      <c r="Z353" s="2" t="s">
        <v>43</v>
      </c>
      <c r="AA353" s="34" t="s">
        <v>6</v>
      </c>
      <c r="AB353" s="39">
        <f>$E$307</f>
        <v>-1.4999999999999902</v>
      </c>
      <c r="AC353" s="39">
        <f>$K$307</f>
        <v>-1.100000000000001</v>
      </c>
      <c r="AD353" s="35">
        <f>MIN($AC353:$AC353)</f>
        <v>-1.100000000000001</v>
      </c>
      <c r="AF353"/>
      <c r="AG353"/>
      <c r="AH353"/>
      <c r="AI353"/>
      <c r="AJ353"/>
      <c r="AK353"/>
      <c r="AL353"/>
      <c r="AM353"/>
      <c r="AN353"/>
    </row>
    <row r="354" spans="1:40" s="1" customFormat="1" ht="16.5" customHeight="1" x14ac:dyDescent="0.35">
      <c r="A354" s="136"/>
      <c r="B354" s="51" t="s">
        <v>42</v>
      </c>
      <c r="C354" s="58" t="s">
        <v>6</v>
      </c>
      <c r="D354" s="97">
        <f>MIN($E$265,$E$285,$E$287,$E$293,$E$295)</f>
        <v>-2.2999999999999909</v>
      </c>
      <c r="E354" s="97">
        <f>MIN($K$265,$K$285,$K$287,$K$293,$K$295)</f>
        <v>-1.6000000000000014</v>
      </c>
      <c r="F354" s="68">
        <f>MIN(E354:E354)</f>
        <v>-1.6000000000000014</v>
      </c>
      <c r="G354" s="69"/>
      <c r="H354" s="70" t="s">
        <v>42</v>
      </c>
      <c r="I354" s="71" t="s">
        <v>6</v>
      </c>
      <c r="J354" s="42">
        <f>MIN($E$269,$E$271,$E$281,$E$289)</f>
        <v>-2.6000000000000023</v>
      </c>
      <c r="K354" s="42">
        <f>MIN($K$269,$K$271,$K$281,$K$289)</f>
        <v>-1.0000000000000009</v>
      </c>
      <c r="L354" s="72">
        <f>MIN(K354:K354)</f>
        <v>-1.0000000000000009</v>
      </c>
      <c r="M354" s="69"/>
      <c r="N354" s="70" t="s">
        <v>42</v>
      </c>
      <c r="O354" s="71" t="s">
        <v>6</v>
      </c>
      <c r="P354" s="42">
        <f>MIN($E$279,$E$283,$E$285)</f>
        <v>-1.7000000000000015</v>
      </c>
      <c r="Q354" s="42">
        <f>MIN($K$279,$K$283,$K$285)</f>
        <v>-0.80000000000000071</v>
      </c>
      <c r="R354" s="73">
        <f>MIN(Q354:Q354)</f>
        <v>-0.80000000000000071</v>
      </c>
      <c r="S354" s="69"/>
      <c r="T354" s="70" t="s">
        <v>42</v>
      </c>
      <c r="U354" s="71" t="s">
        <v>6</v>
      </c>
      <c r="V354" s="42">
        <f>MIN($E$267,$E$283,$E$291)</f>
        <v>-1.7999999999999905</v>
      </c>
      <c r="W354" s="42">
        <f>MIN($K$267,$K$283,$K$291)</f>
        <v>-0.9000000000000008</v>
      </c>
      <c r="X354" s="95">
        <f>MIN(W354:W354)</f>
        <v>-0.9000000000000008</v>
      </c>
      <c r="Y354" s="136"/>
      <c r="Z354" s="36"/>
      <c r="AA354" s="37" t="s">
        <v>6</v>
      </c>
      <c r="AB354" s="38">
        <f>MIN(AB349:AB353)</f>
        <v>-1.4999999999999902</v>
      </c>
      <c r="AC354" s="38">
        <f>MIN(AC349:AC353)</f>
        <v>-1.100000000000001</v>
      </c>
      <c r="AD354" s="38">
        <f>MIN(AC354:AC354)</f>
        <v>-1.100000000000001</v>
      </c>
      <c r="AF354"/>
      <c r="AG354"/>
      <c r="AH354"/>
      <c r="AI354"/>
      <c r="AJ354"/>
      <c r="AK354"/>
      <c r="AL354"/>
      <c r="AM354"/>
      <c r="AN354"/>
    </row>
    <row r="355" spans="1:40" s="1" customFormat="1" ht="18" customHeight="1" x14ac:dyDescent="0.35">
      <c r="A355" s="136"/>
      <c r="B355" s="51"/>
      <c r="C355" s="52" t="s">
        <v>7</v>
      </c>
      <c r="D355" s="97">
        <f>MAX($E$265,$E$285,$E$287,$E$293,$E$295)</f>
        <v>2.4000000000000021</v>
      </c>
      <c r="E355" s="97">
        <f>MAX($K$265,$K$285,$K$287,$K$293,$K$295)</f>
        <v>3</v>
      </c>
      <c r="F355" s="74">
        <f>MAX(E355:E355)</f>
        <v>3</v>
      </c>
      <c r="G355" s="69"/>
      <c r="H355" s="70"/>
      <c r="I355" s="75" t="s">
        <v>7</v>
      </c>
      <c r="J355" s="42">
        <f>MAX($E$269,$E$271,$E$281,$E$289)</f>
        <v>4.0000000000000009</v>
      </c>
      <c r="K355" s="42">
        <f>MAX($K$269,$K$271,$K$281,$K$289)</f>
        <v>4.9999999999999991</v>
      </c>
      <c r="L355" s="76">
        <f>MAX(K355:K355)</f>
        <v>4.9999999999999991</v>
      </c>
      <c r="M355" s="69"/>
      <c r="N355" s="70"/>
      <c r="O355" s="75" t="s">
        <v>7</v>
      </c>
      <c r="P355" s="42">
        <f>MAX($E$279,$E$283,$E$285)</f>
        <v>2.8</v>
      </c>
      <c r="Q355" s="42">
        <f>MAX($K$279,$K$283,$K$285)</f>
        <v>3.0000000000000013</v>
      </c>
      <c r="R355" s="77">
        <f>MAX(Q355:Q355)</f>
        <v>3.0000000000000013</v>
      </c>
      <c r="S355" s="69"/>
      <c r="T355" s="70"/>
      <c r="U355" s="75" t="s">
        <v>7</v>
      </c>
      <c r="V355" s="42">
        <f>MAX($E$267,$E$283,$E$291)</f>
        <v>0.70000000000000062</v>
      </c>
      <c r="W355" s="42">
        <f>MAX($K$267,$K$283,$K$291)</f>
        <v>2.7000000000000024</v>
      </c>
      <c r="X355" s="96">
        <f>MAX(W355:W355)</f>
        <v>2.7000000000000024</v>
      </c>
      <c r="Y355" s="136"/>
      <c r="Z355" s="36"/>
      <c r="AA355" s="37" t="s">
        <v>7</v>
      </c>
      <c r="AB355" s="38">
        <f>MAX(AB349:AB353)</f>
        <v>2.8999999999999968</v>
      </c>
      <c r="AC355" s="38">
        <f>MAX(AC349:AC353)</f>
        <v>5.6999999999999993</v>
      </c>
      <c r="AD355" s="38">
        <f>MAX(AC355:AC355)</f>
        <v>5.6999999999999993</v>
      </c>
      <c r="AF355"/>
      <c r="AG355"/>
      <c r="AH355"/>
      <c r="AI355"/>
      <c r="AJ355"/>
      <c r="AK355"/>
      <c r="AL355"/>
      <c r="AM355"/>
      <c r="AN355"/>
    </row>
    <row r="356" spans="1:40" s="1" customFormat="1" ht="15.75" customHeight="1" x14ac:dyDescent="0.35">
      <c r="A356" s="136"/>
      <c r="B356" s="51" t="s">
        <v>43</v>
      </c>
      <c r="C356" s="58" t="s">
        <v>6</v>
      </c>
      <c r="D356" s="97">
        <f>MIN($E$297,$E$317,$E$319,$E$325,$E$327)</f>
        <v>-1.19999999999999</v>
      </c>
      <c r="E356" s="97">
        <f>MIN($K$297,$K$317,$K$319,$K$325,$K$327)</f>
        <v>-0.80000000000000071</v>
      </c>
      <c r="F356" s="68">
        <f>MIN(E356:E356)</f>
        <v>-0.80000000000000071</v>
      </c>
      <c r="G356" s="69"/>
      <c r="H356" s="70" t="s">
        <v>43</v>
      </c>
      <c r="I356" s="71" t="s">
        <v>6</v>
      </c>
      <c r="J356" s="42">
        <f>MIN($E$301,$E$303,$E$313,$E$321)</f>
        <v>-0.40000000000000036</v>
      </c>
      <c r="K356" s="42">
        <f>MIN($K$301,$K$303,$K$313,$K$321)</f>
        <v>0</v>
      </c>
      <c r="L356" s="72">
        <f>MIN(K356:K356)</f>
        <v>0</v>
      </c>
      <c r="M356" s="69"/>
      <c r="N356" s="70" t="s">
        <v>43</v>
      </c>
      <c r="O356" s="71" t="s">
        <v>6</v>
      </c>
      <c r="P356" s="42">
        <f>MIN($E$313,$E$317,$E$319)</f>
        <v>-1.0000000000000009</v>
      </c>
      <c r="Q356" s="42">
        <f>MIN($K$313,$K$317,$K$319)</f>
        <v>-0.20000000000000018</v>
      </c>
      <c r="R356" s="73">
        <f>MIN(Q356:Q356)</f>
        <v>-0.20000000000000018</v>
      </c>
      <c r="S356" s="69"/>
      <c r="T356" s="70" t="s">
        <v>43</v>
      </c>
      <c r="U356" s="71" t="s">
        <v>6</v>
      </c>
      <c r="V356" s="42">
        <f>MIN($E$299,$E$315,$E$323)</f>
        <v>-1.8999999999999906</v>
      </c>
      <c r="W356" s="42">
        <f>MIN($K$299,$K$315,$K$323)</f>
        <v>-1.5000000000000013</v>
      </c>
      <c r="X356" s="95">
        <f>MIN(W356:W356)</f>
        <v>-1.5000000000000013</v>
      </c>
      <c r="Y356" s="136"/>
      <c r="Z356" s="136"/>
      <c r="AA356" s="136"/>
      <c r="AB356" s="136"/>
      <c r="AC356" s="136"/>
      <c r="AD356" s="136"/>
      <c r="AF356"/>
      <c r="AG356"/>
      <c r="AH356"/>
      <c r="AI356"/>
      <c r="AJ356"/>
      <c r="AK356"/>
      <c r="AL356"/>
      <c r="AM356"/>
      <c r="AN356"/>
    </row>
    <row r="357" spans="1:40" s="1" customFormat="1" ht="16.5" customHeight="1" x14ac:dyDescent="0.35">
      <c r="A357" s="136"/>
      <c r="B357" s="51"/>
      <c r="C357" s="52" t="s">
        <v>7</v>
      </c>
      <c r="D357" s="97">
        <f>MAX($E$297,$E$317,$E$319,$E$325,$E$327)</f>
        <v>1.7000000000000015</v>
      </c>
      <c r="E357" s="97">
        <f>MAX($K$297,$K$317,$K$319,$K$325,$K$327)</f>
        <v>2.300000000000002</v>
      </c>
      <c r="F357" s="74">
        <f>MAX(E357:E357)</f>
        <v>2.300000000000002</v>
      </c>
      <c r="G357" s="69"/>
      <c r="H357" s="70"/>
      <c r="I357" s="75" t="s">
        <v>7</v>
      </c>
      <c r="J357" s="42">
        <f>MAX($E$301,$E$303,$E$313,$E$321)</f>
        <v>2.9</v>
      </c>
      <c r="K357" s="42">
        <f>MAX($K$301,$K$303,$K$313,$K$321)</f>
        <v>3.3999999999999977</v>
      </c>
      <c r="L357" s="76">
        <f>MAX(K357:K357)</f>
        <v>3.3999999999999977</v>
      </c>
      <c r="M357" s="69"/>
      <c r="N357" s="70"/>
      <c r="O357" s="75" t="s">
        <v>7</v>
      </c>
      <c r="P357" s="42">
        <f>MAX($E$313,$E$317,$E$319)</f>
        <v>1.7000000000000015</v>
      </c>
      <c r="Q357" s="42">
        <f>MAX($K$313,$K$317,$K$319)</f>
        <v>2.300000000000002</v>
      </c>
      <c r="R357" s="77">
        <f>MAX(Q357:Q357)</f>
        <v>2.300000000000002</v>
      </c>
      <c r="S357" s="69"/>
      <c r="T357" s="70"/>
      <c r="U357" s="75" t="s">
        <v>7</v>
      </c>
      <c r="V357" s="42">
        <f>MAX($E$299,$E$315,$E$323)</f>
        <v>-0.80000000000000071</v>
      </c>
      <c r="W357" s="42">
        <f>MAX($K$299,$K$315,$K$323)</f>
        <v>-0.20000000000000018</v>
      </c>
      <c r="X357" s="96">
        <f>MAX(W357:W357)</f>
        <v>-0.20000000000000018</v>
      </c>
      <c r="Y357" s="136"/>
      <c r="Z357" s="136"/>
      <c r="AA357" s="136"/>
      <c r="AB357" s="136"/>
      <c r="AC357" s="136"/>
      <c r="AD357" s="136"/>
      <c r="AF357"/>
      <c r="AG357"/>
      <c r="AH357"/>
      <c r="AI357"/>
      <c r="AJ357"/>
      <c r="AK357"/>
      <c r="AL357"/>
      <c r="AM357"/>
      <c r="AN357"/>
    </row>
    <row r="358" spans="1:40" s="1" customFormat="1" x14ac:dyDescent="0.35">
      <c r="A358" s="136"/>
      <c r="B358" s="62"/>
      <c r="C358" s="63" t="s">
        <v>44</v>
      </c>
      <c r="D358" s="78">
        <f t="shared" ref="D358" si="0">MIN(D348:D357)</f>
        <v>-2.2999999999999909</v>
      </c>
      <c r="E358" s="78">
        <f>MIN(E348:E357)</f>
        <v>-1.6000000000000014</v>
      </c>
      <c r="F358" s="79">
        <f>MIN(E358:E358)</f>
        <v>-1.6000000000000014</v>
      </c>
      <c r="G358" s="69"/>
      <c r="H358" s="80"/>
      <c r="I358" s="64" t="s">
        <v>44</v>
      </c>
      <c r="J358" s="64">
        <f>MIN(J348:J357)</f>
        <v>-2.7999999999999914</v>
      </c>
      <c r="K358" s="64">
        <f>MIN(K348:K357)</f>
        <v>-1.2999999999999901</v>
      </c>
      <c r="L358" s="81">
        <f>MIN(K358:K358)</f>
        <v>-1.2999999999999901</v>
      </c>
      <c r="M358" s="69"/>
      <c r="N358" s="82"/>
      <c r="O358" s="83" t="s">
        <v>44</v>
      </c>
      <c r="P358" s="83">
        <f t="shared" ref="P358" si="1">MIN(P348:P357)</f>
        <v>-2.5999999999999912</v>
      </c>
      <c r="Q358" s="83">
        <f>MIN(Q348:Q357)</f>
        <v>-1.2000000000000011</v>
      </c>
      <c r="R358" s="84">
        <f>MIN(Q358:Q358)</f>
        <v>-1.2000000000000011</v>
      </c>
      <c r="S358" s="69"/>
      <c r="T358" s="85"/>
      <c r="U358" s="86" t="s">
        <v>37</v>
      </c>
      <c r="V358" s="86">
        <f t="shared" ref="V358" si="2">MIN(V348:V357)</f>
        <v>-1.8999999999999906</v>
      </c>
      <c r="W358" s="86">
        <f>MIN(W348:W357)</f>
        <v>-1.5000000000000013</v>
      </c>
      <c r="X358" s="87">
        <f>MIN(W358:W358)</f>
        <v>-1.5000000000000013</v>
      </c>
      <c r="Y358" s="136"/>
      <c r="Z358" s="136"/>
      <c r="AA358" s="136"/>
      <c r="AB358" s="136"/>
      <c r="AC358" s="136"/>
      <c r="AD358" s="136"/>
      <c r="AF358"/>
      <c r="AG358"/>
      <c r="AH358"/>
      <c r="AI358"/>
      <c r="AJ358"/>
      <c r="AK358"/>
      <c r="AL358"/>
      <c r="AM358"/>
      <c r="AN358"/>
    </row>
    <row r="359" spans="1:40" s="1" customFormat="1" x14ac:dyDescent="0.35">
      <c r="A359" s="136"/>
      <c r="B359" s="65"/>
      <c r="C359" s="66" t="s">
        <v>45</v>
      </c>
      <c r="D359" s="88">
        <f t="shared" ref="D359" si="3">MAX(D348:D357)</f>
        <v>3.4000000000000004</v>
      </c>
      <c r="E359" s="88">
        <f>MAX(E348:E357)</f>
        <v>5.1000000000000014</v>
      </c>
      <c r="F359" s="89">
        <f>MAX(E359:E359)</f>
        <v>5.1000000000000014</v>
      </c>
      <c r="G359" s="69"/>
      <c r="H359" s="90"/>
      <c r="I359" s="67" t="s">
        <v>45</v>
      </c>
      <c r="J359" s="67">
        <f>MAX(J348:J357)</f>
        <v>5.4</v>
      </c>
      <c r="K359" s="67">
        <f>MAX(K348:K357)</f>
        <v>5.8999999999999995</v>
      </c>
      <c r="L359" s="81">
        <f>MIN(K359:K359)</f>
        <v>5.8999999999999995</v>
      </c>
      <c r="M359" s="69"/>
      <c r="N359" s="91"/>
      <c r="O359" s="92" t="s">
        <v>45</v>
      </c>
      <c r="P359" s="92">
        <f t="shared" ref="P359" si="4">MAX(P348:P357)</f>
        <v>4.0000000000000009</v>
      </c>
      <c r="Q359" s="92">
        <f>MAX(Q348:Q357)</f>
        <v>5.4999999999999991</v>
      </c>
      <c r="R359" s="84">
        <f>MIN(Q359:Q359)</f>
        <v>5.4999999999999991</v>
      </c>
      <c r="S359" s="69"/>
      <c r="T359" s="93"/>
      <c r="U359" s="94"/>
      <c r="V359" s="94">
        <f t="shared" ref="V359" si="5">MAX(V348:V357)</f>
        <v>4.8000000000000016</v>
      </c>
      <c r="W359" s="94">
        <f>MAX(W348:W357)</f>
        <v>7.4999999999999982</v>
      </c>
      <c r="X359" s="87">
        <f>MIN(W359:W359)</f>
        <v>7.4999999999999982</v>
      </c>
      <c r="Y359" s="136"/>
      <c r="Z359" s="136"/>
      <c r="AA359" s="136"/>
      <c r="AB359" s="136"/>
      <c r="AC359" s="136"/>
      <c r="AD359" s="136"/>
      <c r="AF359"/>
      <c r="AG359"/>
      <c r="AH359"/>
      <c r="AI359"/>
      <c r="AJ359"/>
      <c r="AK359"/>
      <c r="AL359"/>
      <c r="AM359"/>
      <c r="AN359"/>
    </row>
    <row r="360" spans="1:40" s="1" customFormat="1" x14ac:dyDescent="0.35">
      <c r="A360" s="136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36"/>
      <c r="Z360" s="136"/>
      <c r="AA360" s="136"/>
      <c r="AB360" s="136"/>
      <c r="AC360" s="136"/>
      <c r="AD360" s="136"/>
      <c r="AF360"/>
      <c r="AG360"/>
      <c r="AH360"/>
      <c r="AI360"/>
      <c r="AJ360"/>
      <c r="AK360"/>
      <c r="AL360"/>
      <c r="AM360"/>
      <c r="AN360"/>
    </row>
    <row r="361" spans="1:40" s="1" customFormat="1" x14ac:dyDescent="0.35">
      <c r="A361" s="136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36"/>
      <c r="Z361" s="136"/>
      <c r="AA361" s="136"/>
      <c r="AB361" s="136"/>
      <c r="AC361" s="136"/>
      <c r="AD361" s="136"/>
      <c r="AF361"/>
      <c r="AG361"/>
      <c r="AH361"/>
      <c r="AI361"/>
      <c r="AJ361"/>
      <c r="AK361"/>
      <c r="AL361"/>
      <c r="AM361"/>
      <c r="AN361"/>
    </row>
    <row r="362" spans="1:40" s="1" customFormat="1" x14ac:dyDescent="0.35">
      <c r="A362" s="136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36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  <c r="AF362"/>
      <c r="AG362"/>
      <c r="AH362"/>
      <c r="AI362"/>
      <c r="AJ362"/>
      <c r="AK362"/>
      <c r="AL362"/>
      <c r="AM362"/>
      <c r="AN362"/>
    </row>
    <row r="363" spans="1:40" s="1" customFormat="1" ht="15.75" customHeight="1" x14ac:dyDescent="0.35">
      <c r="A363" s="136"/>
      <c r="B363" s="51" t="s">
        <v>39</v>
      </c>
      <c r="C363" s="58" t="s">
        <v>6</v>
      </c>
      <c r="D363" s="42">
        <f>MIN($F$169,$F$189,$F$191,$F$197,$F$199)</f>
        <v>2.4000000000000021</v>
      </c>
      <c r="E363" s="42">
        <f>MIN($L$169,$L$189,$L$191,$L$197,$L$199)</f>
        <v>2.4000000000000021</v>
      </c>
      <c r="F363" s="68">
        <f>MIN(E363:E363)</f>
        <v>2.4000000000000021</v>
      </c>
      <c r="G363" s="69"/>
      <c r="H363" s="70" t="s">
        <v>39</v>
      </c>
      <c r="I363" s="71" t="s">
        <v>6</v>
      </c>
      <c r="J363" s="42">
        <f>MIN($F$173,$F$175,$F$185,$F$193)</f>
        <v>1.0000000000000009</v>
      </c>
      <c r="K363" s="42">
        <f>MIN($L$173,$L$175,$L$185,$L$193)</f>
        <v>0.10000000000000009</v>
      </c>
      <c r="L363" s="72">
        <f>MIN(K363:K363)</f>
        <v>0.10000000000000009</v>
      </c>
      <c r="M363" s="69"/>
      <c r="N363" s="70" t="s">
        <v>39</v>
      </c>
      <c r="O363" s="71" t="s">
        <v>6</v>
      </c>
      <c r="P363" s="42">
        <f>MIN($F$177,$F$181,$F$183)</f>
        <v>1.2000000000000011</v>
      </c>
      <c r="Q363" s="42">
        <f>MIN($L$177,$L$181,$L$183)</f>
        <v>2.1000000000000019</v>
      </c>
      <c r="R363" s="73">
        <f>MIN(Q363:Q363)</f>
        <v>2.1000000000000019</v>
      </c>
      <c r="S363" s="69"/>
      <c r="T363" s="70" t="s">
        <v>39</v>
      </c>
      <c r="U363" s="71" t="s">
        <v>6</v>
      </c>
      <c r="V363" s="42">
        <f>MIN($F$171,$F$187,$F$195)</f>
        <v>2.0000000000000018</v>
      </c>
      <c r="W363" s="42">
        <f>MIN($L$171,$L$187,$L$195)</f>
        <v>1.100000000000001</v>
      </c>
      <c r="X363" s="95">
        <f>MIN(W363:W363)</f>
        <v>1.100000000000001</v>
      </c>
      <c r="Y363" s="136"/>
      <c r="Z363" s="2" t="s">
        <v>38</v>
      </c>
      <c r="AA363" s="3"/>
      <c r="AB363" s="4"/>
      <c r="AC363" s="4"/>
      <c r="AD363" s="33"/>
      <c r="AF363"/>
      <c r="AG363"/>
      <c r="AH363"/>
      <c r="AI363"/>
      <c r="AJ363"/>
      <c r="AK363"/>
      <c r="AL363"/>
      <c r="AM363"/>
      <c r="AN363"/>
    </row>
    <row r="364" spans="1:40" s="1" customFormat="1" ht="18" customHeight="1" x14ac:dyDescent="0.35">
      <c r="A364" s="136"/>
      <c r="B364" s="51"/>
      <c r="C364" s="52" t="s">
        <v>7</v>
      </c>
      <c r="D364" s="42">
        <f>MAX($F$169,$F$189,$F$191,$F$197,$F$199)</f>
        <v>3.4000000000000004</v>
      </c>
      <c r="E364" s="42">
        <f>MAX($L$169,$L$189,$L$191,$L$197,$L$199)</f>
        <v>3.5000000000000031</v>
      </c>
      <c r="F364" s="74">
        <f>MAX(E364:E364)</f>
        <v>3.5000000000000031</v>
      </c>
      <c r="G364" s="69"/>
      <c r="H364" s="70"/>
      <c r="I364" s="75" t="s">
        <v>7</v>
      </c>
      <c r="J364" s="42">
        <f>MAX($F$173,$F$175,$F$185,$F$193)</f>
        <v>5.4</v>
      </c>
      <c r="K364" s="42">
        <f>MAX($L$173,$L$175,$L$185,$L$193)</f>
        <v>5.1999999999999993</v>
      </c>
      <c r="L364" s="76">
        <f>MAX(K364:K364)</f>
        <v>5.1999999999999993</v>
      </c>
      <c r="M364" s="69"/>
      <c r="N364" s="70"/>
      <c r="O364" s="75" t="s">
        <v>7</v>
      </c>
      <c r="P364" s="42">
        <f>MAX($F$177,$F$181,$F$183)</f>
        <v>4.0000000000000009</v>
      </c>
      <c r="Q364" s="42">
        <f>MAX($L$177,$L$181,$L$183)</f>
        <v>4.0000000000000009</v>
      </c>
      <c r="R364" s="77">
        <f>MAX(Q364:Q364)</f>
        <v>4.0000000000000009</v>
      </c>
      <c r="S364" s="69"/>
      <c r="T364" s="70"/>
      <c r="U364" s="75" t="s">
        <v>7</v>
      </c>
      <c r="V364" s="42">
        <f>MAX($F$171,$F$187,$F$195)</f>
        <v>4.8000000000000016</v>
      </c>
      <c r="W364" s="42">
        <f>MAX($L$171,$L$187,$L$195)</f>
        <v>4.2000000000000011</v>
      </c>
      <c r="X364" s="96">
        <f>MAX(W364:W364)</f>
        <v>4.2000000000000011</v>
      </c>
      <c r="Y364" s="136"/>
      <c r="Z364" s="2" t="s">
        <v>39</v>
      </c>
      <c r="AA364" s="34" t="s">
        <v>6</v>
      </c>
      <c r="AB364" s="39">
        <f>$F$179</f>
        <v>2.8999999999999968</v>
      </c>
      <c r="AC364" s="39">
        <f>$L$179</f>
        <v>2.3999999999999968</v>
      </c>
      <c r="AD364" s="35">
        <f>MIN($AC364:$AC364)</f>
        <v>2.3999999999999968</v>
      </c>
      <c r="AF364"/>
      <c r="AG364"/>
      <c r="AH364"/>
      <c r="AI364"/>
      <c r="AJ364"/>
      <c r="AK364"/>
      <c r="AL364"/>
      <c r="AM364"/>
      <c r="AN364"/>
    </row>
    <row r="365" spans="1:40" s="1" customFormat="1" ht="15.75" customHeight="1" x14ac:dyDescent="0.35">
      <c r="A365" s="136"/>
      <c r="B365" s="51" t="s">
        <v>40</v>
      </c>
      <c r="C365" s="58" t="s">
        <v>6</v>
      </c>
      <c r="D365" s="42">
        <f>MIN($F$201,$F$221,$F$223,$F$229,$F$231)</f>
        <v>-0.20000000000000018</v>
      </c>
      <c r="E365" s="42">
        <f>MIN($L$201,$L$221,$L$223,$L$229,$L$231)</f>
        <v>1.3000000000000012</v>
      </c>
      <c r="F365" s="68">
        <f>MIN(E365:E365)</f>
        <v>1.3000000000000012</v>
      </c>
      <c r="G365" s="69"/>
      <c r="H365" s="70" t="s">
        <v>40</v>
      </c>
      <c r="I365" s="71" t="s">
        <v>6</v>
      </c>
      <c r="J365" s="42">
        <f>MIN($F$205,$F$207,$F$217,$F$225)</f>
        <v>-1.9000000000000017</v>
      </c>
      <c r="K365" s="42">
        <f>MIN($L$205,$L$207,$L$217,$L$225)</f>
        <v>-2.200000000000002</v>
      </c>
      <c r="L365" s="72">
        <f>MIN(K365:K365)</f>
        <v>-2.200000000000002</v>
      </c>
      <c r="M365" s="69"/>
      <c r="N365" s="70" t="s">
        <v>40</v>
      </c>
      <c r="O365" s="71" t="s">
        <v>6</v>
      </c>
      <c r="P365" s="42">
        <f>MIN($F$211,$F$215,$F$217)</f>
        <v>-1.4999999999999902</v>
      </c>
      <c r="Q365" s="42">
        <f>MIN($L$211,$L$215,$L$217)</f>
        <v>-1.7000000000000015</v>
      </c>
      <c r="R365" s="73">
        <f>MIN(Q365:Q365)</f>
        <v>-1.7000000000000015</v>
      </c>
      <c r="S365" s="69"/>
      <c r="T365" s="70" t="s">
        <v>40</v>
      </c>
      <c r="U365" s="71" t="s">
        <v>6</v>
      </c>
      <c r="V365" s="42">
        <f>MIN($F$203,$F$219,$F$227)</f>
        <v>-0.20000000000000018</v>
      </c>
      <c r="W365" s="42">
        <f>MIN($L$203,$L$219,$L$227)</f>
        <v>-0.60000000000000053</v>
      </c>
      <c r="X365" s="95">
        <f>MIN(W365:W365)</f>
        <v>-0.60000000000000053</v>
      </c>
      <c r="Y365" s="136"/>
      <c r="Z365" s="2" t="s">
        <v>40</v>
      </c>
      <c r="AA365" s="34" t="s">
        <v>6</v>
      </c>
      <c r="AB365" s="39">
        <f>$F$211</f>
        <v>0.9000000000000008</v>
      </c>
      <c r="AC365" s="39">
        <f>$L$211</f>
        <v>1.0000000000000009</v>
      </c>
      <c r="AD365" s="35">
        <f>MIN($AC365:$AC365)</f>
        <v>1.0000000000000009</v>
      </c>
      <c r="AF365"/>
      <c r="AG365"/>
      <c r="AH365"/>
      <c r="AI365"/>
      <c r="AJ365"/>
      <c r="AK365"/>
      <c r="AL365"/>
      <c r="AM365"/>
      <c r="AN365"/>
    </row>
    <row r="366" spans="1:40" s="1" customFormat="1" ht="16.5" customHeight="1" x14ac:dyDescent="0.35">
      <c r="A366" s="136"/>
      <c r="B366" s="51"/>
      <c r="C366" s="52" t="s">
        <v>7</v>
      </c>
      <c r="D366" s="42">
        <f>MAX($F$201,$F$221,$F$223,$F$229,$F$231)</f>
        <v>2.6999999999999997</v>
      </c>
      <c r="E366" s="42">
        <f>MAX($L$201,$L$221,$L$223,$L$229,$L$231)</f>
        <v>2.6999999999999997</v>
      </c>
      <c r="F366" s="74">
        <f>MAX(E366:E366)</f>
        <v>2.6999999999999997</v>
      </c>
      <c r="G366" s="69"/>
      <c r="H366" s="70"/>
      <c r="I366" s="75" t="s">
        <v>7</v>
      </c>
      <c r="J366" s="42">
        <f>MAX($F$205,$F$207,$F$217,$F$225)</f>
        <v>4.8999999999999986</v>
      </c>
      <c r="K366" s="42">
        <f>MAX($L$205,$L$207,$L$217,$L$225)</f>
        <v>4.5999999999999988</v>
      </c>
      <c r="L366" s="76">
        <f>MAX(K366:K366)</f>
        <v>4.5999999999999988</v>
      </c>
      <c r="M366" s="69"/>
      <c r="N366" s="70"/>
      <c r="O366" s="75" t="s">
        <v>7</v>
      </c>
      <c r="P366" s="42">
        <f>MAX($F$211,$F$215,$F$217)</f>
        <v>3.2</v>
      </c>
      <c r="Q366" s="42">
        <f>MAX($L$211,$L$215,$L$217)</f>
        <v>3.2</v>
      </c>
      <c r="R366" s="77">
        <f>MAX(Q366:Q366)</f>
        <v>3.2</v>
      </c>
      <c r="S366" s="69"/>
      <c r="T366" s="70"/>
      <c r="U366" s="75" t="s">
        <v>7</v>
      </c>
      <c r="V366" s="42">
        <f>MAX($F$203,$F$219,$F$227)</f>
        <v>3.2999999999999972</v>
      </c>
      <c r="W366" s="42">
        <f>MAX($L$203,$L$219,$L$227)</f>
        <v>3.2000000000000028</v>
      </c>
      <c r="X366" s="96">
        <f>MAX(W366:W366)</f>
        <v>3.2000000000000028</v>
      </c>
      <c r="Y366" s="136"/>
      <c r="Z366" s="2" t="s">
        <v>41</v>
      </c>
      <c r="AA366" s="34" t="s">
        <v>6</v>
      </c>
      <c r="AB366" s="39">
        <f>$F$243</f>
        <v>-0.30000000000000027</v>
      </c>
      <c r="AC366" s="39">
        <f>$L$243</f>
        <v>-0.40000000000000036</v>
      </c>
      <c r="AD366" s="35">
        <f>MIN($AC366:$AC366)</f>
        <v>-0.40000000000000036</v>
      </c>
      <c r="AF366"/>
      <c r="AG366"/>
      <c r="AH366"/>
      <c r="AI366"/>
      <c r="AJ366"/>
      <c r="AK366"/>
      <c r="AL366"/>
      <c r="AM366"/>
      <c r="AN366"/>
    </row>
    <row r="367" spans="1:40" s="1" customFormat="1" ht="16.5" customHeight="1" x14ac:dyDescent="0.35">
      <c r="A367" s="136"/>
      <c r="B367" s="51" t="s">
        <v>41</v>
      </c>
      <c r="C367" s="58" t="s">
        <v>6</v>
      </c>
      <c r="D367" s="42">
        <f>MIN($F$233,$F$253,$F$255,$F$261,$F$263)</f>
        <v>-1.6000000000000014</v>
      </c>
      <c r="E367" s="42">
        <f>MIN($L$233,$L$253,$L$255,$L$261,$L$263)</f>
        <v>0</v>
      </c>
      <c r="F367" s="68">
        <f>MIN(E367:E367)</f>
        <v>0</v>
      </c>
      <c r="G367" s="69"/>
      <c r="H367" s="70" t="s">
        <v>41</v>
      </c>
      <c r="I367" s="71" t="s">
        <v>6</v>
      </c>
      <c r="J367" s="42">
        <f>MIN($F$237,$F$239,$F$249,$F$257)</f>
        <v>-2.7999999999999914</v>
      </c>
      <c r="K367" s="42">
        <f>MIN($L$237,$L$239,$L$249,$L$257)</f>
        <v>-2.4000000000000021</v>
      </c>
      <c r="L367" s="72">
        <f>MIN(K367:K367)</f>
        <v>-2.4000000000000021</v>
      </c>
      <c r="M367" s="69"/>
      <c r="N367" s="70" t="s">
        <v>41</v>
      </c>
      <c r="O367" s="71" t="s">
        <v>6</v>
      </c>
      <c r="P367" s="42">
        <f>MIN($F$245,$F$249,$F$251)</f>
        <v>-2.5999999999999912</v>
      </c>
      <c r="Q367" s="42">
        <f>MIN($L$245,$L$249,$L$251)</f>
        <v>-2.300000000000002</v>
      </c>
      <c r="R367" s="73">
        <f>MIN(Q367:Q367)</f>
        <v>-2.300000000000002</v>
      </c>
      <c r="S367" s="69"/>
      <c r="T367" s="70" t="s">
        <v>41</v>
      </c>
      <c r="U367" s="71" t="s">
        <v>6</v>
      </c>
      <c r="V367" s="42">
        <f>MIN($F$235,$F$251,$F$259)</f>
        <v>-1.4000000000000012</v>
      </c>
      <c r="W367" s="42">
        <f>MIN($L$235,$L$251,$L$259)</f>
        <v>-1.6000000000000014</v>
      </c>
      <c r="X367" s="95">
        <f>MIN(W367:W367)</f>
        <v>-1.6000000000000014</v>
      </c>
      <c r="Y367" s="136"/>
      <c r="Z367" s="2" t="s">
        <v>42</v>
      </c>
      <c r="AA367" s="34" t="s">
        <v>6</v>
      </c>
      <c r="AB367" s="39">
        <f>$F$275</f>
        <v>-1.19999999999999</v>
      </c>
      <c r="AC367" s="39">
        <f>$L$275</f>
        <v>-1.2000000000000011</v>
      </c>
      <c r="AD367" s="35">
        <f>MIN($AC367:$AC367)</f>
        <v>-1.2000000000000011</v>
      </c>
      <c r="AF367"/>
      <c r="AG367"/>
      <c r="AH367"/>
      <c r="AI367"/>
      <c r="AJ367"/>
      <c r="AK367"/>
      <c r="AL367"/>
      <c r="AM367"/>
      <c r="AN367"/>
    </row>
    <row r="368" spans="1:40" s="1" customFormat="1" ht="16.5" customHeight="1" x14ac:dyDescent="0.35">
      <c r="A368" s="136"/>
      <c r="B368" s="51"/>
      <c r="C368" s="52" t="s">
        <v>7</v>
      </c>
      <c r="D368" s="42">
        <f>MAX($F$233,$F$253,$F$255,$F$261,$F$263)</f>
        <v>2.5999999999999996</v>
      </c>
      <c r="E368" s="42">
        <f>MAX($L$233,$L$253,$L$255,$L$261,$L$263)</f>
        <v>2.3999999999999995</v>
      </c>
      <c r="F368" s="74">
        <f>MAX(E368:E368)</f>
        <v>2.3999999999999995</v>
      </c>
      <c r="G368" s="69"/>
      <c r="H368" s="70"/>
      <c r="I368" s="75" t="s">
        <v>7</v>
      </c>
      <c r="J368" s="42">
        <f>MAX($F$237,$F$239,$F$249,$F$257)</f>
        <v>4.5000000000000009</v>
      </c>
      <c r="K368" s="42">
        <f>MAX($L$237,$L$239,$L$249,$L$257)</f>
        <v>3.9999999999999982</v>
      </c>
      <c r="L368" s="76">
        <f>MAX(K368:K368)</f>
        <v>3.9999999999999982</v>
      </c>
      <c r="M368" s="69"/>
      <c r="N368" s="70"/>
      <c r="O368" s="75" t="s">
        <v>7</v>
      </c>
      <c r="P368" s="42">
        <f>MAX($F$245,$F$249,$F$251)</f>
        <v>2.7000000000000024</v>
      </c>
      <c r="Q368" s="42">
        <f>MAX($L$245,$L$249,$L$251)</f>
        <v>2.2999999999999963</v>
      </c>
      <c r="R368" s="77">
        <f>MAX(Q368:Q368)</f>
        <v>2.2999999999999963</v>
      </c>
      <c r="S368" s="69"/>
      <c r="T368" s="70"/>
      <c r="U368" s="75" t="s">
        <v>7</v>
      </c>
      <c r="V368" s="42">
        <f>MAX($F$235,$F$251,$F$259)</f>
        <v>1.8000000000000016</v>
      </c>
      <c r="W368" s="42">
        <f>MAX($L$235,$L$251,$L$259)</f>
        <v>2.0999999999999961</v>
      </c>
      <c r="X368" s="96">
        <f>MAX(W368:W368)</f>
        <v>2.0999999999999961</v>
      </c>
      <c r="Y368" s="136"/>
      <c r="Z368" s="2" t="s">
        <v>43</v>
      </c>
      <c r="AA368" s="34" t="s">
        <v>6</v>
      </c>
      <c r="AB368" s="39">
        <f>$F$307</f>
        <v>-1.4999999999999902</v>
      </c>
      <c r="AC368" s="39">
        <f>$L$307</f>
        <v>-1.100000000000001</v>
      </c>
      <c r="AD368" s="35">
        <f>MIN($AC368:$AC368)</f>
        <v>-1.100000000000001</v>
      </c>
      <c r="AF368"/>
      <c r="AG368"/>
      <c r="AH368"/>
      <c r="AI368"/>
      <c r="AJ368"/>
      <c r="AK368"/>
      <c r="AL368"/>
      <c r="AM368"/>
      <c r="AN368"/>
    </row>
    <row r="369" spans="1:40" s="1" customFormat="1" ht="15.75" customHeight="1" x14ac:dyDescent="0.35">
      <c r="A369" s="136"/>
      <c r="B369" s="51" t="s">
        <v>42</v>
      </c>
      <c r="C369" s="58" t="s">
        <v>6</v>
      </c>
      <c r="D369" s="42">
        <f>MIN($F$265,$F$285,$F$287,$F$293,$F$295)</f>
        <v>-2.2999999999999909</v>
      </c>
      <c r="E369" s="42">
        <f>MIN($L$265,$L$285,$L$287,$L$293,$L$295)</f>
        <v>-1.100000000000001</v>
      </c>
      <c r="F369" s="68">
        <f>MIN(E369:E369)</f>
        <v>-1.100000000000001</v>
      </c>
      <c r="G369" s="69"/>
      <c r="H369" s="70" t="s">
        <v>42</v>
      </c>
      <c r="I369" s="71" t="s">
        <v>6</v>
      </c>
      <c r="J369" s="42">
        <f>MIN($F$269,$F$271,$F$281,$F$289)</f>
        <v>-2.6000000000000023</v>
      </c>
      <c r="K369" s="42">
        <f>MIN($L$269,$L$271,$L$281,$L$289)</f>
        <v>-1.7999999999999905</v>
      </c>
      <c r="L369" s="72">
        <f>MIN(K369:K369)</f>
        <v>-1.7999999999999905</v>
      </c>
      <c r="M369" s="69"/>
      <c r="N369" s="70" t="s">
        <v>42</v>
      </c>
      <c r="O369" s="71" t="s">
        <v>6</v>
      </c>
      <c r="P369" s="42">
        <f>MIN($F$279,$F$283,$F$285)</f>
        <v>-1.7000000000000015</v>
      </c>
      <c r="Q369" s="42">
        <f>MIN($L$279,$L$283,$L$285)</f>
        <v>-1.6000000000000014</v>
      </c>
      <c r="R369" s="73">
        <f>MIN(Q369:Q369)</f>
        <v>-1.6000000000000014</v>
      </c>
      <c r="S369" s="69"/>
      <c r="T369" s="70" t="s">
        <v>42</v>
      </c>
      <c r="U369" s="71" t="s">
        <v>6</v>
      </c>
      <c r="V369" s="42">
        <f>MIN($F$267,$F$283,$F$291)</f>
        <v>-1.7999999999999905</v>
      </c>
      <c r="W369" s="42">
        <f>MIN($L$267,$L$283,$L$291)</f>
        <v>-1.7000000000000015</v>
      </c>
      <c r="X369" s="95">
        <f>MIN(W369:W369)</f>
        <v>-1.7000000000000015</v>
      </c>
      <c r="Y369" s="136"/>
      <c r="Z369" s="36"/>
      <c r="AA369" s="37" t="s">
        <v>6</v>
      </c>
      <c r="AB369" s="38">
        <f>MIN(AB364:AB368)</f>
        <v>-1.4999999999999902</v>
      </c>
      <c r="AC369" s="38">
        <f>MIN(AC364:AC368)</f>
        <v>-1.2000000000000011</v>
      </c>
      <c r="AD369" s="38">
        <f>MIN(AC369:AC369)</f>
        <v>-1.2000000000000011</v>
      </c>
      <c r="AF369"/>
      <c r="AG369"/>
      <c r="AH369"/>
      <c r="AI369"/>
      <c r="AJ369"/>
      <c r="AK369"/>
      <c r="AL369"/>
      <c r="AM369"/>
      <c r="AN369"/>
    </row>
    <row r="370" spans="1:40" s="1" customFormat="1" ht="14.25" customHeight="1" x14ac:dyDescent="0.35">
      <c r="A370" s="136"/>
      <c r="B370" s="51"/>
      <c r="C370" s="52" t="s">
        <v>7</v>
      </c>
      <c r="D370" s="42">
        <f>MAX($F$265,$F$285,$F$287,$F$293,$F$295)</f>
        <v>2.4000000000000021</v>
      </c>
      <c r="E370" s="42">
        <f>MAX($L$265,$L$285,$L$287,$L$293,$L$295)</f>
        <v>2.1999999999999993</v>
      </c>
      <c r="F370" s="74">
        <f>MAX(E370:E370)</f>
        <v>2.1999999999999993</v>
      </c>
      <c r="G370" s="69"/>
      <c r="H370" s="70"/>
      <c r="I370" s="75" t="s">
        <v>7</v>
      </c>
      <c r="J370" s="42">
        <f>MAX($F$269,$F$271,$F$281,$F$289)</f>
        <v>4.0000000000000009</v>
      </c>
      <c r="K370" s="42">
        <f>MAX($L$269,$L$271,$L$281,$L$289)</f>
        <v>3.6000000000000032</v>
      </c>
      <c r="L370" s="76">
        <f>MAX(K370:K370)</f>
        <v>3.6000000000000032</v>
      </c>
      <c r="M370" s="69"/>
      <c r="N370" s="70"/>
      <c r="O370" s="75" t="s">
        <v>7</v>
      </c>
      <c r="P370" s="42">
        <f>MAX($F$279,$F$283,$F$285)</f>
        <v>2.8</v>
      </c>
      <c r="Q370" s="42">
        <f>MAX($L$279,$L$283,$L$285)</f>
        <v>2.5999999999999996</v>
      </c>
      <c r="R370" s="77">
        <f>MAX(Q370:Q370)</f>
        <v>2.5999999999999996</v>
      </c>
      <c r="S370" s="69"/>
      <c r="T370" s="70"/>
      <c r="U370" s="75" t="s">
        <v>7</v>
      </c>
      <c r="V370" s="42">
        <f>MAX($F$267,$F$283,$F$291)</f>
        <v>0.70000000000000062</v>
      </c>
      <c r="W370" s="42">
        <f>MAX($L$267,$L$283,$L$291)</f>
        <v>1.100000000000001</v>
      </c>
      <c r="X370" s="96">
        <f>MAX(W370:W370)</f>
        <v>1.100000000000001</v>
      </c>
      <c r="Y370" s="136"/>
      <c r="Z370" s="36"/>
      <c r="AA370" s="37" t="s">
        <v>7</v>
      </c>
      <c r="AB370" s="38">
        <f>MAX(AB364:AB368)</f>
        <v>2.8999999999999968</v>
      </c>
      <c r="AC370" s="38">
        <f>MAX(AC364:AC368)</f>
        <v>2.3999999999999968</v>
      </c>
      <c r="AD370" s="38">
        <f>MAX(AC370:AC370)</f>
        <v>2.3999999999999968</v>
      </c>
      <c r="AF370"/>
      <c r="AG370"/>
      <c r="AH370"/>
      <c r="AI370"/>
      <c r="AJ370"/>
      <c r="AK370"/>
      <c r="AL370"/>
      <c r="AM370"/>
      <c r="AN370"/>
    </row>
    <row r="371" spans="1:40" s="1" customFormat="1" ht="15" customHeight="1" x14ac:dyDescent="0.35">
      <c r="A371" s="136"/>
      <c r="B371" s="51" t="s">
        <v>43</v>
      </c>
      <c r="C371" s="58" t="s">
        <v>6</v>
      </c>
      <c r="D371" s="42">
        <f>MIN($F$297,$F$317,$F$319,$F$325,$F$327)</f>
        <v>-1.19999999999999</v>
      </c>
      <c r="E371" s="42">
        <f>MIN($L$297,$L$317,$L$319,$L$325,$L$327)</f>
        <v>-1.2000000000000011</v>
      </c>
      <c r="F371" s="68">
        <f>MIN(E371:E371)</f>
        <v>-1.2000000000000011</v>
      </c>
      <c r="G371" s="69"/>
      <c r="H371" s="70" t="s">
        <v>43</v>
      </c>
      <c r="I371" s="71" t="s">
        <v>6</v>
      </c>
      <c r="J371" s="42">
        <f>MIN($F$301,$F$303,$F$313,$F$321)</f>
        <v>-0.40000000000000036</v>
      </c>
      <c r="K371" s="42">
        <f>MIN($L$301,$L$303,$L$313,$L$321)</f>
        <v>-0.10000000000000009</v>
      </c>
      <c r="L371" s="72">
        <f>MIN(K371:K371)</f>
        <v>-0.10000000000000009</v>
      </c>
      <c r="M371" s="69"/>
      <c r="N371" s="70" t="s">
        <v>43</v>
      </c>
      <c r="O371" s="71" t="s">
        <v>6</v>
      </c>
      <c r="P371" s="42">
        <f>MIN($F$313,$F$317,$F$319)</f>
        <v>-1.0000000000000009</v>
      </c>
      <c r="Q371" s="42">
        <f>MIN($L$313,$L$317,$L$319)</f>
        <v>-1.100000000000001</v>
      </c>
      <c r="R371" s="73">
        <f>MIN(Q371:Q371)</f>
        <v>-1.100000000000001</v>
      </c>
      <c r="S371" s="69"/>
      <c r="T371" s="70" t="s">
        <v>43</v>
      </c>
      <c r="U371" s="71" t="s">
        <v>6</v>
      </c>
      <c r="V371" s="42">
        <f>MIN($F$299,$F$315,$F$323)</f>
        <v>-1.8999999999999906</v>
      </c>
      <c r="W371" s="42">
        <f>MIN($L$299,$L$315,$L$323)</f>
        <v>-1.6000000000000014</v>
      </c>
      <c r="X371" s="95">
        <f>MIN(W371:W371)</f>
        <v>-1.6000000000000014</v>
      </c>
      <c r="Y371" s="136"/>
      <c r="Z371" s="136"/>
      <c r="AA371" s="136"/>
      <c r="AB371" s="136"/>
      <c r="AC371" s="136"/>
      <c r="AD371" s="136"/>
      <c r="AH371"/>
      <c r="AI371"/>
      <c r="AJ371"/>
      <c r="AK371"/>
      <c r="AL371"/>
      <c r="AM371"/>
      <c r="AN371"/>
    </row>
    <row r="372" spans="1:40" s="1" customFormat="1" ht="15.75" customHeight="1" x14ac:dyDescent="0.35">
      <c r="A372" s="136"/>
      <c r="B372" s="51"/>
      <c r="C372" s="52" t="s">
        <v>7</v>
      </c>
      <c r="D372" s="42">
        <f>MAX($F$297,$F$317,$F$319,$F$325,$F$327)</f>
        <v>1.7000000000000015</v>
      </c>
      <c r="E372" s="42">
        <f>MAX($L$297,$L$317,$L$319,$L$325,$L$327)</f>
        <v>1.2000000000000011</v>
      </c>
      <c r="F372" s="74">
        <f>MAX(E372:E372)</f>
        <v>1.2000000000000011</v>
      </c>
      <c r="G372" s="69"/>
      <c r="H372" s="70"/>
      <c r="I372" s="75" t="s">
        <v>7</v>
      </c>
      <c r="J372" s="42">
        <f>MAX($F$301,$F$303,$F$313,$F$321)</f>
        <v>2.9</v>
      </c>
      <c r="K372" s="42">
        <f>MAX($L$301,$L$303,$L$313,$L$321)</f>
        <v>2.8</v>
      </c>
      <c r="L372" s="76">
        <f>MAX(K372:K372)</f>
        <v>2.8</v>
      </c>
      <c r="M372" s="69"/>
      <c r="N372" s="70"/>
      <c r="O372" s="75" t="s">
        <v>7</v>
      </c>
      <c r="P372" s="42">
        <f>MAX($F$313,$F$317,$F$319)</f>
        <v>1.7000000000000015</v>
      </c>
      <c r="Q372" s="42">
        <f>MAX($L$313,$L$317,$L$319)</f>
        <v>1.2000000000000011</v>
      </c>
      <c r="R372" s="77">
        <f>MAX(Q372:Q372)</f>
        <v>1.2000000000000011</v>
      </c>
      <c r="S372" s="69"/>
      <c r="T372" s="70"/>
      <c r="U372" s="75" t="s">
        <v>7</v>
      </c>
      <c r="V372" s="42">
        <f>MAX($F$299,$F$315,$F$323)</f>
        <v>-0.80000000000000071</v>
      </c>
      <c r="W372" s="42">
        <f>MAX($L$299,$L$315,$L$323)</f>
        <v>-0.20000000000000018</v>
      </c>
      <c r="X372" s="96">
        <f>MAX(W372:W372)</f>
        <v>-0.20000000000000018</v>
      </c>
      <c r="Y372" s="136"/>
      <c r="Z372" s="136"/>
      <c r="AA372" s="136"/>
      <c r="AB372" s="136"/>
      <c r="AC372" s="136"/>
      <c r="AD372" s="136"/>
      <c r="AH372"/>
      <c r="AI372"/>
      <c r="AJ372"/>
      <c r="AK372"/>
      <c r="AL372"/>
      <c r="AM372"/>
      <c r="AN372"/>
    </row>
    <row r="373" spans="1:40" s="1" customFormat="1" x14ac:dyDescent="0.35">
      <c r="A373" s="136"/>
      <c r="B373" s="62"/>
      <c r="C373" s="63" t="s">
        <v>44</v>
      </c>
      <c r="D373" s="78">
        <f>MIN(D363:D372)</f>
        <v>-2.2999999999999909</v>
      </c>
      <c r="E373" s="78">
        <f>MIN(E363:E372)</f>
        <v>-1.2000000000000011</v>
      </c>
      <c r="F373" s="79">
        <f>MIN(E373:E373)</f>
        <v>-1.2000000000000011</v>
      </c>
      <c r="G373" s="69"/>
      <c r="H373" s="80"/>
      <c r="I373" s="64" t="s">
        <v>44</v>
      </c>
      <c r="J373" s="64">
        <f>MIN(J363:J372)</f>
        <v>-2.7999999999999914</v>
      </c>
      <c r="K373" s="64">
        <f>MIN(K363:K372)</f>
        <v>-2.4000000000000021</v>
      </c>
      <c r="L373" s="81">
        <f>MIN(K373:K373)</f>
        <v>-2.4000000000000021</v>
      </c>
      <c r="M373" s="69"/>
      <c r="N373" s="82"/>
      <c r="O373" s="83" t="s">
        <v>44</v>
      </c>
      <c r="P373" s="83">
        <f>MIN(P363:P372)</f>
        <v>-2.5999999999999912</v>
      </c>
      <c r="Q373" s="83">
        <f>MIN(Q363:Q372)</f>
        <v>-2.300000000000002</v>
      </c>
      <c r="R373" s="84">
        <f>MIN(Q373:Q373)</f>
        <v>-2.300000000000002</v>
      </c>
      <c r="S373" s="69"/>
      <c r="T373" s="85"/>
      <c r="U373" s="86" t="s">
        <v>37</v>
      </c>
      <c r="V373" s="86">
        <f>MIN(V363:V372)</f>
        <v>-1.8999999999999906</v>
      </c>
      <c r="W373" s="86">
        <f>MIN(W363:W372)</f>
        <v>-1.7000000000000015</v>
      </c>
      <c r="X373" s="87">
        <f>MIN(W373:W373)</f>
        <v>-1.7000000000000015</v>
      </c>
      <c r="Y373" s="136"/>
      <c r="Z373" s="136"/>
      <c r="AA373" s="136"/>
      <c r="AB373" s="136"/>
      <c r="AC373" s="136"/>
      <c r="AD373" s="136"/>
      <c r="AH373"/>
      <c r="AI373"/>
      <c r="AJ373"/>
      <c r="AK373"/>
      <c r="AL373"/>
      <c r="AM373"/>
      <c r="AN373"/>
    </row>
    <row r="374" spans="1:40" s="1" customFormat="1" x14ac:dyDescent="0.35">
      <c r="A374" s="136"/>
      <c r="B374" s="65"/>
      <c r="C374" s="66" t="s">
        <v>45</v>
      </c>
      <c r="D374" s="88">
        <f>MAX(D363:D372)</f>
        <v>3.4000000000000004</v>
      </c>
      <c r="E374" s="88">
        <f>MAX(E363:E372)</f>
        <v>3.5000000000000031</v>
      </c>
      <c r="F374" s="89">
        <f>MAX(E374:E374)</f>
        <v>3.5000000000000031</v>
      </c>
      <c r="G374" s="69"/>
      <c r="H374" s="90"/>
      <c r="I374" s="67" t="s">
        <v>45</v>
      </c>
      <c r="J374" s="67">
        <f>MAX(J363:J372)</f>
        <v>5.4</v>
      </c>
      <c r="K374" s="67">
        <f>MAX(K363:K372)</f>
        <v>5.1999999999999993</v>
      </c>
      <c r="L374" s="81">
        <f>MIN(K374:K374)</f>
        <v>5.1999999999999993</v>
      </c>
      <c r="M374" s="69"/>
      <c r="N374" s="91"/>
      <c r="O374" s="92" t="s">
        <v>45</v>
      </c>
      <c r="P374" s="92">
        <f>MAX(P363:P372)</f>
        <v>4.0000000000000009</v>
      </c>
      <c r="Q374" s="92">
        <f>MAX(Q363:Q372)</f>
        <v>4.0000000000000009</v>
      </c>
      <c r="R374" s="84">
        <f>MIN(Q374:Q374)</f>
        <v>4.0000000000000009</v>
      </c>
      <c r="S374" s="69"/>
      <c r="T374" s="93"/>
      <c r="U374" s="94"/>
      <c r="V374" s="94">
        <f>MAX(V363:V372)</f>
        <v>4.8000000000000016</v>
      </c>
      <c r="W374" s="94">
        <f>MAX(W363:W372)</f>
        <v>4.2000000000000011</v>
      </c>
      <c r="X374" s="87">
        <f>MIN(W374:W374)</f>
        <v>4.2000000000000011</v>
      </c>
      <c r="Y374" s="136"/>
      <c r="Z374" s="136"/>
      <c r="AA374" s="136"/>
      <c r="AB374" s="136"/>
      <c r="AC374" s="136"/>
      <c r="AD374" s="136"/>
      <c r="AH374"/>
      <c r="AI374"/>
      <c r="AJ374"/>
      <c r="AK374"/>
      <c r="AL374"/>
      <c r="AM374"/>
      <c r="AN374"/>
    </row>
    <row r="375" spans="1:40" s="1" customFormat="1" x14ac:dyDescent="0.35"/>
    <row r="376" spans="1:40" s="1" customFormat="1" x14ac:dyDescent="0.35"/>
    <row r="377" spans="1:40" s="1" customFormat="1" x14ac:dyDescent="0.35"/>
    <row r="378" spans="1:40" s="1" customFormat="1" x14ac:dyDescent="0.35"/>
    <row r="379" spans="1:40" s="1" customFormat="1" x14ac:dyDescent="0.35"/>
    <row r="380" spans="1:40" s="1" customFormat="1" x14ac:dyDescent="0.35"/>
    <row r="381" spans="1:40" s="1" customFormat="1" x14ac:dyDescent="0.35"/>
    <row r="382" spans="1:40" s="1" customFormat="1" x14ac:dyDescent="0.35"/>
    <row r="383" spans="1:40" s="1" customFormat="1" x14ac:dyDescent="0.35"/>
    <row r="384" spans="1:40" s="1" customFormat="1" x14ac:dyDescent="0.35"/>
    <row r="385" s="1" customFormat="1" x14ac:dyDescent="0.35"/>
    <row r="386" s="1" customFormat="1" x14ac:dyDescent="0.35"/>
    <row r="387" s="1" customFormat="1" x14ac:dyDescent="0.35"/>
    <row r="388" s="1" customFormat="1" x14ac:dyDescent="0.35"/>
    <row r="389" s="1" customFormat="1" x14ac:dyDescent="0.35"/>
    <row r="390" s="1" customFormat="1" x14ac:dyDescent="0.35"/>
    <row r="391" s="1" customFormat="1" x14ac:dyDescent="0.35"/>
    <row r="392" s="1" customFormat="1" x14ac:dyDescent="0.35"/>
    <row r="393" s="1" customFormat="1" x14ac:dyDescent="0.35"/>
    <row r="394" s="1" customFormat="1" x14ac:dyDescent="0.35"/>
    <row r="395" s="1" customFormat="1" x14ac:dyDescent="0.35"/>
    <row r="396" s="1" customFormat="1" x14ac:dyDescent="0.35"/>
    <row r="397" s="1" customFormat="1" x14ac:dyDescent="0.35"/>
    <row r="398" s="1" customFormat="1" x14ac:dyDescent="0.35"/>
    <row r="399" s="1" customFormat="1" x14ac:dyDescent="0.35"/>
    <row r="40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="1" customFormat="1" x14ac:dyDescent="0.35"/>
    <row r="418" s="1" customFormat="1" x14ac:dyDescent="0.35"/>
    <row r="419" s="1" customFormat="1" x14ac:dyDescent="0.35"/>
    <row r="420" s="1" customFormat="1" x14ac:dyDescent="0.35"/>
    <row r="421" s="1" customFormat="1" x14ac:dyDescent="0.35"/>
    <row r="422" s="1" customFormat="1" x14ac:dyDescent="0.35"/>
    <row r="423" s="1" customFormat="1" x14ac:dyDescent="0.35"/>
    <row r="424" s="1" customFormat="1" x14ac:dyDescent="0.35"/>
    <row r="425" s="1" customFormat="1" x14ac:dyDescent="0.35"/>
    <row r="426" s="1" customFormat="1" x14ac:dyDescent="0.35"/>
    <row r="427" s="1" customFormat="1" x14ac:dyDescent="0.35"/>
    <row r="428" s="1" customFormat="1" x14ac:dyDescent="0.35"/>
    <row r="429" s="1" customFormat="1" x14ac:dyDescent="0.35"/>
    <row r="430" s="1" customFormat="1" x14ac:dyDescent="0.35"/>
    <row r="431" s="1" customFormat="1" x14ac:dyDescent="0.35"/>
    <row r="432" s="1" customFormat="1" x14ac:dyDescent="0.35"/>
    <row r="433" s="1" customFormat="1" x14ac:dyDescent="0.35"/>
    <row r="434" s="1" customFormat="1" x14ac:dyDescent="0.35"/>
    <row r="435" s="1" customFormat="1" x14ac:dyDescent="0.35"/>
    <row r="436" s="1" customFormat="1" x14ac:dyDescent="0.35"/>
    <row r="437" s="1" customFormat="1" x14ac:dyDescent="0.35"/>
    <row r="438" s="1" customFormat="1" x14ac:dyDescent="0.35"/>
    <row r="439" s="1" customFormat="1" x14ac:dyDescent="0.35"/>
    <row r="440" s="1" customFormat="1" x14ac:dyDescent="0.35"/>
    <row r="441" s="1" customFormat="1" x14ac:dyDescent="0.35"/>
    <row r="442" s="1" customFormat="1" x14ac:dyDescent="0.35"/>
    <row r="443" s="1" customFormat="1" x14ac:dyDescent="0.35"/>
    <row r="444" s="1" customFormat="1" x14ac:dyDescent="0.35"/>
    <row r="445" s="1" customFormat="1" x14ac:dyDescent="0.35"/>
    <row r="446" s="1" customFormat="1" x14ac:dyDescent="0.35"/>
    <row r="447" s="1" customFormat="1" x14ac:dyDescent="0.35"/>
    <row r="448" s="1" customFormat="1" x14ac:dyDescent="0.35"/>
    <row r="449" s="1" customFormat="1" x14ac:dyDescent="0.35"/>
    <row r="450" s="1" customFormat="1" x14ac:dyDescent="0.35"/>
    <row r="451" s="1" customFormat="1" x14ac:dyDescent="0.35"/>
    <row r="452" s="1" customFormat="1" x14ac:dyDescent="0.35"/>
    <row r="453" s="1" customFormat="1" x14ac:dyDescent="0.35"/>
    <row r="454" s="1" customFormat="1" x14ac:dyDescent="0.35"/>
    <row r="455" s="1" customFormat="1" x14ac:dyDescent="0.35"/>
    <row r="456" s="1" customFormat="1" x14ac:dyDescent="0.35"/>
    <row r="457" s="1" customFormat="1" x14ac:dyDescent="0.35"/>
    <row r="458" s="1" customFormat="1" x14ac:dyDescent="0.35"/>
    <row r="459" s="1" customFormat="1" x14ac:dyDescent="0.35"/>
    <row r="460" s="1" customFormat="1" x14ac:dyDescent="0.35"/>
    <row r="461" s="1" customFormat="1" x14ac:dyDescent="0.35"/>
    <row r="462" s="1" customFormat="1" x14ac:dyDescent="0.35"/>
    <row r="463" s="1" customFormat="1" x14ac:dyDescent="0.35"/>
    <row r="464" s="1" customFormat="1" x14ac:dyDescent="0.35"/>
    <row r="465" s="1" customFormat="1" x14ac:dyDescent="0.35"/>
    <row r="466" s="1" customFormat="1" x14ac:dyDescent="0.35"/>
    <row r="467" s="1" customFormat="1" x14ac:dyDescent="0.35"/>
    <row r="468" s="1" customFormat="1" x14ac:dyDescent="0.35"/>
  </sheetData>
  <mergeCells count="57">
    <mergeCell ref="Z5:AA5"/>
    <mergeCell ref="Y6:Z6"/>
    <mergeCell ref="Y7:Z7"/>
    <mergeCell ref="Y3:Z3"/>
    <mergeCell ref="AC3:AN3"/>
    <mergeCell ref="Y4:Z4"/>
    <mergeCell ref="AC4:AF4"/>
    <mergeCell ref="AG4:AJ4"/>
    <mergeCell ref="AK4:AN4"/>
    <mergeCell ref="T329:X329"/>
    <mergeCell ref="Z329:AD329"/>
    <mergeCell ref="B329:F329"/>
    <mergeCell ref="H329:L329"/>
    <mergeCell ref="N329:R329"/>
    <mergeCell ref="N1:O1"/>
    <mergeCell ref="Q1:R1"/>
    <mergeCell ref="D1:F1"/>
    <mergeCell ref="Y1:AN1"/>
    <mergeCell ref="Y2:AN2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Y29:Z29"/>
    <mergeCell ref="Y30:Z30"/>
    <mergeCell ref="Y31:Z31"/>
    <mergeCell ref="Y32:Z32"/>
    <mergeCell ref="Y33:Z33"/>
    <mergeCell ref="Y34:Z34"/>
    <mergeCell ref="Y35:Z35"/>
    <mergeCell ref="Y36:Z36"/>
    <mergeCell ref="Y37:Z37"/>
    <mergeCell ref="Y43:Z43"/>
    <mergeCell ref="Y44:Z44"/>
    <mergeCell ref="Y45:Z45"/>
    <mergeCell ref="Y38:Z38"/>
    <mergeCell ref="Y39:Z39"/>
    <mergeCell ref="Y40:Z40"/>
    <mergeCell ref="Y41:Z41"/>
    <mergeCell ref="Y42:Z42"/>
  </mergeCells>
  <conditionalFormatting sqref="AU335">
    <cfRule type="duplicateValues" dxfId="229" priority="294"/>
  </conditionalFormatting>
  <conditionalFormatting sqref="AU337">
    <cfRule type="duplicateValues" dxfId="228" priority="295"/>
  </conditionalFormatting>
  <conditionalFormatting sqref="AU351">
    <cfRule type="duplicateValues" dxfId="227" priority="291"/>
  </conditionalFormatting>
  <conditionalFormatting sqref="AU352">
    <cfRule type="duplicateValues" dxfId="226" priority="292"/>
  </conditionalFormatting>
  <conditionalFormatting sqref="AU353">
    <cfRule type="duplicateValues" dxfId="225" priority="293"/>
  </conditionalFormatting>
  <conditionalFormatting sqref="AU366">
    <cfRule type="duplicateValues" dxfId="224" priority="288"/>
  </conditionalFormatting>
  <conditionalFormatting sqref="AU367">
    <cfRule type="duplicateValues" dxfId="223" priority="289"/>
  </conditionalFormatting>
  <conditionalFormatting sqref="AU368">
    <cfRule type="duplicateValues" dxfId="222" priority="290"/>
  </conditionalFormatting>
  <conditionalFormatting sqref="AU381">
    <cfRule type="duplicateValues" dxfId="221" priority="285"/>
  </conditionalFormatting>
  <conditionalFormatting sqref="AU382">
    <cfRule type="duplicateValues" dxfId="220" priority="286"/>
  </conditionalFormatting>
  <conditionalFormatting sqref="AU383">
    <cfRule type="duplicateValues" dxfId="219" priority="287"/>
  </conditionalFormatting>
  <conditionalFormatting sqref="AU396">
    <cfRule type="duplicateValues" dxfId="218" priority="282"/>
  </conditionalFormatting>
  <conditionalFormatting sqref="AU397">
    <cfRule type="duplicateValues" dxfId="217" priority="283"/>
  </conditionalFormatting>
  <conditionalFormatting sqref="AU398">
    <cfRule type="duplicateValues" dxfId="216" priority="284"/>
  </conditionalFormatting>
  <conditionalFormatting sqref="AU411">
    <cfRule type="duplicateValues" dxfId="215" priority="279"/>
  </conditionalFormatting>
  <conditionalFormatting sqref="AU412">
    <cfRule type="duplicateValues" dxfId="214" priority="280"/>
  </conditionalFormatting>
  <conditionalFormatting sqref="AU413">
    <cfRule type="duplicateValues" dxfId="213" priority="281"/>
  </conditionalFormatting>
  <conditionalFormatting sqref="AJ382:AJ383">
    <cfRule type="duplicateValues" dxfId="212" priority="274"/>
  </conditionalFormatting>
  <conditionalFormatting sqref="AJ384:AJ385">
    <cfRule type="duplicateValues" dxfId="211" priority="273"/>
  </conditionalFormatting>
  <conditionalFormatting sqref="AJ386:AJ387">
    <cfRule type="duplicateValues" dxfId="210" priority="272"/>
  </conditionalFormatting>
  <conditionalFormatting sqref="AJ397:AJ398">
    <cfRule type="duplicateValues" dxfId="209" priority="271"/>
  </conditionalFormatting>
  <conditionalFormatting sqref="AJ399:AJ400">
    <cfRule type="duplicateValues" dxfId="208" priority="270"/>
  </conditionalFormatting>
  <conditionalFormatting sqref="AJ401:AJ402">
    <cfRule type="duplicateValues" dxfId="207" priority="269"/>
  </conditionalFormatting>
  <conditionalFormatting sqref="AJ412:AJ413">
    <cfRule type="duplicateValues" dxfId="206" priority="268"/>
  </conditionalFormatting>
  <conditionalFormatting sqref="AJ414:AJ415">
    <cfRule type="duplicateValues" dxfId="205" priority="267"/>
  </conditionalFormatting>
  <conditionalFormatting sqref="AJ416:AJ417">
    <cfRule type="duplicateValues" dxfId="204" priority="266"/>
  </conditionalFormatting>
  <conditionalFormatting sqref="Y382:Y383">
    <cfRule type="duplicateValues" dxfId="203" priority="262"/>
  </conditionalFormatting>
  <conditionalFormatting sqref="Y384:Y385">
    <cfRule type="duplicateValues" dxfId="202" priority="261"/>
  </conditionalFormatting>
  <conditionalFormatting sqref="Y386:Y387">
    <cfRule type="duplicateValues" dxfId="201" priority="260"/>
  </conditionalFormatting>
  <conditionalFormatting sqref="Y397:Y398">
    <cfRule type="duplicateValues" dxfId="200" priority="259"/>
  </conditionalFormatting>
  <conditionalFormatting sqref="Y399:Y400">
    <cfRule type="duplicateValues" dxfId="199" priority="258"/>
  </conditionalFormatting>
  <conditionalFormatting sqref="Y401:Y402">
    <cfRule type="duplicateValues" dxfId="198" priority="257"/>
  </conditionalFormatting>
  <conditionalFormatting sqref="Y412:Y413">
    <cfRule type="duplicateValues" dxfId="197" priority="256"/>
  </conditionalFormatting>
  <conditionalFormatting sqref="Y414:Y415">
    <cfRule type="duplicateValues" dxfId="196" priority="255"/>
  </conditionalFormatting>
  <conditionalFormatting sqref="Y416:Y417">
    <cfRule type="duplicateValues" dxfId="195" priority="254"/>
  </conditionalFormatting>
  <conditionalFormatting sqref="AA335">
    <cfRule type="duplicateValues" dxfId="194" priority="24"/>
  </conditionalFormatting>
  <conditionalFormatting sqref="AA337">
    <cfRule type="duplicateValues" dxfId="193" priority="25"/>
  </conditionalFormatting>
  <conditionalFormatting sqref="AA351">
    <cfRule type="duplicateValues" dxfId="192" priority="21"/>
  </conditionalFormatting>
  <conditionalFormatting sqref="AA352">
    <cfRule type="duplicateValues" dxfId="191" priority="22"/>
  </conditionalFormatting>
  <conditionalFormatting sqref="AA353">
    <cfRule type="duplicateValues" dxfId="190" priority="23"/>
  </conditionalFormatting>
  <conditionalFormatting sqref="AA366">
    <cfRule type="duplicateValues" dxfId="189" priority="18"/>
  </conditionalFormatting>
  <conditionalFormatting sqref="AA367">
    <cfRule type="duplicateValues" dxfId="188" priority="19"/>
  </conditionalFormatting>
  <conditionalFormatting sqref="AA368">
    <cfRule type="duplicateValues" dxfId="187" priority="20"/>
  </conditionalFormatting>
  <conditionalFormatting sqref="U341:U342">
    <cfRule type="duplicateValues" dxfId="186" priority="17"/>
  </conditionalFormatting>
  <conditionalFormatting sqref="U352:U353">
    <cfRule type="duplicateValues" dxfId="185" priority="16"/>
  </conditionalFormatting>
  <conditionalFormatting sqref="U354:U355">
    <cfRule type="duplicateValues" dxfId="184" priority="15"/>
  </conditionalFormatting>
  <conditionalFormatting sqref="U356:U357">
    <cfRule type="duplicateValues" dxfId="183" priority="14"/>
  </conditionalFormatting>
  <conditionalFormatting sqref="O352:O353">
    <cfRule type="duplicateValues" dxfId="182" priority="13"/>
  </conditionalFormatting>
  <conditionalFormatting sqref="O354:O355">
    <cfRule type="duplicateValues" dxfId="181" priority="12"/>
  </conditionalFormatting>
  <conditionalFormatting sqref="O356:O357">
    <cfRule type="duplicateValues" dxfId="180" priority="11"/>
  </conditionalFormatting>
  <conditionalFormatting sqref="U339">
    <cfRule type="duplicateValues" dxfId="179" priority="26"/>
  </conditionalFormatting>
  <conditionalFormatting sqref="U337">
    <cfRule type="duplicateValues" dxfId="178" priority="27"/>
  </conditionalFormatting>
  <conditionalFormatting sqref="U340">
    <cfRule type="duplicateValues" dxfId="177" priority="10"/>
  </conditionalFormatting>
  <conditionalFormatting sqref="U338">
    <cfRule type="duplicateValues" dxfId="176" priority="9"/>
  </conditionalFormatting>
  <conditionalFormatting sqref="U336">
    <cfRule type="duplicateValues" dxfId="175" priority="8"/>
  </conditionalFormatting>
  <conditionalFormatting sqref="U334">
    <cfRule type="duplicateValues" dxfId="174" priority="7"/>
  </conditionalFormatting>
  <conditionalFormatting sqref="U367:U368">
    <cfRule type="duplicateValues" dxfId="173" priority="6"/>
  </conditionalFormatting>
  <conditionalFormatting sqref="U369:U370">
    <cfRule type="duplicateValues" dxfId="172" priority="5"/>
  </conditionalFormatting>
  <conditionalFormatting sqref="U371:U372">
    <cfRule type="duplicateValues" dxfId="171" priority="4"/>
  </conditionalFormatting>
  <conditionalFormatting sqref="O367:O368">
    <cfRule type="duplicateValues" dxfId="170" priority="3"/>
  </conditionalFormatting>
  <conditionalFormatting sqref="O369:O370">
    <cfRule type="duplicateValues" dxfId="169" priority="2"/>
  </conditionalFormatting>
  <conditionalFormatting sqref="O371:O372">
    <cfRule type="duplicateValues" dxfId="16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D528"/>
  <sheetViews>
    <sheetView workbookViewId="0">
      <selection activeCell="A3" sqref="A3:L3"/>
    </sheetView>
  </sheetViews>
  <sheetFormatPr baseColWidth="10" defaultRowHeight="14.5" x14ac:dyDescent="0.35"/>
  <cols>
    <col min="1" max="1" width="7.36328125" style="1" bestFit="1" customWidth="1"/>
    <col min="2" max="2" width="7.08984375" style="1" bestFit="1" customWidth="1"/>
    <col min="3" max="3" width="9" style="1" bestFit="1" customWidth="1"/>
    <col min="4" max="4" width="7.90625" style="1" bestFit="1" customWidth="1"/>
    <col min="5" max="5" width="7.36328125" style="1" bestFit="1" customWidth="1"/>
    <col min="6" max="6" width="7.7265625" style="1" bestFit="1" customWidth="1"/>
    <col min="7" max="9" width="7.36328125" style="1" bestFit="1" customWidth="1"/>
    <col min="10" max="10" width="10.90625" style="1" bestFit="1" customWidth="1"/>
    <col min="11" max="11" width="7.08984375" style="1" bestFit="1" customWidth="1"/>
    <col min="12" max="12" width="8.453125" style="1" bestFit="1" customWidth="1"/>
    <col min="13" max="13" width="8.08984375" style="1" bestFit="1" customWidth="1"/>
    <col min="14" max="14" width="9" style="1" bestFit="1" customWidth="1"/>
    <col min="15" max="15" width="6.08984375" style="1" bestFit="1" customWidth="1"/>
    <col min="16" max="17" width="7.08984375" style="1" bestFit="1" customWidth="1"/>
    <col min="18" max="18" width="7.1796875" style="1" bestFit="1" customWidth="1"/>
    <col min="19" max="19" width="6" style="1" bestFit="1" customWidth="1"/>
    <col min="20" max="20" width="8.36328125" style="1" bestFit="1" customWidth="1"/>
    <col min="21" max="21" width="8.453125" style="1" bestFit="1" customWidth="1"/>
    <col min="22" max="22" width="7.6328125" style="1" bestFit="1" customWidth="1"/>
    <col min="23" max="23" width="7" style="1" bestFit="1" customWidth="1"/>
    <col min="24" max="25" width="6.6328125" style="1" bestFit="1" customWidth="1"/>
    <col min="26" max="26" width="7.08984375" style="1" bestFit="1" customWidth="1"/>
    <col min="27" max="27" width="6.6328125" style="1" bestFit="1" customWidth="1"/>
    <col min="28" max="28" width="11.453125" style="1"/>
    <col min="29" max="29" width="6.36328125" style="1" bestFit="1" customWidth="1"/>
    <col min="30" max="30" width="8.453125" style="1" bestFit="1" customWidth="1"/>
    <col min="31" max="36" width="6.6328125" style="1" bestFit="1" customWidth="1"/>
    <col min="37" max="37" width="11.453125" style="1"/>
    <col min="38" max="38" width="6.36328125" style="1" bestFit="1" customWidth="1"/>
    <col min="39" max="39" width="8.453125" style="1" bestFit="1" customWidth="1"/>
    <col min="40" max="45" width="6.6328125" style="1" bestFit="1" customWidth="1"/>
    <col min="46" max="46" width="11.453125" style="1"/>
    <col min="47" max="47" width="5.08984375" style="1" bestFit="1" customWidth="1"/>
    <col min="48" max="48" width="8.453125" style="1" bestFit="1" customWidth="1"/>
    <col min="49" max="54" width="6.6328125" style="1" bestFit="1" customWidth="1"/>
    <col min="55" max="55" width="11.453125" style="1"/>
    <col min="56" max="56" width="5.08984375" style="1" bestFit="1" customWidth="1"/>
    <col min="57" max="57" width="8.453125" style="1" bestFit="1" customWidth="1"/>
    <col min="58" max="58" width="7.6328125" style="1" bestFit="1" customWidth="1"/>
    <col min="59" max="59" width="7" style="1" bestFit="1" customWidth="1"/>
    <col min="60" max="61" width="6.6328125" style="1" bestFit="1" customWidth="1"/>
    <col min="62" max="62" width="7.08984375" style="1" bestFit="1" customWidth="1"/>
    <col min="63" max="63" width="6.6328125" style="1" bestFit="1" customWidth="1"/>
    <col min="64" max="69" width="11.453125" style="1"/>
  </cols>
  <sheetData>
    <row r="1" spans="1:82" ht="15.5" x14ac:dyDescent="0.35">
      <c r="A1" s="5"/>
      <c r="B1" s="5"/>
      <c r="C1" s="6"/>
      <c r="D1" s="164"/>
      <c r="E1" s="165"/>
      <c r="F1" s="166"/>
      <c r="G1" s="141"/>
      <c r="H1" s="5"/>
      <c r="I1" s="6"/>
      <c r="J1" s="138"/>
      <c r="K1" s="139"/>
      <c r="L1" s="140"/>
      <c r="N1" s="173" t="s">
        <v>58</v>
      </c>
      <c r="O1" s="173"/>
      <c r="Q1" s="173" t="s">
        <v>59</v>
      </c>
      <c r="R1" s="173"/>
      <c r="S1"/>
      <c r="T1"/>
      <c r="U1"/>
      <c r="V1"/>
      <c r="W1"/>
      <c r="X1"/>
      <c r="Y1" s="174" t="s">
        <v>63</v>
      </c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BF1"/>
      <c r="BG1"/>
      <c r="BH1"/>
      <c r="BI1"/>
      <c r="BJ1"/>
      <c r="BK1"/>
      <c r="BL1"/>
      <c r="BM1"/>
      <c r="BN1"/>
      <c r="BO1"/>
      <c r="BP1"/>
      <c r="BQ1"/>
    </row>
    <row r="2" spans="1:82" ht="15.75" customHeight="1" x14ac:dyDescent="0.35">
      <c r="A2" s="5"/>
      <c r="B2" s="22" t="s">
        <v>54</v>
      </c>
      <c r="C2" s="23"/>
      <c r="D2" s="24" t="s">
        <v>53</v>
      </c>
      <c r="E2" s="24"/>
      <c r="F2" s="24"/>
      <c r="G2" s="141"/>
      <c r="H2" s="22" t="s">
        <v>0</v>
      </c>
      <c r="I2" s="23"/>
      <c r="J2" s="24" t="s">
        <v>53</v>
      </c>
      <c r="K2" s="24"/>
      <c r="L2" s="24"/>
      <c r="N2" s="1" t="s">
        <v>60</v>
      </c>
      <c r="O2" s="1" t="s">
        <v>61</v>
      </c>
      <c r="Q2" s="1" t="s">
        <v>60</v>
      </c>
      <c r="R2" s="1" t="s">
        <v>61</v>
      </c>
      <c r="U2" s="135">
        <f>MIN($N$7:$O$7,$N$15:$O$15,$N$23:$O$23,$N$31:$O$31,$N$39:$O$39,$N$47:$O$47,$N$55:$O$55,$N$63:$O$63,$N$71:$O$71,$N$79:$O$79,$N$87:$O$87,$N$95:$O$95,$N$103:$O$103,$N$111:$O$111,$N$119:$O$119,$N$127:$O$127,$N$135:$O$135,$N$143:$O$143,$N$151:$O$151,$N$159:$O$159)</f>
        <v>-5.4999999999999938E-2</v>
      </c>
      <c r="W2" s="135">
        <f>MIN($Q$7:$R$7,$Q$15:$R$15,$Q$23:$R$23,$Q$31:$R$31,$Q$39:$R$39,$Q$47:$R$47,$Q$55:$R$55,$Q$63:$R$63,$Q$71:$R$71,$Q$79:$R$79,$Q$87:$R$87,$Q$95:$R$95,$Q$103:$R$103,$Q$111:$R$111,$Q$119:$R$119,$Q$127:$R$127,$Q$135:$R$135,$Q$143:$R$143,$Q$151:$R$151,$Q$159:$R$159)</f>
        <v>-1.5999999999999903E-2</v>
      </c>
      <c r="Y2" s="175" t="s">
        <v>64</v>
      </c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BF2"/>
      <c r="BG2"/>
      <c r="BH2"/>
      <c r="BI2"/>
      <c r="BJ2"/>
      <c r="BK2"/>
      <c r="BL2"/>
      <c r="BM2"/>
      <c r="BN2"/>
      <c r="BO2"/>
      <c r="BP2"/>
      <c r="BQ2"/>
    </row>
    <row r="3" spans="1:82" s="21" customFormat="1" ht="15.75" customHeight="1" thickBot="1" x14ac:dyDescent="0.4">
      <c r="A3" s="5"/>
      <c r="B3" s="22" t="s">
        <v>5</v>
      </c>
      <c r="C3" s="23" t="s">
        <v>8</v>
      </c>
      <c r="D3" s="24" t="s">
        <v>75</v>
      </c>
      <c r="E3" s="24" t="s">
        <v>76</v>
      </c>
      <c r="F3" s="24" t="s">
        <v>77</v>
      </c>
      <c r="G3" s="141"/>
      <c r="H3" s="22" t="s">
        <v>5</v>
      </c>
      <c r="I3" s="23" t="s">
        <v>8</v>
      </c>
      <c r="J3" s="24" t="s">
        <v>75</v>
      </c>
      <c r="K3" s="24" t="s">
        <v>76</v>
      </c>
      <c r="L3" s="24" t="s">
        <v>77</v>
      </c>
      <c r="M3" s="1"/>
      <c r="N3" s="1"/>
      <c r="O3" s="135"/>
      <c r="P3" s="1"/>
      <c r="Q3" s="1"/>
      <c r="R3" s="1"/>
      <c r="S3" s="1"/>
      <c r="T3" s="1"/>
      <c r="U3" s="135">
        <f>MAX($N$7:$O$7,$N$15:$O$15,$N$23:$O$23,$N$31:$O$31,$N$39:$O$39,$N$47:$O$47,$N$55:$O$55,$N$63:$O$63,$N$71:$O$71,$N$79:$O$79,$N$87:$O$87,$N$95:$O$95,$N$103:$O$103,$N$111:$O$111,$N$119:$O$119,$N$127:$O$127,$N$135:$O$135,$N$143:$O$143,$N$151:$O$151,$N$159:$O$159)</f>
        <v>6.4000000000000029E-2</v>
      </c>
      <c r="V3" s="1"/>
      <c r="W3" s="135">
        <f>MAX($Q$7:$R$7,$Q$15:$R$15,$Q$23:$R$23,$Q$31:$R$31,$Q$39:$R$39,$Q$47:$R$47,$Q$55:$R$55,$Q$63:$R$63,$Q$71:$R$71,$Q$79:$R$79,$Q$87:$R$87,$Q$95:$R$95,$Q$103:$R$103,$Q$111:$R$111,$Q$119:$R$119,$Q$127:$R$127,$Q$135:$R$135,$Q$143:$R$143,$Q$151:$R$151,$Q$159:$R$159)</f>
        <v>6.4000000000000029E-2</v>
      </c>
      <c r="X3" s="1"/>
      <c r="Y3" s="170"/>
      <c r="Z3" s="170"/>
      <c r="AA3" s="153"/>
      <c r="AB3" s="154"/>
      <c r="AC3" s="171" t="s">
        <v>65</v>
      </c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</row>
    <row r="4" spans="1:82" ht="16" thickBot="1" x14ac:dyDescent="0.4">
      <c r="A4" s="16" t="s">
        <v>29</v>
      </c>
      <c r="B4" s="11"/>
      <c r="C4" s="11"/>
      <c r="D4" s="143">
        <f>Normal!D5</f>
        <v>0.26500000000000001</v>
      </c>
      <c r="E4" s="143">
        <f>Normal!E5</f>
        <v>0.41899999999999998</v>
      </c>
      <c r="F4" s="143">
        <f>Normal!F5</f>
        <v>0.41899999999999998</v>
      </c>
      <c r="G4" s="141"/>
      <c r="H4" s="11"/>
      <c r="I4" s="11"/>
      <c r="J4" s="143">
        <f>'Doublex when sd is different'!J4</f>
        <v>0.192</v>
      </c>
      <c r="K4" s="143">
        <f>'Doublex when sd is different'!K4</f>
        <v>0.46300000000000002</v>
      </c>
      <c r="L4" s="143">
        <f>'Doublex when sd is different'!L4</f>
        <v>0.28199999999999997</v>
      </c>
      <c r="O4" s="135"/>
      <c r="Y4" s="170"/>
      <c r="Z4" s="170"/>
      <c r="AA4" s="153"/>
      <c r="AB4" s="154"/>
      <c r="AC4" s="176" t="s">
        <v>1</v>
      </c>
      <c r="AD4" s="176"/>
      <c r="AE4" s="176"/>
      <c r="AF4" s="176"/>
      <c r="AG4" s="176" t="s">
        <v>66</v>
      </c>
      <c r="AH4" s="176"/>
      <c r="AI4" s="176"/>
      <c r="AJ4" s="176"/>
      <c r="AK4" s="176" t="s">
        <v>67</v>
      </c>
      <c r="AL4" s="176"/>
      <c r="AM4" s="176"/>
      <c r="AN4" s="176"/>
      <c r="BF4"/>
      <c r="BG4"/>
      <c r="BH4"/>
      <c r="BI4"/>
      <c r="BJ4"/>
      <c r="BK4"/>
      <c r="BL4"/>
      <c r="BM4"/>
      <c r="BN4"/>
      <c r="BO4"/>
      <c r="BP4"/>
      <c r="BQ4"/>
    </row>
    <row r="5" spans="1:82" s="10" customFormat="1" ht="18.5" thickBot="1" x14ac:dyDescent="0.4">
      <c r="A5" s="8"/>
      <c r="B5" s="8">
        <v>2.1</v>
      </c>
      <c r="C5" s="9" t="s">
        <v>9</v>
      </c>
      <c r="D5" s="125">
        <f>'[4]power for chi² and skewpos dist'!B6</f>
        <v>0.35799999999999998</v>
      </c>
      <c r="E5" s="125">
        <f>'[4]power for chi² and skewpos dist'!C6</f>
        <v>0.46800000000000003</v>
      </c>
      <c r="F5" s="125">
        <f>'[4]power for chi² and skewpos dist'!D6</f>
        <v>0.46800000000000003</v>
      </c>
      <c r="G5" s="141"/>
      <c r="H5" s="8">
        <v>2.1</v>
      </c>
      <c r="I5" s="9" t="s">
        <v>9</v>
      </c>
      <c r="J5" s="125">
        <v>0.26700000000000002</v>
      </c>
      <c r="K5" s="125">
        <v>0.55400000000000005</v>
      </c>
      <c r="L5" s="125">
        <v>0.34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55" t="s">
        <v>68</v>
      </c>
      <c r="Z5" s="171" t="s">
        <v>69</v>
      </c>
      <c r="AA5" s="171"/>
      <c r="AB5" s="156" t="s">
        <v>70</v>
      </c>
      <c r="AC5" s="155" t="s">
        <v>71</v>
      </c>
      <c r="AD5" s="157">
        <v>1</v>
      </c>
      <c r="AE5" s="157">
        <v>2</v>
      </c>
      <c r="AF5" s="157">
        <v>4</v>
      </c>
      <c r="AG5" s="155" t="s">
        <v>71</v>
      </c>
      <c r="AH5" s="155">
        <v>1</v>
      </c>
      <c r="AI5" s="155">
        <v>2</v>
      </c>
      <c r="AJ5" s="155">
        <v>4</v>
      </c>
      <c r="AK5" s="155" t="s">
        <v>71</v>
      </c>
      <c r="AL5" s="155">
        <v>1</v>
      </c>
      <c r="AM5" s="155">
        <v>2</v>
      </c>
      <c r="AN5" s="155">
        <v>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</row>
    <row r="6" spans="1:82" ht="16" thickBot="1" x14ac:dyDescent="0.4">
      <c r="A6" s="16" t="s">
        <v>29</v>
      </c>
      <c r="B6" s="40"/>
      <c r="C6" s="40"/>
      <c r="D6" s="144">
        <f>Normal!D7</f>
        <v>0.23899999999999999</v>
      </c>
      <c r="E6" s="144">
        <f>Normal!E7</f>
        <v>0.23200000000000001</v>
      </c>
      <c r="F6" s="144">
        <f>Normal!F7</f>
        <v>0.23200000000000001</v>
      </c>
      <c r="G6" s="141"/>
      <c r="H6" s="40"/>
      <c r="I6" s="40"/>
      <c r="J6" s="144">
        <f>'Doublex when sd is different'!J6</f>
        <v>0.214</v>
      </c>
      <c r="K6" s="144">
        <f>'Doublex when sd is different'!K6</f>
        <v>0.20899999999999999</v>
      </c>
      <c r="L6" s="144">
        <f>'Doublex when sd is different'!L6</f>
        <v>0.20899999999999999</v>
      </c>
      <c r="Y6" s="172">
        <v>20</v>
      </c>
      <c r="Z6" s="172"/>
      <c r="AA6" s="153" t="s">
        <v>71</v>
      </c>
      <c r="AB6" s="158" t="s">
        <v>72</v>
      </c>
      <c r="AC6" s="160">
        <f>$J4</f>
        <v>0.192</v>
      </c>
      <c r="AD6" s="160">
        <f>$J6</f>
        <v>0.214</v>
      </c>
      <c r="AE6" s="160">
        <f>$J8</f>
        <v>0.22</v>
      </c>
      <c r="AF6" s="160">
        <f>$J10</f>
        <v>0.23200000000000001</v>
      </c>
      <c r="AG6" s="160">
        <f>$K4</f>
        <v>0.46300000000000002</v>
      </c>
      <c r="AH6" s="160">
        <f>$K6</f>
        <v>0.20899999999999999</v>
      </c>
      <c r="AI6" s="160">
        <f>$K8</f>
        <v>9.5000000000000001E-2</v>
      </c>
      <c r="AJ6" s="160">
        <f>$K10</f>
        <v>6.2E-2</v>
      </c>
      <c r="AK6" s="160">
        <f>$L4</f>
        <v>0.28199999999999997</v>
      </c>
      <c r="AL6" s="160">
        <f>$L6</f>
        <v>0.20899999999999999</v>
      </c>
      <c r="AM6" s="160">
        <f>$L8</f>
        <v>0.124</v>
      </c>
      <c r="AN6" s="160">
        <f>$L10</f>
        <v>8.5999999999999993E-2</v>
      </c>
      <c r="BF6"/>
      <c r="BG6"/>
      <c r="BH6"/>
      <c r="BI6"/>
      <c r="BJ6"/>
      <c r="BK6"/>
      <c r="BL6"/>
      <c r="BM6"/>
      <c r="BN6"/>
      <c r="BO6"/>
      <c r="BP6"/>
      <c r="BQ6"/>
    </row>
    <row r="7" spans="1:82" s="15" customFormat="1" ht="16" thickBot="1" x14ac:dyDescent="0.4">
      <c r="A7" s="8"/>
      <c r="B7" s="8">
        <v>2.2000000000000002</v>
      </c>
      <c r="C7" s="9" t="s">
        <v>9</v>
      </c>
      <c r="D7" s="125">
        <f>'[4]power for chi² and skewpos dist'!B8</f>
        <v>0.27500000000000002</v>
      </c>
      <c r="E7" s="125">
        <f>'[4]power for chi² and skewpos dist'!C8</f>
        <v>0.21099999999999999</v>
      </c>
      <c r="F7" s="125">
        <f>'[4]power for chi² and skewpos dist'!D8</f>
        <v>0.21099999999999999</v>
      </c>
      <c r="G7" s="141"/>
      <c r="H7" s="8">
        <v>2.2000000000000002</v>
      </c>
      <c r="I7" s="9" t="s">
        <v>9</v>
      </c>
      <c r="J7" s="125">
        <v>0.23799999999999999</v>
      </c>
      <c r="K7" s="125">
        <v>0.20200000000000001</v>
      </c>
      <c r="L7" s="125">
        <v>0.19900000000000001</v>
      </c>
      <c r="M7" s="1"/>
      <c r="N7" s="135">
        <f>D7-E7</f>
        <v>6.4000000000000029E-2</v>
      </c>
      <c r="O7" s="135">
        <f>J7-K7</f>
        <v>3.5999999999999976E-2</v>
      </c>
      <c r="P7" s="1"/>
      <c r="Q7" s="1">
        <f>D7-F7</f>
        <v>6.4000000000000029E-2</v>
      </c>
      <c r="R7" s="1">
        <f>J7-L7</f>
        <v>3.8999999999999979E-2</v>
      </c>
      <c r="S7" s="1"/>
      <c r="T7" s="1"/>
      <c r="U7" s="1"/>
      <c r="V7" s="1"/>
      <c r="W7" s="1"/>
      <c r="X7" s="1"/>
      <c r="Y7" s="170"/>
      <c r="Z7" s="170"/>
      <c r="AA7" s="153"/>
      <c r="AB7" s="159" t="s">
        <v>73</v>
      </c>
      <c r="AC7" s="161">
        <f>$J5</f>
        <v>0.26700000000000002</v>
      </c>
      <c r="AD7" s="161">
        <f>$J7</f>
        <v>0.23799999999999999</v>
      </c>
      <c r="AE7" s="161">
        <f>$J9</f>
        <v>0.19800000000000001</v>
      </c>
      <c r="AF7" s="161">
        <f>$J11</f>
        <v>0.21299999999999999</v>
      </c>
      <c r="AG7" s="161">
        <f>$K5</f>
        <v>0.55400000000000005</v>
      </c>
      <c r="AH7" s="161">
        <f>$K7</f>
        <v>0.20200000000000001</v>
      </c>
      <c r="AI7" s="161">
        <f>$K9</f>
        <v>6.9000000000000006E-2</v>
      </c>
      <c r="AJ7" s="161">
        <f>$K11</f>
        <v>5.1999999999999998E-2</v>
      </c>
      <c r="AK7" s="161">
        <f>$L5</f>
        <v>0.34</v>
      </c>
      <c r="AL7" s="161">
        <f>$L7</f>
        <v>0.19900000000000001</v>
      </c>
      <c r="AM7" s="161">
        <f>$L9</f>
        <v>8.5000000000000006E-2</v>
      </c>
      <c r="AN7" s="161">
        <f>$L11</f>
        <v>7.0000000000000007E-2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</row>
    <row r="8" spans="1:82" ht="16" thickBot="1" x14ac:dyDescent="0.4">
      <c r="A8" s="16" t="s">
        <v>29</v>
      </c>
      <c r="B8" s="13"/>
      <c r="C8" s="14"/>
      <c r="D8" s="145">
        <f>Normal!D9</f>
        <v>0.20599999999999999</v>
      </c>
      <c r="E8" s="145">
        <f>Normal!E9</f>
        <v>0.107</v>
      </c>
      <c r="F8" s="145">
        <f>Normal!F9</f>
        <v>0.107</v>
      </c>
      <c r="G8" s="141"/>
      <c r="H8" s="13"/>
      <c r="I8" s="14"/>
      <c r="J8" s="145">
        <f>'Doublex when sd is different'!J8</f>
        <v>0.22</v>
      </c>
      <c r="K8" s="145">
        <f>'Doublex when sd is different'!K8</f>
        <v>9.5000000000000001E-2</v>
      </c>
      <c r="L8" s="145">
        <f>'Doublex when sd is different'!L8</f>
        <v>0.124</v>
      </c>
      <c r="N8" s="135"/>
      <c r="O8" s="135"/>
      <c r="Y8" s="170">
        <v>20</v>
      </c>
      <c r="Z8" s="170"/>
      <c r="AA8" s="153">
        <v>1</v>
      </c>
      <c r="AB8" s="158" t="s">
        <v>72</v>
      </c>
      <c r="AC8" s="160">
        <f>$J12</f>
        <v>0.45200000000000001</v>
      </c>
      <c r="AD8" s="160">
        <f>$J14</f>
        <v>0.33800000000000002</v>
      </c>
      <c r="AE8" s="160">
        <f>$J16</f>
        <v>0.19600000000000001</v>
      </c>
      <c r="AF8" s="160">
        <f>$J18</f>
        <v>0.124</v>
      </c>
      <c r="AG8" s="160">
        <f>$K12</f>
        <v>0.59299999999999997</v>
      </c>
      <c r="AH8" s="160">
        <f>$K14</f>
        <v>0.32900000000000001</v>
      </c>
      <c r="AI8" s="160">
        <f>$K16</f>
        <v>0.13600000000000001</v>
      </c>
      <c r="AJ8" s="160">
        <f>$K18</f>
        <v>7.2999999999999995E-2</v>
      </c>
      <c r="AK8" s="160">
        <f>$L12</f>
        <v>0.443</v>
      </c>
      <c r="AL8" s="160">
        <f>$L14</f>
        <v>0.33600000000000002</v>
      </c>
      <c r="AM8" s="160">
        <f>$L16</f>
        <v>0.188</v>
      </c>
      <c r="AN8" s="160">
        <f>$L18</f>
        <v>0.111</v>
      </c>
      <c r="BF8"/>
      <c r="BG8"/>
      <c r="BH8"/>
      <c r="BI8"/>
      <c r="BJ8"/>
      <c r="BK8"/>
      <c r="BL8"/>
      <c r="BM8"/>
      <c r="BN8"/>
      <c r="BO8"/>
      <c r="BP8"/>
      <c r="BQ8"/>
    </row>
    <row r="9" spans="1:82" s="12" customFormat="1" ht="16" thickBot="1" x14ac:dyDescent="0.4">
      <c r="A9" s="8"/>
      <c r="B9" s="8">
        <v>2.4</v>
      </c>
      <c r="C9" s="9" t="s">
        <v>9</v>
      </c>
      <c r="D9" s="125">
        <f>'[4]power for chi² and skewpos dist'!B10</f>
        <v>0.183</v>
      </c>
      <c r="E9" s="125">
        <f>'[4]power for chi² and skewpos dist'!C10</f>
        <v>6.9000000000000006E-2</v>
      </c>
      <c r="F9" s="125">
        <f>'[4]power for chi² and skewpos dist'!D10</f>
        <v>6.9000000000000006E-2</v>
      </c>
      <c r="G9" s="141"/>
      <c r="H9" s="8">
        <v>2.4</v>
      </c>
      <c r="I9" s="9" t="s">
        <v>9</v>
      </c>
      <c r="J9" s="125">
        <v>0.19800000000000001</v>
      </c>
      <c r="K9" s="125">
        <v>6.9000000000000006E-2</v>
      </c>
      <c r="L9" s="125">
        <v>8.5000000000000006E-2</v>
      </c>
      <c r="M9" s="1"/>
      <c r="N9" s="135"/>
      <c r="O9" s="135"/>
      <c r="P9" s="1"/>
      <c r="Q9" s="1"/>
      <c r="R9" s="1"/>
      <c r="S9" s="1"/>
      <c r="T9" s="1"/>
      <c r="U9" s="1"/>
      <c r="V9" s="1"/>
      <c r="W9" s="1"/>
      <c r="X9" s="1"/>
      <c r="Y9" s="170"/>
      <c r="Z9" s="170"/>
      <c r="AA9" s="153"/>
      <c r="AB9" s="159" t="s">
        <v>73</v>
      </c>
      <c r="AC9" s="161">
        <f>$J13</f>
        <v>0.5</v>
      </c>
      <c r="AD9" s="161">
        <f>$J15</f>
        <v>0.36199999999999999</v>
      </c>
      <c r="AE9" s="161">
        <f>$J17</f>
        <v>0.17199999999999999</v>
      </c>
      <c r="AF9" s="161">
        <f>$J19</f>
        <v>0.1</v>
      </c>
      <c r="AG9" s="161">
        <f>$K13</f>
        <v>0.67800000000000005</v>
      </c>
      <c r="AH9" s="161">
        <f>$K15</f>
        <v>0.38700000000000001</v>
      </c>
      <c r="AI9" s="161">
        <f>$K17</f>
        <v>0.121</v>
      </c>
      <c r="AJ9" s="161">
        <f>$K19</f>
        <v>5.7000000000000002E-2</v>
      </c>
      <c r="AK9" s="161">
        <f>$L13</f>
        <v>0.49099999999999999</v>
      </c>
      <c r="AL9" s="161">
        <f>$L15</f>
        <v>0.35799999999999998</v>
      </c>
      <c r="AM9" s="161">
        <f>$L17</f>
        <v>0.161</v>
      </c>
      <c r="AN9" s="161">
        <f>$L19</f>
        <v>8.5999999999999993E-2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ht="16" thickBot="1" x14ac:dyDescent="0.4">
      <c r="A10" s="16" t="s">
        <v>29</v>
      </c>
      <c r="B10" s="13"/>
      <c r="C10" s="14"/>
      <c r="D10" s="145">
        <f>Normal!D11</f>
        <v>0.192</v>
      </c>
      <c r="E10" s="145">
        <f>Normal!E11</f>
        <v>6.5000000000000002E-2</v>
      </c>
      <c r="F10" s="145">
        <f>Normal!F11</f>
        <v>6.5000000000000002E-2</v>
      </c>
      <c r="G10" s="141"/>
      <c r="H10" s="13"/>
      <c r="I10" s="14"/>
      <c r="J10" s="145">
        <f>'Doublex when sd is different'!J10</f>
        <v>0.23200000000000001</v>
      </c>
      <c r="K10" s="145">
        <f>'Doublex when sd is different'!K10</f>
        <v>6.2E-2</v>
      </c>
      <c r="L10" s="145">
        <f>'Doublex when sd is different'!L10</f>
        <v>8.5999999999999993E-2</v>
      </c>
      <c r="N10" s="135"/>
      <c r="O10" s="135"/>
      <c r="Y10" s="170">
        <v>20</v>
      </c>
      <c r="Z10" s="170"/>
      <c r="AA10" s="153" t="s">
        <v>74</v>
      </c>
      <c r="AB10" s="158" t="s">
        <v>72</v>
      </c>
      <c r="AC10" s="160">
        <f>$J20</f>
        <v>0.627</v>
      </c>
      <c r="AD10" s="160">
        <f>$J22</f>
        <v>0.42399999999999999</v>
      </c>
      <c r="AE10" s="160">
        <f>$J24</f>
        <v>0.18099999999999999</v>
      </c>
      <c r="AF10" s="160">
        <f>$J26</f>
        <v>7.5999999999999998E-2</v>
      </c>
      <c r="AG10" s="160">
        <f>$K20</f>
        <v>0.64700000000000002</v>
      </c>
      <c r="AH10" s="160">
        <f>$K22</f>
        <v>0.41299999999999998</v>
      </c>
      <c r="AI10" s="160">
        <f>$K24</f>
        <v>0.17599999999999999</v>
      </c>
      <c r="AJ10" s="160">
        <f>$K26</f>
        <v>8.3000000000000004E-2</v>
      </c>
      <c r="AK10" s="160">
        <f>$L20</f>
        <v>0.53200000000000003</v>
      </c>
      <c r="AL10" s="160">
        <f>$L22</f>
        <v>0.42099999999999999</v>
      </c>
      <c r="AM10" s="160">
        <f>$L24</f>
        <v>0.245</v>
      </c>
      <c r="AN10" s="160">
        <f>$L26</f>
        <v>0.13200000000000001</v>
      </c>
      <c r="BF10"/>
      <c r="BG10"/>
      <c r="BH10"/>
      <c r="BI10"/>
      <c r="BJ10"/>
      <c r="BK10"/>
      <c r="BL10"/>
      <c r="BM10"/>
      <c r="BN10"/>
      <c r="BO10"/>
      <c r="BP10"/>
      <c r="BQ10"/>
    </row>
    <row r="11" spans="1:82" s="12" customFormat="1" ht="16" thickBot="1" x14ac:dyDescent="0.4">
      <c r="A11" s="8"/>
      <c r="B11" s="8">
        <v>2.8</v>
      </c>
      <c r="C11" s="9" t="s">
        <v>9</v>
      </c>
      <c r="D11" s="125">
        <f>'[4]power for chi² and skewpos dist'!B12</f>
        <v>0.17399999999999999</v>
      </c>
      <c r="E11" s="125">
        <f>'[4]power for chi² and skewpos dist'!C12</f>
        <v>5.2999999999999999E-2</v>
      </c>
      <c r="F11" s="125">
        <f>'[4]power for chi² and skewpos dist'!D12</f>
        <v>5.2999999999999999E-2</v>
      </c>
      <c r="G11" s="141"/>
      <c r="H11" s="8">
        <v>2.8</v>
      </c>
      <c r="I11" s="9" t="s">
        <v>9</v>
      </c>
      <c r="J11" s="125">
        <v>0.21299999999999999</v>
      </c>
      <c r="K11" s="125">
        <v>5.1999999999999998E-2</v>
      </c>
      <c r="L11" s="125">
        <v>7.0000000000000007E-2</v>
      </c>
      <c r="M11" s="1"/>
      <c r="N11" s="135"/>
      <c r="O11" s="135"/>
      <c r="P11" s="1"/>
      <c r="Q11" s="1"/>
      <c r="R11" s="1"/>
      <c r="S11" s="1"/>
      <c r="T11" s="1"/>
      <c r="U11" s="1"/>
      <c r="V11" s="1"/>
      <c r="W11" s="1"/>
      <c r="X11" s="1"/>
      <c r="Y11" s="170"/>
      <c r="Z11" s="170"/>
      <c r="AA11" s="153"/>
      <c r="AB11" s="159" t="s">
        <v>73</v>
      </c>
      <c r="AC11" s="161">
        <f>$J21</f>
        <v>0.64</v>
      </c>
      <c r="AD11" s="161">
        <f>$J23</f>
        <v>0.44800000000000001</v>
      </c>
      <c r="AE11" s="161">
        <f>$J25</f>
        <v>0.155</v>
      </c>
      <c r="AF11" s="161">
        <f>$J27</f>
        <v>5.3999999999999999E-2</v>
      </c>
      <c r="AG11" s="161">
        <f>$K21</f>
        <v>0.71799999999999997</v>
      </c>
      <c r="AH11" s="161">
        <f>$K23</f>
        <v>0.498</v>
      </c>
      <c r="AI11" s="161">
        <f>$K25</f>
        <v>0.17899999999999999</v>
      </c>
      <c r="AJ11" s="161">
        <f>$K27</f>
        <v>6.8000000000000005E-2</v>
      </c>
      <c r="AK11" s="161">
        <f>$L21</f>
        <v>0.56000000000000005</v>
      </c>
      <c r="AL11" s="161">
        <f>$L23</f>
        <v>0.45</v>
      </c>
      <c r="AM11" s="161">
        <f>$L25</f>
        <v>0.23</v>
      </c>
      <c r="AN11" s="161">
        <f>$L27</f>
        <v>0.108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</row>
    <row r="12" spans="1:82" ht="16" thickBot="1" x14ac:dyDescent="0.4">
      <c r="A12" s="16" t="s">
        <v>29</v>
      </c>
      <c r="B12" s="16"/>
      <c r="C12" s="17"/>
      <c r="D12" s="146">
        <f>Normal!D13</f>
        <v>0.498</v>
      </c>
      <c r="E12" s="146">
        <f>Normal!E13</f>
        <v>0.48899999999999999</v>
      </c>
      <c r="F12" s="146">
        <f>Normal!F13</f>
        <v>0.48899999999999999</v>
      </c>
      <c r="G12" s="141"/>
      <c r="H12" s="16"/>
      <c r="I12" s="17"/>
      <c r="J12" s="146">
        <f>'Doublex when sd is different'!J12</f>
        <v>0.45200000000000001</v>
      </c>
      <c r="K12" s="146">
        <f>'Doublex when sd is different'!K12</f>
        <v>0.59299999999999997</v>
      </c>
      <c r="L12" s="146">
        <f>'Doublex when sd is different'!L12</f>
        <v>0.443</v>
      </c>
      <c r="N12" s="135"/>
      <c r="O12" s="135"/>
      <c r="Y12" s="170">
        <v>20</v>
      </c>
      <c r="Z12" s="170"/>
      <c r="AA12" s="153">
        <v>2</v>
      </c>
      <c r="AB12" s="158" t="s">
        <v>72</v>
      </c>
      <c r="AC12" s="160">
        <f>$J28</f>
        <v>0.73199999999999998</v>
      </c>
      <c r="AD12" s="160">
        <f>$J30</f>
        <v>0.48699999999999999</v>
      </c>
      <c r="AE12" s="160">
        <f>$J32</f>
        <v>0.16900000000000001</v>
      </c>
      <c r="AF12" s="160">
        <f>$J34</f>
        <v>0.05</v>
      </c>
      <c r="AG12" s="160">
        <f>$K28</f>
        <v>0.67700000000000005</v>
      </c>
      <c r="AH12" s="160">
        <f>$K30</f>
        <v>0.47199999999999998</v>
      </c>
      <c r="AI12" s="160">
        <f>$K32</f>
        <v>0.21299999999999999</v>
      </c>
      <c r="AJ12" s="160">
        <f>$K34</f>
        <v>9.2999999999999999E-2</v>
      </c>
      <c r="AK12" s="160">
        <f>$L28</f>
        <v>0.58599999999999997</v>
      </c>
      <c r="AL12" s="160">
        <f>$L30</f>
        <v>0.48099999999999998</v>
      </c>
      <c r="AM12" s="160">
        <f>$L32</f>
        <v>0.29199999999999998</v>
      </c>
      <c r="AN12" s="160">
        <f>$L34</f>
        <v>0.151</v>
      </c>
      <c r="BF12"/>
      <c r="BG12"/>
      <c r="BH12"/>
      <c r="BI12"/>
      <c r="BJ12"/>
      <c r="BK12"/>
      <c r="BL12"/>
      <c r="BM12"/>
      <c r="BN12"/>
      <c r="BO12"/>
      <c r="BP12"/>
      <c r="BQ12"/>
    </row>
    <row r="13" spans="1:82" s="15" customFormat="1" ht="16" thickBot="1" x14ac:dyDescent="0.4">
      <c r="A13" s="8"/>
      <c r="B13" s="8">
        <v>2.1</v>
      </c>
      <c r="C13" s="9" t="s">
        <v>10</v>
      </c>
      <c r="D13" s="125">
        <f>'[4]power for chi² and skewpos dist'!B14</f>
        <v>0.54100000000000004</v>
      </c>
      <c r="E13" s="125">
        <f>'[4]power for chi² and skewpos dist'!C14</f>
        <v>0.53400000000000003</v>
      </c>
      <c r="F13" s="125">
        <f>'[4]power for chi² and skewpos dist'!D14</f>
        <v>0.53400000000000003</v>
      </c>
      <c r="G13" s="141"/>
      <c r="H13" s="8">
        <v>2.1</v>
      </c>
      <c r="I13" s="9" t="s">
        <v>10</v>
      </c>
      <c r="J13" s="125">
        <v>0.5</v>
      </c>
      <c r="K13" s="125">
        <v>0.67800000000000005</v>
      </c>
      <c r="L13" s="125">
        <v>0.49099999999999999</v>
      </c>
      <c r="M13" s="1"/>
      <c r="N13" s="135"/>
      <c r="O13" s="135"/>
      <c r="P13" s="1"/>
      <c r="Q13" s="1"/>
      <c r="R13" s="1"/>
      <c r="S13" s="1"/>
      <c r="T13" s="1"/>
      <c r="U13" s="1"/>
      <c r="V13" s="1"/>
      <c r="W13" s="1"/>
      <c r="X13" s="1"/>
      <c r="Y13" s="170"/>
      <c r="Z13" s="170"/>
      <c r="AA13" s="153"/>
      <c r="AB13" s="159" t="s">
        <v>73</v>
      </c>
      <c r="AC13" s="161">
        <f>$J29</f>
        <v>0.72499999999999998</v>
      </c>
      <c r="AD13" s="161">
        <f>$J31</f>
        <v>0.51</v>
      </c>
      <c r="AE13" s="161">
        <f>$J33</f>
        <v>0.14299999999999999</v>
      </c>
      <c r="AF13" s="161">
        <f>$J35</f>
        <v>3.2000000000000001E-2</v>
      </c>
      <c r="AG13" s="161">
        <f>$K29</f>
        <v>0.73699999999999999</v>
      </c>
      <c r="AH13" s="161">
        <f>$K31</f>
        <v>0.56499999999999995</v>
      </c>
      <c r="AI13" s="161">
        <f>$K33</f>
        <v>0.23400000000000001</v>
      </c>
      <c r="AJ13" s="161">
        <f>$K35</f>
        <v>8.2000000000000003E-2</v>
      </c>
      <c r="AK13" s="161">
        <f>$L29</f>
        <v>0.6</v>
      </c>
      <c r="AL13" s="161">
        <f>$L31</f>
        <v>0.50700000000000001</v>
      </c>
      <c r="AM13" s="161">
        <f>$L33</f>
        <v>0.28899999999999998</v>
      </c>
      <c r="AN13" s="161">
        <f>$L35</f>
        <v>0.129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</row>
    <row r="14" spans="1:82" ht="16" thickBot="1" x14ac:dyDescent="0.4">
      <c r="A14" s="16" t="s">
        <v>29</v>
      </c>
      <c r="B14" s="29"/>
      <c r="C14" s="29"/>
      <c r="D14" s="147">
        <f>Normal!D15</f>
        <v>0.33800000000000002</v>
      </c>
      <c r="E14" s="147">
        <f>Normal!E15</f>
        <v>0.33700000000000002</v>
      </c>
      <c r="F14" s="147">
        <f>Normal!F15</f>
        <v>0.33700000000000002</v>
      </c>
      <c r="G14" s="141"/>
      <c r="H14" s="29"/>
      <c r="I14" s="29"/>
      <c r="J14" s="147">
        <f>'Doublex when sd is different'!J14</f>
        <v>0.33800000000000002</v>
      </c>
      <c r="K14" s="147">
        <f>'Doublex when sd is different'!K14</f>
        <v>0.32900000000000001</v>
      </c>
      <c r="L14" s="147">
        <f>'Doublex when sd is different'!L14</f>
        <v>0.33600000000000002</v>
      </c>
      <c r="N14" s="135"/>
      <c r="O14" s="135"/>
      <c r="Y14" s="170">
        <v>30</v>
      </c>
      <c r="Z14" s="170"/>
      <c r="AA14" s="153" t="s">
        <v>71</v>
      </c>
      <c r="AB14" s="158" t="s">
        <v>72</v>
      </c>
      <c r="AC14" s="160">
        <f>$J36</f>
        <v>0.32</v>
      </c>
      <c r="AD14" s="160">
        <f>$J38</f>
        <v>0.31</v>
      </c>
      <c r="AE14" s="160">
        <f>$J40</f>
        <v>0.26700000000000002</v>
      </c>
      <c r="AF14" s="160">
        <f>$J42</f>
        <v>0.24199999999999999</v>
      </c>
      <c r="AG14" s="160">
        <f>$K36</f>
        <v>0.65700000000000003</v>
      </c>
      <c r="AH14" s="160">
        <f>$K38</f>
        <v>0.30299999999999999</v>
      </c>
      <c r="AI14" s="160">
        <f>$K40</f>
        <v>0.11799999999999999</v>
      </c>
      <c r="AJ14" s="160">
        <f>$K42</f>
        <v>6.8000000000000005E-2</v>
      </c>
      <c r="AK14" s="160">
        <f>$L36</f>
        <v>0.44</v>
      </c>
      <c r="AL14" s="160">
        <f>$L38</f>
        <v>0.30499999999999999</v>
      </c>
      <c r="AM14" s="160">
        <f>$L40</f>
        <v>0.16200000000000001</v>
      </c>
      <c r="AN14" s="160">
        <f>$L42</f>
        <v>9.9000000000000005E-2</v>
      </c>
      <c r="BF14"/>
      <c r="BG14"/>
      <c r="BH14"/>
      <c r="BI14"/>
      <c r="BJ14"/>
      <c r="BK14"/>
      <c r="BL14"/>
      <c r="BM14"/>
      <c r="BN14"/>
      <c r="BO14"/>
      <c r="BP14"/>
      <c r="BQ14"/>
    </row>
    <row r="15" spans="1:82" s="15" customFormat="1" ht="16" thickBot="1" x14ac:dyDescent="0.4">
      <c r="A15" s="8"/>
      <c r="B15" s="8">
        <v>2.2000000000000002</v>
      </c>
      <c r="C15" s="9" t="s">
        <v>10</v>
      </c>
      <c r="D15" s="125">
        <f>'[4]power for chi² and skewpos dist'!B16</f>
        <v>0.371</v>
      </c>
      <c r="E15" s="125">
        <f>'[4]power for chi² and skewpos dist'!C16</f>
        <v>0.37</v>
      </c>
      <c r="F15" s="125">
        <f>'[4]power for chi² and skewpos dist'!D16</f>
        <v>0.37</v>
      </c>
      <c r="G15" s="141"/>
      <c r="H15" s="8">
        <v>2.2000000000000002</v>
      </c>
      <c r="I15" s="9" t="s">
        <v>10</v>
      </c>
      <c r="J15" s="125">
        <v>0.36199999999999999</v>
      </c>
      <c r="K15" s="125">
        <v>0.38700000000000001</v>
      </c>
      <c r="L15" s="125">
        <v>0.35799999999999998</v>
      </c>
      <c r="M15" s="1"/>
      <c r="N15" s="135">
        <f>D15-E15</f>
        <v>1.0000000000000009E-3</v>
      </c>
      <c r="O15" s="135">
        <f>J15-K15</f>
        <v>-2.5000000000000022E-2</v>
      </c>
      <c r="P15" s="1"/>
      <c r="Q15" s="1">
        <f>D15-F15</f>
        <v>1.0000000000000009E-3</v>
      </c>
      <c r="R15" s="1">
        <f>J15-L15</f>
        <v>4.0000000000000036E-3</v>
      </c>
      <c r="S15" s="1"/>
      <c r="T15" s="1"/>
      <c r="U15" s="1"/>
      <c r="V15" s="1"/>
      <c r="W15" s="1"/>
      <c r="X15" s="1"/>
      <c r="Y15" s="170"/>
      <c r="Z15" s="170"/>
      <c r="AA15" s="153"/>
      <c r="AB15" s="159" t="s">
        <v>73</v>
      </c>
      <c r="AC15" s="161">
        <f>$J37</f>
        <v>0.379</v>
      </c>
      <c r="AD15" s="161">
        <f>$J39</f>
        <v>0.32700000000000001</v>
      </c>
      <c r="AE15" s="161">
        <f>$J41</f>
        <v>0.249</v>
      </c>
      <c r="AF15" s="161">
        <f>$J43</f>
        <v>0.223</v>
      </c>
      <c r="AG15" s="161">
        <f>$K37</f>
        <v>0.71499999999999997</v>
      </c>
      <c r="AH15" s="161">
        <f>$K39</f>
        <v>0.30599999999999999</v>
      </c>
      <c r="AI15" s="161">
        <f>$K41</f>
        <v>9.0999999999999998E-2</v>
      </c>
      <c r="AJ15" s="161">
        <f>$K43</f>
        <v>5.2999999999999999E-2</v>
      </c>
      <c r="AK15" s="161">
        <f>$L37</f>
        <v>0.47699999999999998</v>
      </c>
      <c r="AL15" s="161">
        <f>$L39</f>
        <v>0.30199999999999999</v>
      </c>
      <c r="AM15" s="161">
        <f>$L41</f>
        <v>0.124</v>
      </c>
      <c r="AN15" s="161">
        <f>$L43</f>
        <v>7.6999999999999999E-2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82" ht="16" thickBot="1" x14ac:dyDescent="0.4">
      <c r="A16" s="16" t="s">
        <v>29</v>
      </c>
      <c r="B16" s="16"/>
      <c r="C16" s="16"/>
      <c r="D16" s="146">
        <f>Normal!D17</f>
        <v>0.16800000000000001</v>
      </c>
      <c r="E16" s="146">
        <f>Normal!E17</f>
        <v>0.16200000000000001</v>
      </c>
      <c r="F16" s="146">
        <f>Normal!F17</f>
        <v>0.16200000000000001</v>
      </c>
      <c r="G16" s="141"/>
      <c r="H16" s="16"/>
      <c r="I16" s="16"/>
      <c r="J16" s="146">
        <f>'Doublex when sd is different'!J16</f>
        <v>0.19600000000000001</v>
      </c>
      <c r="K16" s="146">
        <f>'Doublex when sd is different'!K16</f>
        <v>0.13600000000000001</v>
      </c>
      <c r="L16" s="146">
        <f>'Doublex when sd is different'!L16</f>
        <v>0.188</v>
      </c>
      <c r="N16" s="135"/>
      <c r="O16" s="135"/>
      <c r="Y16" s="170">
        <v>30</v>
      </c>
      <c r="Z16" s="170"/>
      <c r="AA16" s="153">
        <v>1</v>
      </c>
      <c r="AB16" s="158" t="s">
        <v>72</v>
      </c>
      <c r="AC16" s="160">
        <f>$J44</f>
        <v>0.65900000000000003</v>
      </c>
      <c r="AD16" s="160">
        <f>$J46</f>
        <v>0.49</v>
      </c>
      <c r="AE16" s="160">
        <f>$J48</f>
        <v>0.26700000000000002</v>
      </c>
      <c r="AF16" s="160">
        <f>$J50</f>
        <v>0.14299999999999999</v>
      </c>
      <c r="AG16" s="160">
        <f>$K44</f>
        <v>0.79300000000000004</v>
      </c>
      <c r="AH16" s="160">
        <f>$K46</f>
        <v>0.48199999999999998</v>
      </c>
      <c r="AI16" s="160">
        <f>$K48</f>
        <v>0.187</v>
      </c>
      <c r="AJ16" s="160">
        <f>$K50</f>
        <v>8.5000000000000006E-2</v>
      </c>
      <c r="AK16" s="160">
        <f>$L44</f>
        <v>0.65400000000000003</v>
      </c>
      <c r="AL16" s="160">
        <f>$L46</f>
        <v>0.48899999999999999</v>
      </c>
      <c r="AM16" s="160">
        <f>$L48</f>
        <v>0.26100000000000001</v>
      </c>
      <c r="AN16" s="160">
        <f>$L50</f>
        <v>0.13300000000000001</v>
      </c>
      <c r="BF16"/>
      <c r="BG16"/>
      <c r="BH16"/>
      <c r="BI16"/>
      <c r="BJ16"/>
      <c r="BK16"/>
      <c r="BL16"/>
      <c r="BM16"/>
      <c r="BN16"/>
      <c r="BO16"/>
      <c r="BP16"/>
      <c r="BQ16"/>
    </row>
    <row r="17" spans="1:82" s="15" customFormat="1" ht="16" thickBot="1" x14ac:dyDescent="0.4">
      <c r="A17" s="8"/>
      <c r="B17" s="8">
        <v>2.4</v>
      </c>
      <c r="C17" s="9" t="s">
        <v>10</v>
      </c>
      <c r="D17" s="125">
        <f>'[4]power for chi² and skewpos dist'!B18</f>
        <v>0.14299999999999999</v>
      </c>
      <c r="E17" s="125">
        <f>'[4]power for chi² and skewpos dist'!C18</f>
        <v>0.13500000000000001</v>
      </c>
      <c r="F17" s="125">
        <f>'[4]power for chi² and skewpos dist'!D18</f>
        <v>0.13500000000000001</v>
      </c>
      <c r="G17" s="141"/>
      <c r="H17" s="8">
        <v>2.4</v>
      </c>
      <c r="I17" s="9" t="s">
        <v>10</v>
      </c>
      <c r="J17" s="125">
        <v>0.17199999999999999</v>
      </c>
      <c r="K17" s="125">
        <v>0.121</v>
      </c>
      <c r="L17" s="125">
        <v>0.161</v>
      </c>
      <c r="M17" s="1"/>
      <c r="N17" s="135"/>
      <c r="O17" s="135"/>
      <c r="P17" s="1"/>
      <c r="Q17" s="1"/>
      <c r="R17" s="1"/>
      <c r="S17" s="1"/>
      <c r="T17" s="1"/>
      <c r="U17" s="1"/>
      <c r="V17" s="1"/>
      <c r="W17" s="1"/>
      <c r="X17" s="1"/>
      <c r="Y17" s="170"/>
      <c r="Z17" s="170"/>
      <c r="AA17" s="153"/>
      <c r="AB17" s="159" t="s">
        <v>73</v>
      </c>
      <c r="AC17" s="161">
        <f>$J45</f>
        <v>0.65800000000000003</v>
      </c>
      <c r="AD17" s="161">
        <f>$J47</f>
        <v>0.504</v>
      </c>
      <c r="AE17" s="161">
        <f>$J49</f>
        <v>0.245</v>
      </c>
      <c r="AF17" s="161">
        <f>$J51</f>
        <v>0.11899999999999999</v>
      </c>
      <c r="AG17" s="161">
        <f>$K45</f>
        <v>0.81699999999999995</v>
      </c>
      <c r="AH17" s="161">
        <f>$K47</f>
        <v>0.53600000000000003</v>
      </c>
      <c r="AI17" s="161">
        <f>$K49</f>
        <v>0.17499999999999999</v>
      </c>
      <c r="AJ17" s="161">
        <f>$K51</f>
        <v>6.8000000000000005E-2</v>
      </c>
      <c r="AK17" s="161">
        <f>$L45</f>
        <v>0.65200000000000002</v>
      </c>
      <c r="AL17" s="161">
        <f>$L47</f>
        <v>0.502</v>
      </c>
      <c r="AM17" s="161">
        <f>$L49</f>
        <v>0.23699999999999999</v>
      </c>
      <c r="AN17" s="161">
        <f>$L51</f>
        <v>0.108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ht="16" thickBot="1" x14ac:dyDescent="0.4">
      <c r="A18" s="16" t="s">
        <v>29</v>
      </c>
      <c r="B18" s="16"/>
      <c r="C18" s="16"/>
      <c r="D18" s="146">
        <f>Normal!D19</f>
        <v>8.8999999999999996E-2</v>
      </c>
      <c r="E18" s="146">
        <f>Normal!E19</f>
        <v>8.2000000000000003E-2</v>
      </c>
      <c r="F18" s="146">
        <f>Normal!F19</f>
        <v>8.2000000000000003E-2</v>
      </c>
      <c r="G18" s="141"/>
      <c r="H18" s="16"/>
      <c r="I18" s="16"/>
      <c r="J18" s="146">
        <f>'Doublex when sd is different'!J18</f>
        <v>0.124</v>
      </c>
      <c r="K18" s="146">
        <f>'Doublex when sd is different'!K18</f>
        <v>7.2999999999999995E-2</v>
      </c>
      <c r="L18" s="146">
        <f>'Doublex when sd is different'!L18</f>
        <v>0.111</v>
      </c>
      <c r="N18" s="135"/>
      <c r="O18" s="135"/>
      <c r="Y18" s="170">
        <v>30</v>
      </c>
      <c r="Z18" s="170"/>
      <c r="AA18" s="153" t="s">
        <v>74</v>
      </c>
      <c r="AB18" s="158" t="s">
        <v>72</v>
      </c>
      <c r="AC18" s="160">
        <f>$J52</f>
        <v>0.81699999999999995</v>
      </c>
      <c r="AD18" s="160">
        <f>$J54</f>
        <v>0.60199999999999998</v>
      </c>
      <c r="AE18" s="160">
        <f>$J56</f>
        <v>0.26300000000000001</v>
      </c>
      <c r="AF18" s="160">
        <f>$J58</f>
        <v>9.8000000000000004E-2</v>
      </c>
      <c r="AG18" s="160">
        <f>$K52</f>
        <v>0.84099999999999997</v>
      </c>
      <c r="AH18" s="160">
        <f>$K54</f>
        <v>0.59399999999999997</v>
      </c>
      <c r="AI18" s="160">
        <f>$K56</f>
        <v>0.251</v>
      </c>
      <c r="AJ18" s="160">
        <f>$K58</f>
        <v>0.10199999999999999</v>
      </c>
      <c r="AK18" s="160">
        <f>$L52</f>
        <v>0.748</v>
      </c>
      <c r="AL18" s="160">
        <f>$L54</f>
        <v>0.6</v>
      </c>
      <c r="AM18" s="160">
        <f>$L56</f>
        <v>0.34100000000000003</v>
      </c>
      <c r="AN18" s="160">
        <f>$L58</f>
        <v>0.16500000000000001</v>
      </c>
      <c r="BF18"/>
      <c r="BG18"/>
      <c r="BH18"/>
      <c r="BI18"/>
      <c r="BJ18"/>
      <c r="BK18"/>
      <c r="BL18"/>
      <c r="BM18"/>
      <c r="BN18"/>
      <c r="BO18"/>
      <c r="BP18"/>
      <c r="BQ18"/>
    </row>
    <row r="19" spans="1:82" s="15" customFormat="1" ht="16" thickBot="1" x14ac:dyDescent="0.4">
      <c r="A19" s="8"/>
      <c r="B19" s="8">
        <v>2.8</v>
      </c>
      <c r="C19" s="9" t="s">
        <v>10</v>
      </c>
      <c r="D19" s="125">
        <f>'[4]power for chi² and skewpos dist'!B20</f>
        <v>6.8000000000000005E-2</v>
      </c>
      <c r="E19" s="125">
        <f>'[4]power for chi² and skewpos dist'!C20</f>
        <v>6.0999999999999999E-2</v>
      </c>
      <c r="F19" s="125">
        <f>'[4]power for chi² and skewpos dist'!D20</f>
        <v>6.0999999999999999E-2</v>
      </c>
      <c r="G19" s="141"/>
      <c r="H19" s="8">
        <v>2.8</v>
      </c>
      <c r="I19" s="9" t="s">
        <v>10</v>
      </c>
      <c r="J19" s="125">
        <v>0.1</v>
      </c>
      <c r="K19" s="125">
        <v>5.7000000000000002E-2</v>
      </c>
      <c r="L19" s="125">
        <v>8.5999999999999993E-2</v>
      </c>
      <c r="M19" s="1"/>
      <c r="N19" s="135"/>
      <c r="O19" s="135"/>
      <c r="P19" s="1"/>
      <c r="Q19" s="1"/>
      <c r="R19" s="1"/>
      <c r="S19" s="1"/>
      <c r="T19" s="1"/>
      <c r="U19" s="1"/>
      <c r="V19" s="1"/>
      <c r="W19" s="1"/>
      <c r="X19" s="1"/>
      <c r="Y19" s="170"/>
      <c r="Z19" s="170"/>
      <c r="AA19" s="153"/>
      <c r="AB19" s="159" t="s">
        <v>73</v>
      </c>
      <c r="AC19" s="161">
        <f>$J53</f>
        <v>0.79100000000000004</v>
      </c>
      <c r="AD19" s="161">
        <f>$J55</f>
        <v>0.61299999999999999</v>
      </c>
      <c r="AE19" s="161">
        <f>$J57</f>
        <v>0.24299999999999999</v>
      </c>
      <c r="AF19" s="161">
        <f>$J59</f>
        <v>7.2999999999999995E-2</v>
      </c>
      <c r="AG19" s="161">
        <f>$K53</f>
        <v>0.84799999999999998</v>
      </c>
      <c r="AH19" s="161">
        <f>$K55</f>
        <v>0.65200000000000002</v>
      </c>
      <c r="AI19" s="161">
        <f>$K57</f>
        <v>0.25800000000000001</v>
      </c>
      <c r="AJ19" s="161">
        <f>$K59</f>
        <v>8.6999999999999994E-2</v>
      </c>
      <c r="AK19" s="161">
        <f>$L53</f>
        <v>0.72599999999999998</v>
      </c>
      <c r="AL19" s="161">
        <f>$L55</f>
        <v>0.60699999999999998</v>
      </c>
      <c r="AM19" s="161">
        <f>$L57</f>
        <v>0.33300000000000002</v>
      </c>
      <c r="AN19" s="161">
        <f>$L59</f>
        <v>0.14099999999999999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 ht="16" thickBot="1" x14ac:dyDescent="0.4">
      <c r="A20" s="16" t="s">
        <v>29</v>
      </c>
      <c r="B20" s="13"/>
      <c r="C20" s="13"/>
      <c r="D20" s="145">
        <f>Normal!D21</f>
        <v>0.61799999999999999</v>
      </c>
      <c r="E20" s="145">
        <f>Normal!E21</f>
        <v>0.51300000000000001</v>
      </c>
      <c r="F20" s="145">
        <f>Normal!F21</f>
        <v>0.51300000000000001</v>
      </c>
      <c r="G20" s="141"/>
      <c r="H20" s="13"/>
      <c r="I20" s="13"/>
      <c r="J20" s="145">
        <f>'Doublex when sd is different'!J20</f>
        <v>0.627</v>
      </c>
      <c r="K20" s="145">
        <f>'Doublex when sd is different'!K20</f>
        <v>0.64700000000000002</v>
      </c>
      <c r="L20" s="145">
        <f>'Doublex when sd is different'!L20</f>
        <v>0.53200000000000003</v>
      </c>
      <c r="N20" s="135"/>
      <c r="O20" s="135"/>
      <c r="Y20" s="170">
        <v>30</v>
      </c>
      <c r="Z20" s="170"/>
      <c r="AA20" s="153">
        <v>2</v>
      </c>
      <c r="AB20" s="158" t="s">
        <v>72</v>
      </c>
      <c r="AC20" s="160">
        <f>$J60</f>
        <v>0.88900000000000001</v>
      </c>
      <c r="AD20" s="160">
        <f>$J62</f>
        <v>0.67500000000000004</v>
      </c>
      <c r="AE20" s="160">
        <f>$J64</f>
        <v>0.26</v>
      </c>
      <c r="AF20" s="160">
        <f>$J66</f>
        <v>7.0000000000000007E-2</v>
      </c>
      <c r="AG20" s="160">
        <f>$K60</f>
        <v>0.86399999999999999</v>
      </c>
      <c r="AH20" s="160">
        <f>$K62</f>
        <v>0.66600000000000004</v>
      </c>
      <c r="AI20" s="160">
        <f>$K64</f>
        <v>0.309</v>
      </c>
      <c r="AJ20" s="160">
        <f>$K66</f>
        <v>0.11899999999999999</v>
      </c>
      <c r="AK20" s="160">
        <f>$L60</f>
        <v>0.79700000000000004</v>
      </c>
      <c r="AL20" s="160">
        <f>$L62</f>
        <v>0.67100000000000004</v>
      </c>
      <c r="AM20" s="160">
        <f>$L64</f>
        <v>0.41</v>
      </c>
      <c r="AN20" s="160">
        <f>$L66</f>
        <v>0.19400000000000001</v>
      </c>
      <c r="BF20"/>
      <c r="BG20"/>
      <c r="BH20"/>
      <c r="BI20"/>
      <c r="BJ20"/>
      <c r="BK20"/>
      <c r="BL20"/>
      <c r="BM20"/>
      <c r="BN20"/>
      <c r="BO20"/>
      <c r="BP20"/>
      <c r="BQ20"/>
    </row>
    <row r="21" spans="1:82" s="12" customFormat="1" ht="16" thickBot="1" x14ac:dyDescent="0.4">
      <c r="A21" s="8"/>
      <c r="B21" s="8">
        <v>2.1</v>
      </c>
      <c r="C21" s="9" t="s">
        <v>11</v>
      </c>
      <c r="D21" s="125">
        <f>'[4]power for chi² and skewpos dist'!B22</f>
        <v>0.63200000000000001</v>
      </c>
      <c r="E21" s="125">
        <f>'[4]power for chi² and skewpos dist'!C22</f>
        <v>0.55400000000000005</v>
      </c>
      <c r="F21" s="125">
        <f>'[4]power for chi² and skewpos dist'!D22</f>
        <v>0.55400000000000005</v>
      </c>
      <c r="G21" s="141"/>
      <c r="H21" s="8">
        <v>2.1</v>
      </c>
      <c r="I21" s="9" t="s">
        <v>11</v>
      </c>
      <c r="J21" s="125">
        <v>0.64</v>
      </c>
      <c r="K21" s="125">
        <v>0.71799999999999997</v>
      </c>
      <c r="L21" s="125">
        <v>0.56000000000000005</v>
      </c>
      <c r="M21" s="1"/>
      <c r="N21" s="135"/>
      <c r="O21" s="135"/>
      <c r="P21" s="1"/>
      <c r="Q21" s="1"/>
      <c r="R21" s="1"/>
      <c r="S21" s="1"/>
      <c r="T21" s="1"/>
      <c r="U21" s="1"/>
      <c r="V21" s="1"/>
      <c r="W21" s="1"/>
      <c r="X21" s="1"/>
      <c r="Y21" s="170"/>
      <c r="Z21" s="170"/>
      <c r="AA21" s="153"/>
      <c r="AB21" s="159" t="s">
        <v>73</v>
      </c>
      <c r="AC21" s="161">
        <f>$J61</f>
        <v>0.85899999999999999</v>
      </c>
      <c r="AD21" s="161">
        <f>$J63</f>
        <v>0.68400000000000005</v>
      </c>
      <c r="AE21" s="161">
        <f>$J65</f>
        <v>0.24</v>
      </c>
      <c r="AF21" s="161">
        <f>$J67</f>
        <v>4.8000000000000001E-2</v>
      </c>
      <c r="AG21" s="161">
        <f>$K61</f>
        <v>0.86299999999999999</v>
      </c>
      <c r="AH21" s="161">
        <f>$K63</f>
        <v>0.71699999999999997</v>
      </c>
      <c r="AI21" s="161">
        <f>$K65</f>
        <v>0.33400000000000002</v>
      </c>
      <c r="AJ21" s="161">
        <f>$K67</f>
        <v>0.108</v>
      </c>
      <c r="AK21" s="161">
        <f>$L61</f>
        <v>0.76400000000000001</v>
      </c>
      <c r="AL21" s="161">
        <f>$L63</f>
        <v>0.67</v>
      </c>
      <c r="AM21" s="161">
        <f>$L65</f>
        <v>0.40899999999999997</v>
      </c>
      <c r="AN21" s="161">
        <f>$L67</f>
        <v>0.17199999999999999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 ht="16" thickBot="1" x14ac:dyDescent="0.4">
      <c r="A22" s="16" t="s">
        <v>29</v>
      </c>
      <c r="B22" s="40"/>
      <c r="C22" s="40"/>
      <c r="D22" s="144">
        <f>Normal!D23</f>
        <v>0.39700000000000002</v>
      </c>
      <c r="E22" s="144">
        <f>Normal!E23</f>
        <v>0.39400000000000002</v>
      </c>
      <c r="F22" s="144">
        <f>Normal!F23</f>
        <v>0.39400000000000002</v>
      </c>
      <c r="G22" s="141"/>
      <c r="H22" s="40"/>
      <c r="I22" s="40"/>
      <c r="J22" s="144">
        <f>'Doublex when sd is different'!J22</f>
        <v>0.42399999999999999</v>
      </c>
      <c r="K22" s="144">
        <f>'Doublex when sd is different'!K22</f>
        <v>0.41299999999999998</v>
      </c>
      <c r="L22" s="144">
        <f>'Doublex when sd is different'!L22</f>
        <v>0.42099999999999999</v>
      </c>
      <c r="N22" s="135"/>
      <c r="O22" s="135"/>
      <c r="Y22" s="170">
        <v>40</v>
      </c>
      <c r="Z22" s="170"/>
      <c r="AA22" s="153" t="s">
        <v>71</v>
      </c>
      <c r="AB22" s="158" t="s">
        <v>72</v>
      </c>
      <c r="AC22" s="160">
        <f>$J68</f>
        <v>0.46300000000000002</v>
      </c>
      <c r="AD22" s="160">
        <f>$J70</f>
        <v>0.40400000000000003</v>
      </c>
      <c r="AE22" s="160">
        <f>$J72</f>
        <v>0.315</v>
      </c>
      <c r="AF22" s="160">
        <f>$J74</f>
        <v>0.25600000000000001</v>
      </c>
      <c r="AG22" s="160">
        <f>$K68</f>
        <v>0.79600000000000004</v>
      </c>
      <c r="AH22" s="160">
        <f>$K70</f>
        <v>0.39500000000000002</v>
      </c>
      <c r="AI22" s="160">
        <f>$K72</f>
        <v>0.14499999999999999</v>
      </c>
      <c r="AJ22" s="160">
        <f>$K74</f>
        <v>7.3999999999999996E-2</v>
      </c>
      <c r="AK22" s="160">
        <f>$L68</f>
        <v>0.59099999999999997</v>
      </c>
      <c r="AL22" s="160">
        <f>$L70</f>
        <v>0.4</v>
      </c>
      <c r="AM22" s="160">
        <f>$L72</f>
        <v>0.20200000000000001</v>
      </c>
      <c r="AN22" s="160">
        <f>$L74</f>
        <v>0.112</v>
      </c>
      <c r="BF22"/>
      <c r="BG22"/>
      <c r="BH22"/>
      <c r="BI22"/>
      <c r="BJ22"/>
      <c r="BK22"/>
      <c r="BL22"/>
      <c r="BM22"/>
      <c r="BN22"/>
      <c r="BO22"/>
      <c r="BP22"/>
      <c r="BQ22"/>
    </row>
    <row r="23" spans="1:82" s="15" customFormat="1" ht="16" thickBot="1" x14ac:dyDescent="0.4">
      <c r="A23" s="8"/>
      <c r="B23" s="8">
        <v>2.2000000000000002</v>
      </c>
      <c r="C23" s="9" t="s">
        <v>11</v>
      </c>
      <c r="D23" s="125">
        <f>'[4]power for chi² and skewpos dist'!B24</f>
        <v>0.42899999999999999</v>
      </c>
      <c r="E23" s="125">
        <f>'[4]power for chi² and skewpos dist'!C24</f>
        <v>0.441</v>
      </c>
      <c r="F23" s="125">
        <f>'[4]power for chi² and skewpos dist'!D24</f>
        <v>0.441</v>
      </c>
      <c r="G23" s="141"/>
      <c r="H23" s="8">
        <v>2.2000000000000002</v>
      </c>
      <c r="I23" s="9" t="s">
        <v>11</v>
      </c>
      <c r="J23" s="125">
        <v>0.44800000000000001</v>
      </c>
      <c r="K23" s="125">
        <v>0.498</v>
      </c>
      <c r="L23" s="125">
        <v>0.45</v>
      </c>
      <c r="M23" s="1"/>
      <c r="N23" s="135">
        <f>D23-E23</f>
        <v>-1.2000000000000011E-2</v>
      </c>
      <c r="O23" s="135">
        <f>J23-K23</f>
        <v>-4.9999999999999989E-2</v>
      </c>
      <c r="P23" s="1"/>
      <c r="Q23" s="1">
        <f>D23-F23</f>
        <v>-1.2000000000000011E-2</v>
      </c>
      <c r="R23" s="1">
        <f>J23-L23</f>
        <v>-2.0000000000000018E-3</v>
      </c>
      <c r="S23" s="1"/>
      <c r="T23" s="1"/>
      <c r="U23" s="1"/>
      <c r="V23" s="1"/>
      <c r="W23" s="1"/>
      <c r="X23" s="1"/>
      <c r="Y23" s="170"/>
      <c r="Z23" s="170"/>
      <c r="AA23" s="153"/>
      <c r="AB23" s="159" t="s">
        <v>73</v>
      </c>
      <c r="AC23" s="161">
        <f>$J69</f>
        <v>0.49299999999999999</v>
      </c>
      <c r="AD23" s="161">
        <f>$J71</f>
        <v>0.41499999999999998</v>
      </c>
      <c r="AE23" s="161">
        <f>$J73</f>
        <v>0.29699999999999999</v>
      </c>
      <c r="AF23" s="161">
        <f>$J75</f>
        <v>0.23599999999999999</v>
      </c>
      <c r="AG23" s="161">
        <f>$K69</f>
        <v>0.82799999999999996</v>
      </c>
      <c r="AH23" s="161">
        <f>$K71</f>
        <v>0.40899999999999997</v>
      </c>
      <c r="AI23" s="161">
        <f>$K73</f>
        <v>0.11600000000000001</v>
      </c>
      <c r="AJ23" s="161">
        <f>$K75</f>
        <v>5.7000000000000002E-2</v>
      </c>
      <c r="AK23" s="161">
        <f>$L69</f>
        <v>0.60099999999999998</v>
      </c>
      <c r="AL23" s="161">
        <f>$L71</f>
        <v>0.40100000000000002</v>
      </c>
      <c r="AM23" s="161">
        <f>$L73</f>
        <v>0.16500000000000001</v>
      </c>
      <c r="AN23" s="161">
        <f>$L75</f>
        <v>8.6999999999999994E-2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</row>
    <row r="24" spans="1:82" ht="16" thickBot="1" x14ac:dyDescent="0.4">
      <c r="A24" s="16" t="s">
        <v>29</v>
      </c>
      <c r="B24" s="11"/>
      <c r="C24" s="11"/>
      <c r="D24" s="143">
        <f>Normal!D25</f>
        <v>0.14599999999999999</v>
      </c>
      <c r="E24" s="143">
        <f>Normal!E25</f>
        <v>0.20699999999999999</v>
      </c>
      <c r="F24" s="143">
        <f>Normal!F25</f>
        <v>0.20699999999999999</v>
      </c>
      <c r="G24" s="141"/>
      <c r="H24" s="11"/>
      <c r="I24" s="11"/>
      <c r="J24" s="143">
        <f>'Doublex when sd is different'!J24</f>
        <v>0.18099999999999999</v>
      </c>
      <c r="K24" s="143">
        <f>'Doublex when sd is different'!K24</f>
        <v>0.17599999999999999</v>
      </c>
      <c r="L24" s="143">
        <f>'Doublex when sd is different'!L24</f>
        <v>0.245</v>
      </c>
      <c r="N24" s="135"/>
      <c r="O24" s="135"/>
      <c r="Y24" s="170">
        <v>40</v>
      </c>
      <c r="Z24" s="170"/>
      <c r="AA24" s="153">
        <v>1</v>
      </c>
      <c r="AB24" s="158" t="s">
        <v>72</v>
      </c>
      <c r="AC24" s="160">
        <f>$J76</f>
        <v>0.80800000000000005</v>
      </c>
      <c r="AD24" s="160">
        <f>$J78</f>
        <v>0.621</v>
      </c>
      <c r="AE24" s="160">
        <f>$J80</f>
        <v>0.33400000000000002</v>
      </c>
      <c r="AF24" s="160">
        <f>$J82</f>
        <v>0.16400000000000001</v>
      </c>
      <c r="AG24" s="160">
        <f>$K76</f>
        <v>0.90400000000000003</v>
      </c>
      <c r="AH24" s="160">
        <f>$K78</f>
        <v>0.61499999999999999</v>
      </c>
      <c r="AI24" s="160">
        <f>$K80</f>
        <v>0.23899999999999999</v>
      </c>
      <c r="AJ24" s="160">
        <f>$K82</f>
        <v>9.7000000000000003E-2</v>
      </c>
      <c r="AK24" s="160">
        <f>$L76</f>
        <v>0.80500000000000005</v>
      </c>
      <c r="AL24" s="160">
        <f>$L78</f>
        <v>0.621</v>
      </c>
      <c r="AM24" s="160">
        <f>$L80</f>
        <v>0.33</v>
      </c>
      <c r="AN24" s="160">
        <f>$L82</f>
        <v>0.156</v>
      </c>
      <c r="BF24"/>
      <c r="BG24"/>
      <c r="BH24"/>
      <c r="BI24"/>
      <c r="BJ24"/>
      <c r="BK24"/>
      <c r="BL24"/>
      <c r="BM24"/>
      <c r="BN24"/>
      <c r="BO24"/>
      <c r="BP24"/>
      <c r="BQ24"/>
    </row>
    <row r="25" spans="1:82" s="10" customFormat="1" ht="16" thickBot="1" x14ac:dyDescent="0.4">
      <c r="A25" s="8"/>
      <c r="B25" s="8">
        <v>2.4</v>
      </c>
      <c r="C25" s="9" t="s">
        <v>11</v>
      </c>
      <c r="D25" s="125">
        <f>'[4]power for chi² and skewpos dist'!B26</f>
        <v>0.123</v>
      </c>
      <c r="E25" s="125">
        <f>'[4]power for chi² and skewpos dist'!C26</f>
        <v>0.19900000000000001</v>
      </c>
      <c r="F25" s="125">
        <f>'[4]power for chi² and skewpos dist'!D26</f>
        <v>0.19900000000000001</v>
      </c>
      <c r="G25" s="141"/>
      <c r="H25" s="8">
        <v>2.4</v>
      </c>
      <c r="I25" s="9" t="s">
        <v>11</v>
      </c>
      <c r="J25" s="125">
        <v>0.155</v>
      </c>
      <c r="K25" s="125">
        <v>0.17899999999999999</v>
      </c>
      <c r="L25" s="125">
        <v>0.23</v>
      </c>
      <c r="M25" s="1"/>
      <c r="N25" s="135"/>
      <c r="O25" s="135"/>
      <c r="P25" s="1"/>
      <c r="Q25" s="1"/>
      <c r="R25" s="1"/>
      <c r="S25" s="1"/>
      <c r="T25" s="1"/>
      <c r="U25" s="1"/>
      <c r="V25" s="1"/>
      <c r="W25" s="1"/>
      <c r="X25" s="1"/>
      <c r="Y25" s="170"/>
      <c r="Z25" s="170"/>
      <c r="AA25" s="153"/>
      <c r="AB25" s="159" t="s">
        <v>73</v>
      </c>
      <c r="AC25" s="161">
        <f>$J77</f>
        <v>0.78</v>
      </c>
      <c r="AD25" s="161">
        <f>$J79</f>
        <v>0.626</v>
      </c>
      <c r="AE25" s="161">
        <f>$J81</f>
        <v>0.31900000000000001</v>
      </c>
      <c r="AF25" s="161">
        <f>$J83</f>
        <v>0.14000000000000001</v>
      </c>
      <c r="AG25" s="161">
        <f>$K77</f>
        <v>0.90300000000000002</v>
      </c>
      <c r="AH25" s="161">
        <f>$K79</f>
        <v>0.66</v>
      </c>
      <c r="AI25" s="161">
        <f>$K81</f>
        <v>0.23100000000000001</v>
      </c>
      <c r="AJ25" s="161">
        <f>$K83</f>
        <v>0.08</v>
      </c>
      <c r="AK25" s="161">
        <f>$L77</f>
        <v>0.77700000000000002</v>
      </c>
      <c r="AL25" s="161">
        <f>$L79</f>
        <v>0.625</v>
      </c>
      <c r="AM25" s="161">
        <f>$L81</f>
        <v>0.313</v>
      </c>
      <c r="AN25" s="161">
        <f>$L83</f>
        <v>0.13200000000000001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ht="16" thickBot="1" x14ac:dyDescent="0.4">
      <c r="A26" s="16" t="s">
        <v>29</v>
      </c>
      <c r="B26" s="11"/>
      <c r="C26" s="11"/>
      <c r="D26" s="143">
        <f>Normal!D27</f>
        <v>0.05</v>
      </c>
      <c r="E26" s="143">
        <f>Normal!E27</f>
        <v>9.7000000000000003E-2</v>
      </c>
      <c r="F26" s="143">
        <f>Normal!F27</f>
        <v>9.7000000000000003E-2</v>
      </c>
      <c r="G26" s="141"/>
      <c r="H26" s="11"/>
      <c r="I26" s="11"/>
      <c r="J26" s="143">
        <f>'Doublex when sd is different'!J26</f>
        <v>7.5999999999999998E-2</v>
      </c>
      <c r="K26" s="143">
        <f>'Doublex when sd is different'!K26</f>
        <v>8.3000000000000004E-2</v>
      </c>
      <c r="L26" s="143">
        <f>'Doublex when sd is different'!L26</f>
        <v>0.13200000000000001</v>
      </c>
      <c r="N26" s="135"/>
      <c r="O26" s="135"/>
      <c r="Y26" s="170">
        <v>40</v>
      </c>
      <c r="Z26" s="170"/>
      <c r="AA26" s="153" t="s">
        <v>74</v>
      </c>
      <c r="AB26" s="158" t="s">
        <v>72</v>
      </c>
      <c r="AC26" s="160">
        <f>$J84</f>
        <v>0.91900000000000004</v>
      </c>
      <c r="AD26" s="160">
        <f>$J86</f>
        <v>0.74</v>
      </c>
      <c r="AE26" s="160">
        <f>$J88</f>
        <v>0.34599999999999997</v>
      </c>
      <c r="AF26" s="160">
        <f>$J90</f>
        <v>0.11899999999999999</v>
      </c>
      <c r="AG26" s="160">
        <f>$K84</f>
        <v>0.93500000000000005</v>
      </c>
      <c r="AH26" s="160">
        <f>$K86</f>
        <v>0.73399999999999999</v>
      </c>
      <c r="AI26" s="160">
        <f>$K88</f>
        <v>0.32600000000000001</v>
      </c>
      <c r="AJ26" s="160">
        <f>$K90</f>
        <v>0.121</v>
      </c>
      <c r="AK26" s="160">
        <f>$L84</f>
        <v>0.878</v>
      </c>
      <c r="AL26" s="160">
        <f>$L86</f>
        <v>0.73899999999999999</v>
      </c>
      <c r="AM26" s="160">
        <f>$L88</f>
        <v>0.432</v>
      </c>
      <c r="AN26" s="160">
        <f>$L90</f>
        <v>0.19800000000000001</v>
      </c>
      <c r="BF26"/>
      <c r="BG26"/>
      <c r="BH26"/>
      <c r="BI26"/>
      <c r="BJ26"/>
      <c r="BK26"/>
      <c r="BL26"/>
      <c r="BM26"/>
      <c r="BN26"/>
      <c r="BO26"/>
      <c r="BP26"/>
      <c r="BQ26"/>
    </row>
    <row r="27" spans="1:82" s="10" customFormat="1" ht="16" thickBot="1" x14ac:dyDescent="0.4">
      <c r="A27" s="8"/>
      <c r="B27" s="8">
        <v>2.8</v>
      </c>
      <c r="C27" s="9" t="s">
        <v>11</v>
      </c>
      <c r="D27" s="125">
        <f>'[4]power for chi² and skewpos dist'!B28</f>
        <v>3.2000000000000001E-2</v>
      </c>
      <c r="E27" s="125">
        <f>'[4]power for chi² and skewpos dist'!C28</f>
        <v>7.4999999999999997E-2</v>
      </c>
      <c r="F27" s="125">
        <f>'[4]power for chi² and skewpos dist'!D28</f>
        <v>7.4999999999999997E-2</v>
      </c>
      <c r="G27" s="141"/>
      <c r="H27" s="8">
        <v>2.8</v>
      </c>
      <c r="I27" s="9" t="s">
        <v>11</v>
      </c>
      <c r="J27" s="125">
        <v>5.3999999999999999E-2</v>
      </c>
      <c r="K27" s="125">
        <v>6.8000000000000005E-2</v>
      </c>
      <c r="L27" s="125">
        <v>0.108</v>
      </c>
      <c r="M27" s="1"/>
      <c r="N27" s="135"/>
      <c r="O27" s="135"/>
      <c r="P27" s="1"/>
      <c r="Q27" s="1"/>
      <c r="R27" s="1"/>
      <c r="S27" s="1"/>
      <c r="T27" s="1"/>
      <c r="U27" s="1"/>
      <c r="V27" s="1"/>
      <c r="W27" s="1"/>
      <c r="X27" s="1"/>
      <c r="Y27" s="170"/>
      <c r="Z27" s="170"/>
      <c r="AA27" s="153"/>
      <c r="AB27" s="159" t="s">
        <v>73</v>
      </c>
      <c r="AC27" s="161">
        <f>$J85</f>
        <v>0.88700000000000001</v>
      </c>
      <c r="AD27" s="161">
        <f>$J87</f>
        <v>0.74</v>
      </c>
      <c r="AE27" s="161">
        <f>$J89</f>
        <v>0.33200000000000002</v>
      </c>
      <c r="AF27" s="161">
        <f>$J91</f>
        <v>9.5000000000000001E-2</v>
      </c>
      <c r="AG27" s="161">
        <f>$K85</f>
        <v>0.92400000000000004</v>
      </c>
      <c r="AH27" s="161">
        <f>$K87</f>
        <v>0.76900000000000002</v>
      </c>
      <c r="AI27" s="161">
        <f>$K89</f>
        <v>0.33800000000000002</v>
      </c>
      <c r="AJ27" s="161">
        <f>$K91</f>
        <v>0.107</v>
      </c>
      <c r="AK27" s="161">
        <f>$L85</f>
        <v>0.84</v>
      </c>
      <c r="AL27" s="161">
        <f>$L87</f>
        <v>0.73</v>
      </c>
      <c r="AM27" s="161">
        <f>$L89</f>
        <v>0.42799999999999999</v>
      </c>
      <c r="AN27" s="161">
        <f>$L91</f>
        <v>0.17499999999999999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</row>
    <row r="28" spans="1:82" ht="16" thickBot="1" x14ac:dyDescent="0.4">
      <c r="A28" s="16" t="s">
        <v>29</v>
      </c>
      <c r="B28" s="13"/>
      <c r="C28" s="13"/>
      <c r="D28" s="145">
        <f>Normal!D29</f>
        <v>0.68600000000000005</v>
      </c>
      <c r="E28" s="145">
        <f>Normal!E29</f>
        <v>0.52500000000000002</v>
      </c>
      <c r="F28" s="145">
        <f>Normal!F29</f>
        <v>0.52500000000000002</v>
      </c>
      <c r="G28" s="141"/>
      <c r="H28" s="13"/>
      <c r="I28" s="13"/>
      <c r="J28" s="145">
        <f>'Doublex when sd is different'!J28</f>
        <v>0.73199999999999998</v>
      </c>
      <c r="K28" s="145">
        <f>'Doublex when sd is different'!K28</f>
        <v>0.67700000000000005</v>
      </c>
      <c r="L28" s="145">
        <f>'Doublex when sd is different'!L28</f>
        <v>0.58599999999999997</v>
      </c>
      <c r="N28" s="135"/>
      <c r="O28" s="135"/>
      <c r="Y28" s="170">
        <v>40</v>
      </c>
      <c r="Z28" s="170"/>
      <c r="AA28" s="153">
        <v>2</v>
      </c>
      <c r="AB28" s="158" t="s">
        <v>72</v>
      </c>
      <c r="AC28" s="160">
        <f>$J92</f>
        <v>0.95799999999999996</v>
      </c>
      <c r="AD28" s="160">
        <f>$J94</f>
        <v>0.80800000000000005</v>
      </c>
      <c r="AE28" s="160">
        <f>$J96</f>
        <v>0.35299999999999998</v>
      </c>
      <c r="AF28" s="160">
        <f>$J98</f>
        <v>9.0999999999999998E-2</v>
      </c>
      <c r="AG28" s="160">
        <f>$K92</f>
        <v>0.94899999999999995</v>
      </c>
      <c r="AH28" s="160">
        <f>$K94</f>
        <v>0.80200000000000005</v>
      </c>
      <c r="AI28" s="160">
        <f>$K96</f>
        <v>0.40400000000000003</v>
      </c>
      <c r="AJ28" s="160">
        <f>$K98</f>
        <v>0.14499999999999999</v>
      </c>
      <c r="AK28" s="160">
        <f>$L92</f>
        <v>0.91200000000000003</v>
      </c>
      <c r="AL28" s="160">
        <f>$L94</f>
        <v>0.80500000000000005</v>
      </c>
      <c r="AM28" s="160">
        <f>$L96</f>
        <v>0.51600000000000001</v>
      </c>
      <c r="AN28" s="160">
        <f>$L98</f>
        <v>0.23599999999999999</v>
      </c>
      <c r="BF28"/>
      <c r="BG28"/>
      <c r="BH28"/>
      <c r="BI28"/>
      <c r="BJ28"/>
      <c r="BK28"/>
      <c r="BL28"/>
      <c r="BM28"/>
      <c r="BN28"/>
      <c r="BO28"/>
      <c r="BP28"/>
      <c r="BQ28"/>
    </row>
    <row r="29" spans="1:82" s="12" customFormat="1" ht="16" thickBot="1" x14ac:dyDescent="0.4">
      <c r="A29" s="8"/>
      <c r="B29" s="8">
        <v>2.1</v>
      </c>
      <c r="C29" s="9" t="s">
        <v>12</v>
      </c>
      <c r="D29" s="125">
        <f>'[4]power for chi² and skewpos dist'!B30</f>
        <v>0.68700000000000006</v>
      </c>
      <c r="E29" s="125">
        <f>'[4]power for chi² and skewpos dist'!C30</f>
        <v>0.56399999999999995</v>
      </c>
      <c r="F29" s="125">
        <f>'[4]power for chi² and skewpos dist'!D30</f>
        <v>0.56399999999999995</v>
      </c>
      <c r="G29" s="141"/>
      <c r="H29" s="8">
        <v>2.1</v>
      </c>
      <c r="I29" s="9" t="s">
        <v>12</v>
      </c>
      <c r="J29" s="125">
        <v>0.72499999999999998</v>
      </c>
      <c r="K29" s="125">
        <v>0.73699999999999999</v>
      </c>
      <c r="L29" s="125">
        <v>0.6</v>
      </c>
      <c r="M29" s="1"/>
      <c r="N29" s="135"/>
      <c r="O29" s="135"/>
      <c r="P29" s="1"/>
      <c r="Q29" s="1"/>
      <c r="R29" s="1"/>
      <c r="S29" s="1"/>
      <c r="T29" s="1"/>
      <c r="U29" s="1"/>
      <c r="V29" s="1"/>
      <c r="W29" s="1"/>
      <c r="X29" s="1"/>
      <c r="Y29" s="170"/>
      <c r="Z29" s="170"/>
      <c r="AA29" s="153"/>
      <c r="AB29" s="159" t="s">
        <v>73</v>
      </c>
      <c r="AC29" s="161">
        <f>$J93</f>
        <v>0.93200000000000005</v>
      </c>
      <c r="AD29" s="161">
        <f>$J95</f>
        <v>0.80500000000000005</v>
      </c>
      <c r="AE29" s="161">
        <f>$J97</f>
        <v>0.34100000000000003</v>
      </c>
      <c r="AF29" s="161">
        <f>$J99</f>
        <v>6.8000000000000005E-2</v>
      </c>
      <c r="AG29" s="161">
        <f>$K93</f>
        <v>0.93300000000000005</v>
      </c>
      <c r="AH29" s="161">
        <f>$K95</f>
        <v>0.82399999999999995</v>
      </c>
      <c r="AI29" s="161">
        <f>$K97</f>
        <v>0.43099999999999999</v>
      </c>
      <c r="AJ29" s="161">
        <f>$K99</f>
        <v>0.13500000000000001</v>
      </c>
      <c r="AK29" s="161">
        <f>$L93</f>
        <v>0.87</v>
      </c>
      <c r="AL29" s="161">
        <f>$L95</f>
        <v>0.78800000000000003</v>
      </c>
      <c r="AM29" s="161">
        <f>$L97</f>
        <v>0.51700000000000002</v>
      </c>
      <c r="AN29" s="161">
        <f>$L99</f>
        <v>0.216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ht="16" thickBot="1" x14ac:dyDescent="0.4">
      <c r="A30" s="16" t="s">
        <v>29</v>
      </c>
      <c r="B30" s="40"/>
      <c r="C30" s="40"/>
      <c r="D30" s="144">
        <f>Normal!D31</f>
        <v>0.435</v>
      </c>
      <c r="E30" s="144">
        <f>Normal!E31</f>
        <v>0.42799999999999999</v>
      </c>
      <c r="F30" s="144">
        <f>Normal!F31</f>
        <v>0.42799999999999999</v>
      </c>
      <c r="G30" s="141"/>
      <c r="H30" s="40"/>
      <c r="I30" s="40"/>
      <c r="J30" s="144">
        <f>'Doublex when sd is different'!J30</f>
        <v>0.48699999999999999</v>
      </c>
      <c r="K30" s="144">
        <f>'Doublex when sd is different'!K30</f>
        <v>0.47199999999999998</v>
      </c>
      <c r="L30" s="144">
        <f>'Doublex when sd is different'!L30</f>
        <v>0.48099999999999998</v>
      </c>
      <c r="N30" s="135"/>
      <c r="O30" s="135"/>
      <c r="Y30" s="170">
        <v>50</v>
      </c>
      <c r="Z30" s="170"/>
      <c r="AA30" s="153" t="s">
        <v>71</v>
      </c>
      <c r="AB30" s="158" t="s">
        <v>72</v>
      </c>
      <c r="AC30" s="160">
        <f>$J100</f>
        <v>0.59499999999999997</v>
      </c>
      <c r="AD30" s="160">
        <f>$J102</f>
        <v>0.49199999999999999</v>
      </c>
      <c r="AE30" s="160">
        <f>$J104</f>
        <v>0.35799999999999998</v>
      </c>
      <c r="AF30" s="160">
        <f>$J106</f>
        <v>0.27</v>
      </c>
      <c r="AG30" s="160">
        <f>$K100</f>
        <v>0.88400000000000001</v>
      </c>
      <c r="AH30" s="160">
        <f>$K102</f>
        <v>0.48399999999999999</v>
      </c>
      <c r="AI30" s="160">
        <f>$K104</f>
        <v>0.17100000000000001</v>
      </c>
      <c r="AJ30" s="160">
        <f>$K106</f>
        <v>0.08</v>
      </c>
      <c r="AK30" s="160">
        <f>$L100</f>
        <v>0.71599999999999997</v>
      </c>
      <c r="AL30" s="160">
        <f>$L102</f>
        <v>0.48899999999999999</v>
      </c>
      <c r="AM30" s="160">
        <f>$L104</f>
        <v>0.24</v>
      </c>
      <c r="AN30" s="160">
        <f>$L106</f>
        <v>0.124</v>
      </c>
      <c r="BF30"/>
      <c r="BG30"/>
      <c r="BH30"/>
      <c r="BI30"/>
      <c r="BJ30"/>
      <c r="BK30"/>
      <c r="BL30"/>
      <c r="BM30"/>
      <c r="BN30"/>
      <c r="BO30"/>
      <c r="BP30"/>
      <c r="BQ30"/>
    </row>
    <row r="31" spans="1:82" s="15" customFormat="1" ht="16" thickBot="1" x14ac:dyDescent="0.4">
      <c r="A31" s="8"/>
      <c r="B31" s="8">
        <v>2.2000000000000002</v>
      </c>
      <c r="C31" s="9" t="s">
        <v>12</v>
      </c>
      <c r="D31" s="125">
        <f>'[4]power for chi² and skewpos dist'!B32</f>
        <v>0.46600000000000003</v>
      </c>
      <c r="E31" s="125">
        <f>'[4]power for chi² and skewpos dist'!C32</f>
        <v>0.47799999999999998</v>
      </c>
      <c r="F31" s="125">
        <f>'[4]power for chi² and skewpos dist'!D32</f>
        <v>0.47799999999999998</v>
      </c>
      <c r="G31" s="141"/>
      <c r="H31" s="8">
        <v>2.2000000000000002</v>
      </c>
      <c r="I31" s="9" t="s">
        <v>12</v>
      </c>
      <c r="J31" s="125">
        <v>0.51</v>
      </c>
      <c r="K31" s="125">
        <v>0.56499999999999995</v>
      </c>
      <c r="L31" s="125">
        <v>0.50700000000000001</v>
      </c>
      <c r="M31" s="1"/>
      <c r="N31" s="135">
        <f>D31-E31</f>
        <v>-1.1999999999999955E-2</v>
      </c>
      <c r="O31" s="135">
        <f>J31-K31</f>
        <v>-5.4999999999999938E-2</v>
      </c>
      <c r="P31" s="1"/>
      <c r="Q31" s="1">
        <f>D31-F31</f>
        <v>-1.1999999999999955E-2</v>
      </c>
      <c r="R31" s="1">
        <f>J31-L31</f>
        <v>3.0000000000000027E-3</v>
      </c>
      <c r="S31" s="1"/>
      <c r="T31" s="1"/>
      <c r="U31" s="1"/>
      <c r="V31" s="1"/>
      <c r="W31" s="1"/>
      <c r="X31" s="1"/>
      <c r="Y31" s="170"/>
      <c r="Z31" s="170"/>
      <c r="AA31" s="153"/>
      <c r="AB31" s="159" t="s">
        <v>73</v>
      </c>
      <c r="AC31" s="161">
        <f>$J101</f>
        <v>0.6</v>
      </c>
      <c r="AD31" s="161">
        <f>$J103</f>
        <v>0.499</v>
      </c>
      <c r="AE31" s="161">
        <f>$J105</f>
        <v>0.34200000000000003</v>
      </c>
      <c r="AF31" s="161">
        <f>$J107</f>
        <v>0.251</v>
      </c>
      <c r="AG31" s="161">
        <f>$K101</f>
        <v>0.9</v>
      </c>
      <c r="AH31" s="161">
        <f>$K103</f>
        <v>0.50800000000000001</v>
      </c>
      <c r="AI31" s="161">
        <f>$K105</f>
        <v>0.14199999999999999</v>
      </c>
      <c r="AJ31" s="161">
        <f>$K107</f>
        <v>6.2E-2</v>
      </c>
      <c r="AK31" s="161">
        <f>$L101</f>
        <v>0.70699999999999996</v>
      </c>
      <c r="AL31" s="161">
        <f>$L103</f>
        <v>0.49299999999999999</v>
      </c>
      <c r="AM31" s="161">
        <f>$L105</f>
        <v>0.20599999999999999</v>
      </c>
      <c r="AN31" s="161">
        <f>$L107</f>
        <v>9.8000000000000004E-2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</row>
    <row r="32" spans="1:82" ht="16" thickBot="1" x14ac:dyDescent="0.4">
      <c r="A32" s="16" t="s">
        <v>29</v>
      </c>
      <c r="B32" s="11"/>
      <c r="C32" s="11"/>
      <c r="D32" s="143">
        <f>Normal!D33</f>
        <v>0.13100000000000001</v>
      </c>
      <c r="E32" s="143">
        <f>Normal!E33</f>
        <v>0.245</v>
      </c>
      <c r="F32" s="143">
        <f>Normal!F33</f>
        <v>0.245</v>
      </c>
      <c r="G32" s="141"/>
      <c r="H32" s="11"/>
      <c r="I32" s="11"/>
      <c r="J32" s="143">
        <f>'Doublex when sd is different'!J32</f>
        <v>0.16900000000000001</v>
      </c>
      <c r="K32" s="143">
        <f>'Doublex when sd is different'!K32</f>
        <v>0.21299999999999999</v>
      </c>
      <c r="L32" s="143">
        <f>'Doublex when sd is different'!L32</f>
        <v>0.29199999999999998</v>
      </c>
      <c r="N32" s="135"/>
      <c r="O32" s="135"/>
      <c r="Y32" s="170">
        <v>50</v>
      </c>
      <c r="Z32" s="170"/>
      <c r="AA32" s="153">
        <v>1</v>
      </c>
      <c r="AB32" s="158" t="s">
        <v>72</v>
      </c>
      <c r="AC32" s="160">
        <f>$J108</f>
        <v>0.9</v>
      </c>
      <c r="AD32" s="160">
        <f>$J110</f>
        <v>0.72699999999999998</v>
      </c>
      <c r="AE32" s="160">
        <f>$J112</f>
        <v>0.4</v>
      </c>
      <c r="AF32" s="160">
        <f>$J114</f>
        <v>0.186</v>
      </c>
      <c r="AG32" s="160">
        <f>$K108</f>
        <v>0.95899999999999996</v>
      </c>
      <c r="AH32" s="160">
        <f>$K110</f>
        <v>0.72199999999999998</v>
      </c>
      <c r="AI32" s="160">
        <f>$K112</f>
        <v>0.29299999999999998</v>
      </c>
      <c r="AJ32" s="160">
        <f>$K114</f>
        <v>0.11</v>
      </c>
      <c r="AK32" s="160">
        <f>$L108</f>
        <v>0.89900000000000002</v>
      </c>
      <c r="AL32" s="160">
        <f>$L110</f>
        <v>0.72599999999999998</v>
      </c>
      <c r="AM32" s="160">
        <f>$L112</f>
        <v>0.39600000000000002</v>
      </c>
      <c r="AN32" s="160">
        <f>$L114</f>
        <v>0.17899999999999999</v>
      </c>
      <c r="BF32"/>
      <c r="BG32"/>
      <c r="BH32"/>
      <c r="BI32"/>
      <c r="BJ32"/>
      <c r="BK32"/>
      <c r="BL32"/>
      <c r="BM32"/>
      <c r="BN32"/>
      <c r="BO32"/>
      <c r="BP32"/>
      <c r="BQ32"/>
    </row>
    <row r="33" spans="1:82" s="10" customFormat="1" ht="16" thickBot="1" x14ac:dyDescent="0.4">
      <c r="A33" s="8"/>
      <c r="B33" s="8">
        <v>2.4</v>
      </c>
      <c r="C33" s="9" t="s">
        <v>12</v>
      </c>
      <c r="D33" s="125">
        <f>'[4]power for chi² and skewpos dist'!B34</f>
        <v>0.108</v>
      </c>
      <c r="E33" s="125">
        <f>'[4]power for chi² and skewpos dist'!C34</f>
        <v>0.252</v>
      </c>
      <c r="F33" s="125">
        <f>'[4]power for chi² and skewpos dist'!D34</f>
        <v>0.252</v>
      </c>
      <c r="G33" s="141"/>
      <c r="H33" s="8">
        <v>2.4</v>
      </c>
      <c r="I33" s="9" t="s">
        <v>12</v>
      </c>
      <c r="J33" s="125">
        <v>0.14299999999999999</v>
      </c>
      <c r="K33" s="125">
        <v>0.23400000000000001</v>
      </c>
      <c r="L33" s="125">
        <v>0.28899999999999998</v>
      </c>
      <c r="M33" s="1"/>
      <c r="N33" s="135"/>
      <c r="O33" s="135"/>
      <c r="P33" s="1"/>
      <c r="Q33" s="1"/>
      <c r="R33" s="1"/>
      <c r="S33" s="1"/>
      <c r="T33" s="1"/>
      <c r="U33" s="1"/>
      <c r="V33" s="1"/>
      <c r="W33" s="1"/>
      <c r="X33" s="1"/>
      <c r="Y33" s="170"/>
      <c r="Z33" s="170"/>
      <c r="AA33" s="153"/>
      <c r="AB33" s="159" t="s">
        <v>73</v>
      </c>
      <c r="AC33" s="161">
        <f>$J109</f>
        <v>0.86599999999999999</v>
      </c>
      <c r="AD33" s="161">
        <f>$J111</f>
        <v>0.72599999999999998</v>
      </c>
      <c r="AE33" s="161">
        <f>$J113</f>
        <v>0.38800000000000001</v>
      </c>
      <c r="AF33" s="161">
        <f>$J115</f>
        <v>0.161</v>
      </c>
      <c r="AG33" s="161">
        <f>$K109</f>
        <v>0.95099999999999996</v>
      </c>
      <c r="AH33" s="161">
        <f>$K111</f>
        <v>0.75900000000000001</v>
      </c>
      <c r="AI33" s="161">
        <f>$K113</f>
        <v>0.28699999999999998</v>
      </c>
      <c r="AJ33" s="161">
        <f>$K115</f>
        <v>9.1999999999999998E-2</v>
      </c>
      <c r="AK33" s="161">
        <f>$L109</f>
        <v>0.86399999999999999</v>
      </c>
      <c r="AL33" s="161">
        <f>$L111</f>
        <v>0.72499999999999998</v>
      </c>
      <c r="AM33" s="161">
        <f>$L113</f>
        <v>0.38300000000000001</v>
      </c>
      <c r="AN33" s="161">
        <f>$L115</f>
        <v>0.154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</row>
    <row r="34" spans="1:82" ht="16" thickBot="1" x14ac:dyDescent="0.4">
      <c r="A34" s="16" t="s">
        <v>29</v>
      </c>
      <c r="B34" s="11"/>
      <c r="C34" s="11"/>
      <c r="D34" s="143">
        <f>Normal!D35</f>
        <v>3.1E-2</v>
      </c>
      <c r="E34" s="143">
        <f>Normal!E35</f>
        <v>0.113</v>
      </c>
      <c r="F34" s="143">
        <f>Normal!F35</f>
        <v>0.113</v>
      </c>
      <c r="G34" s="141"/>
      <c r="H34" s="11"/>
      <c r="I34" s="11"/>
      <c r="J34" s="143">
        <f>'Doublex when sd is different'!J34</f>
        <v>0.05</v>
      </c>
      <c r="K34" s="143">
        <f>'Doublex when sd is different'!K34</f>
        <v>9.2999999999999999E-2</v>
      </c>
      <c r="L34" s="143">
        <f>'Doublex when sd is different'!L34</f>
        <v>0.151</v>
      </c>
      <c r="N34" s="135"/>
      <c r="O34" s="135"/>
      <c r="Y34" s="170">
        <v>50</v>
      </c>
      <c r="Z34" s="170"/>
      <c r="AA34" s="153" t="s">
        <v>74</v>
      </c>
      <c r="AB34" s="158" t="s">
        <v>72</v>
      </c>
      <c r="AC34" s="160">
        <f>$J116</f>
        <v>0.96699999999999997</v>
      </c>
      <c r="AD34" s="160">
        <f>$J118</f>
        <v>0.83599999999999997</v>
      </c>
      <c r="AE34" s="160">
        <f>$J120</f>
        <v>0.42599999999999999</v>
      </c>
      <c r="AF34" s="160">
        <f>$J122</f>
        <v>0.14199999999999999</v>
      </c>
      <c r="AG34" s="160">
        <f>$K116</f>
        <v>0.97599999999999998</v>
      </c>
      <c r="AH34" s="160">
        <f>$K118</f>
        <v>0.83199999999999996</v>
      </c>
      <c r="AI34" s="160">
        <f>$K120</f>
        <v>0.40100000000000002</v>
      </c>
      <c r="AJ34" s="160">
        <f>$K122</f>
        <v>0.14099999999999999</v>
      </c>
      <c r="AK34" s="160">
        <f>$L116</f>
        <v>0.94599999999999995</v>
      </c>
      <c r="AL34" s="160">
        <f>$L118</f>
        <v>0.83499999999999996</v>
      </c>
      <c r="AM34" s="160">
        <f>$L120</f>
        <v>0.51700000000000002</v>
      </c>
      <c r="AN34" s="160">
        <f>$L122</f>
        <v>0.22900000000000001</v>
      </c>
      <c r="BF34"/>
      <c r="BG34"/>
      <c r="BH34"/>
      <c r="BI34"/>
      <c r="BJ34"/>
      <c r="BK34"/>
      <c r="BL34"/>
      <c r="BM34"/>
      <c r="BN34"/>
      <c r="BO34"/>
      <c r="BP34"/>
      <c r="BQ34"/>
    </row>
    <row r="35" spans="1:82" s="10" customFormat="1" ht="16" thickBot="1" x14ac:dyDescent="0.4">
      <c r="A35" s="8"/>
      <c r="B35" s="8">
        <v>2.8</v>
      </c>
      <c r="C35" s="9" t="s">
        <v>12</v>
      </c>
      <c r="D35" s="125">
        <f>'[4]power for chi² and skewpos dist'!B36</f>
        <v>1.7000000000000001E-2</v>
      </c>
      <c r="E35" s="125">
        <f>'[4]power for chi² and skewpos dist'!C36</f>
        <v>9.2999999999999999E-2</v>
      </c>
      <c r="F35" s="125">
        <f>'[4]power for chi² and skewpos dist'!D36</f>
        <v>9.2999999999999999E-2</v>
      </c>
      <c r="G35" s="141"/>
      <c r="H35" s="8">
        <v>2.8</v>
      </c>
      <c r="I35" s="9" t="s">
        <v>12</v>
      </c>
      <c r="J35" s="125">
        <v>3.2000000000000001E-2</v>
      </c>
      <c r="K35" s="125">
        <v>8.2000000000000003E-2</v>
      </c>
      <c r="L35" s="125">
        <v>0.129</v>
      </c>
      <c r="M35" s="1"/>
      <c r="N35" s="135"/>
      <c r="O35" s="135"/>
      <c r="P35" s="1"/>
      <c r="Q35" s="1"/>
      <c r="R35" s="1"/>
      <c r="S35" s="1"/>
      <c r="T35" s="1"/>
      <c r="U35" s="1"/>
      <c r="V35" s="1"/>
      <c r="W35" s="1"/>
      <c r="X35" s="1"/>
      <c r="Y35" s="170"/>
      <c r="Z35" s="170"/>
      <c r="AA35" s="153"/>
      <c r="AB35" s="159" t="s">
        <v>73</v>
      </c>
      <c r="AC35" s="161">
        <f>$J117</f>
        <v>0.94199999999999995</v>
      </c>
      <c r="AD35" s="161">
        <f>$J119</f>
        <v>0.83199999999999996</v>
      </c>
      <c r="AE35" s="161">
        <f>$J121</f>
        <v>0.41699999999999998</v>
      </c>
      <c r="AF35" s="161">
        <f>$J123</f>
        <v>0.11799999999999999</v>
      </c>
      <c r="AG35" s="161">
        <f>$K117</f>
        <v>0.96399999999999997</v>
      </c>
      <c r="AH35" s="161">
        <f>$K119</f>
        <v>0.85299999999999998</v>
      </c>
      <c r="AI35" s="161">
        <f>$K121</f>
        <v>0.41599999999999998</v>
      </c>
      <c r="AJ35" s="161">
        <f>$K123</f>
        <v>0.127</v>
      </c>
      <c r="AK35" s="161">
        <f>$L117</f>
        <v>0.91200000000000003</v>
      </c>
      <c r="AL35" s="161">
        <f>$L119</f>
        <v>0.82299999999999995</v>
      </c>
      <c r="AM35" s="161">
        <f>$L121</f>
        <v>0.51500000000000001</v>
      </c>
      <c r="AN35" s="161">
        <f>$L123</f>
        <v>0.20799999999999999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</row>
    <row r="36" spans="1:82" ht="16" thickBot="1" x14ac:dyDescent="0.4">
      <c r="A36" s="16" t="s">
        <v>29</v>
      </c>
      <c r="B36" s="11"/>
      <c r="C36" s="11"/>
      <c r="D36" s="143">
        <f>Normal!D37</f>
        <v>0.41399999999999998</v>
      </c>
      <c r="E36" s="143">
        <f>Normal!E37</f>
        <v>0.58799999999999997</v>
      </c>
      <c r="F36" s="143">
        <f>Normal!F37</f>
        <v>0.58799999999999997</v>
      </c>
      <c r="G36" s="141"/>
      <c r="H36" s="11"/>
      <c r="I36" s="11"/>
      <c r="J36" s="143">
        <f>'Doublex when sd is different'!J36</f>
        <v>0.32</v>
      </c>
      <c r="K36" s="143">
        <f>'Doublex when sd is different'!K36</f>
        <v>0.65700000000000003</v>
      </c>
      <c r="L36" s="143">
        <f>'Doublex when sd is different'!L36</f>
        <v>0.44</v>
      </c>
      <c r="N36" s="135"/>
      <c r="O36" s="135"/>
      <c r="Y36" s="170">
        <v>50</v>
      </c>
      <c r="Z36" s="170"/>
      <c r="AA36" s="153">
        <v>2</v>
      </c>
      <c r="AB36" s="158" t="s">
        <v>72</v>
      </c>
      <c r="AC36" s="160">
        <f>$J124</f>
        <v>0.98599999999999999</v>
      </c>
      <c r="AD36" s="160">
        <f>$J126</f>
        <v>0.89100000000000001</v>
      </c>
      <c r="AE36" s="160">
        <f>$J128</f>
        <v>0.443</v>
      </c>
      <c r="AF36" s="160">
        <f>$J130</f>
        <v>0.112</v>
      </c>
      <c r="AG36" s="160">
        <f>$K124</f>
        <v>0.98199999999999998</v>
      </c>
      <c r="AH36" s="160">
        <f>$K126</f>
        <v>0.88800000000000001</v>
      </c>
      <c r="AI36" s="160">
        <f>$K128</f>
        <v>0.49299999999999999</v>
      </c>
      <c r="AJ36" s="160">
        <f>$K130</f>
        <v>0.17100000000000001</v>
      </c>
      <c r="AK36" s="160">
        <f>$L124</f>
        <v>0.96499999999999997</v>
      </c>
      <c r="AL36" s="160">
        <f>$L126</f>
        <v>0.89</v>
      </c>
      <c r="AM36" s="160">
        <f>$L128</f>
        <v>0.60799999999999998</v>
      </c>
      <c r="AN36" s="160">
        <f>$L130</f>
        <v>0.27600000000000002</v>
      </c>
      <c r="BF36"/>
      <c r="BG36"/>
      <c r="BH36"/>
      <c r="BI36"/>
      <c r="BJ36"/>
      <c r="BK36"/>
      <c r="BL36"/>
      <c r="BM36"/>
      <c r="BN36"/>
      <c r="BO36"/>
      <c r="BP36"/>
      <c r="BQ36"/>
    </row>
    <row r="37" spans="1:82" s="10" customFormat="1" ht="16" thickBot="1" x14ac:dyDescent="0.4">
      <c r="A37" s="8"/>
      <c r="B37" s="8">
        <v>2.1</v>
      </c>
      <c r="C37" s="9" t="s">
        <v>13</v>
      </c>
      <c r="D37" s="125">
        <f>'[4]power for chi² and skewpos dist'!B38</f>
        <v>0.46800000000000003</v>
      </c>
      <c r="E37" s="125">
        <f>'[4]power for chi² and skewpos dist'!C38</f>
        <v>0.60299999999999998</v>
      </c>
      <c r="F37" s="125">
        <f>'[4]power for chi² and skewpos dist'!D38</f>
        <v>0.60299999999999998</v>
      </c>
      <c r="G37" s="141"/>
      <c r="H37" s="8">
        <v>2.1</v>
      </c>
      <c r="I37" s="9" t="s">
        <v>13</v>
      </c>
      <c r="J37" s="125">
        <v>0.379</v>
      </c>
      <c r="K37" s="125">
        <v>0.71499999999999997</v>
      </c>
      <c r="L37" s="125">
        <v>0.47699999999999998</v>
      </c>
      <c r="M37" s="1"/>
      <c r="N37" s="135"/>
      <c r="O37" s="135"/>
      <c r="P37" s="1"/>
      <c r="Q37" s="1"/>
      <c r="R37" s="1"/>
      <c r="S37" s="1"/>
      <c r="T37" s="1"/>
      <c r="U37" s="1"/>
      <c r="V37" s="1"/>
      <c r="W37" s="1"/>
      <c r="X37" s="1"/>
      <c r="Y37" s="170"/>
      <c r="Z37" s="170"/>
      <c r="AA37" s="153"/>
      <c r="AB37" s="159" t="s">
        <v>73</v>
      </c>
      <c r="AC37" s="161">
        <f>$J125</f>
        <v>0.96899999999999997</v>
      </c>
      <c r="AD37" s="161">
        <f>$J127</f>
        <v>0.88500000000000001</v>
      </c>
      <c r="AE37" s="161">
        <f>$J129</f>
        <v>0.439</v>
      </c>
      <c r="AF37" s="161">
        <f>$J131</f>
        <v>0.09</v>
      </c>
      <c r="AG37" s="161">
        <f>$K125</f>
        <v>0.96899999999999997</v>
      </c>
      <c r="AH37" s="161">
        <f>$K127</f>
        <v>0.89500000000000002</v>
      </c>
      <c r="AI37" s="161">
        <f>$K129</f>
        <v>0.52200000000000002</v>
      </c>
      <c r="AJ37" s="161">
        <f>$K131</f>
        <v>0.16300000000000001</v>
      </c>
      <c r="AK37" s="161">
        <f>$L125</f>
        <v>0.93300000000000005</v>
      </c>
      <c r="AL37" s="161">
        <f>$L127</f>
        <v>0.86899999999999999</v>
      </c>
      <c r="AM37" s="161">
        <f>$L129</f>
        <v>0.61</v>
      </c>
      <c r="AN37" s="161">
        <f>$L131</f>
        <v>0.26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</row>
    <row r="38" spans="1:82" ht="16" thickBot="1" x14ac:dyDescent="0.4">
      <c r="A38" s="16" t="s">
        <v>29</v>
      </c>
      <c r="B38" s="40"/>
      <c r="C38" s="40"/>
      <c r="D38" s="144">
        <f>Normal!D39</f>
        <v>0.33900000000000002</v>
      </c>
      <c r="E38" s="144">
        <f>Normal!E39</f>
        <v>0.33200000000000002</v>
      </c>
      <c r="F38" s="144">
        <f>Normal!F39</f>
        <v>0.33200000000000002</v>
      </c>
      <c r="G38" s="141"/>
      <c r="H38" s="40"/>
      <c r="I38" s="40"/>
      <c r="J38" s="144">
        <f>'Doublex when sd is different'!J38</f>
        <v>0.31</v>
      </c>
      <c r="K38" s="144">
        <f>'Doublex when sd is different'!K38</f>
        <v>0.30299999999999999</v>
      </c>
      <c r="L38" s="144">
        <f>'Doublex when sd is different'!L38</f>
        <v>0.30499999999999999</v>
      </c>
      <c r="N38" s="135"/>
      <c r="O38" s="135"/>
      <c r="Y38" s="170">
        <v>100</v>
      </c>
      <c r="Z38" s="170"/>
      <c r="AA38" s="153" t="s">
        <v>71</v>
      </c>
      <c r="AB38" s="158" t="s">
        <v>72</v>
      </c>
      <c r="AC38" s="160">
        <f>$J132</f>
        <v>0.94799999999999995</v>
      </c>
      <c r="AD38" s="160">
        <f>$J134</f>
        <v>0.81</v>
      </c>
      <c r="AE38" s="160">
        <f>$J136</f>
        <v>0.55000000000000004</v>
      </c>
      <c r="AF38" s="160">
        <f>$J138</f>
        <v>0.34100000000000003</v>
      </c>
      <c r="AG38" s="160">
        <f>$K132</f>
        <v>0.996</v>
      </c>
      <c r="AH38" s="160">
        <f>$K134</f>
        <v>0.80400000000000005</v>
      </c>
      <c r="AI38" s="160">
        <f>$K136</f>
        <v>0.31</v>
      </c>
      <c r="AJ38" s="160">
        <f>$K138</f>
        <v>0.111</v>
      </c>
      <c r="AK38" s="160">
        <f>$L132</f>
        <v>0.97499999999999998</v>
      </c>
      <c r="AL38" s="160">
        <f>$L134</f>
        <v>0.80900000000000005</v>
      </c>
      <c r="AM38" s="160">
        <f>$L136</f>
        <v>0.42099999999999999</v>
      </c>
      <c r="AN38" s="160">
        <f>$L138</f>
        <v>0.182</v>
      </c>
      <c r="BF38"/>
      <c r="BG38"/>
      <c r="BH38"/>
      <c r="BI38"/>
      <c r="BJ38"/>
      <c r="BK38"/>
      <c r="BL38"/>
      <c r="BM38"/>
      <c r="BN38"/>
      <c r="BO38"/>
      <c r="BP38"/>
      <c r="BQ38"/>
    </row>
    <row r="39" spans="1:82" s="15" customFormat="1" ht="16" thickBot="1" x14ac:dyDescent="0.4">
      <c r="A39" s="8"/>
      <c r="B39" s="8">
        <v>2.2000000000000002</v>
      </c>
      <c r="C39" s="9" t="s">
        <v>13</v>
      </c>
      <c r="D39" s="125">
        <f>'[4]power for chi² and skewpos dist'!B40</f>
        <v>0.36599999999999999</v>
      </c>
      <c r="E39" s="125">
        <f>'[4]power for chi² and skewpos dist'!C40</f>
        <v>0.32500000000000001</v>
      </c>
      <c r="F39" s="125">
        <f>'[4]power for chi² and skewpos dist'!D40</f>
        <v>0.32500000000000001</v>
      </c>
      <c r="G39" s="141"/>
      <c r="H39" s="8">
        <v>2.2000000000000002</v>
      </c>
      <c r="I39" s="9" t="s">
        <v>13</v>
      </c>
      <c r="J39" s="125">
        <v>0.32700000000000001</v>
      </c>
      <c r="K39" s="125">
        <v>0.30599999999999999</v>
      </c>
      <c r="L39" s="125">
        <v>0.30199999999999999</v>
      </c>
      <c r="M39" s="1"/>
      <c r="N39" s="135">
        <f>D39-E39</f>
        <v>4.0999999999999981E-2</v>
      </c>
      <c r="O39" s="135">
        <f>J39-K39</f>
        <v>2.1000000000000019E-2</v>
      </c>
      <c r="P39" s="1"/>
      <c r="Q39" s="1">
        <f>D39-F39</f>
        <v>4.0999999999999981E-2</v>
      </c>
      <c r="R39" s="1">
        <f>J39-L39</f>
        <v>2.5000000000000022E-2</v>
      </c>
      <c r="S39" s="1"/>
      <c r="T39" s="1"/>
      <c r="U39" s="1"/>
      <c r="V39" s="1"/>
      <c r="W39" s="1"/>
      <c r="X39" s="1"/>
      <c r="Y39" s="170"/>
      <c r="Z39" s="170"/>
      <c r="AA39" s="153"/>
      <c r="AB39" s="159" t="s">
        <v>73</v>
      </c>
      <c r="AC39" s="161">
        <f>$J133</f>
        <v>0.92200000000000004</v>
      </c>
      <c r="AD39" s="161">
        <f>$J135</f>
        <v>0.80500000000000005</v>
      </c>
      <c r="AE39" s="161">
        <f>$J137</f>
        <v>0.54500000000000004</v>
      </c>
      <c r="AF39" s="161">
        <f>$J139</f>
        <v>0.32600000000000001</v>
      </c>
      <c r="AG39" s="161">
        <f>$K133</f>
        <v>0.996</v>
      </c>
      <c r="AH39" s="161">
        <f>$K135</f>
        <v>0.83799999999999997</v>
      </c>
      <c r="AI39" s="161">
        <f>$K137</f>
        <v>0.28999999999999998</v>
      </c>
      <c r="AJ39" s="161">
        <f>$K139</f>
        <v>9.0999999999999998E-2</v>
      </c>
      <c r="AK39" s="161">
        <f>$L133</f>
        <v>0.96099999999999997</v>
      </c>
      <c r="AL39" s="161">
        <f>$L135</f>
        <v>0.81499999999999995</v>
      </c>
      <c r="AM39" s="161">
        <f>$L137</f>
        <v>0.40600000000000003</v>
      </c>
      <c r="AN39" s="161">
        <f>$L139</f>
        <v>0.156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</row>
    <row r="40" spans="1:82" ht="16" thickBot="1" x14ac:dyDescent="0.4">
      <c r="A40" s="16" t="s">
        <v>29</v>
      </c>
      <c r="B40" s="13"/>
      <c r="C40" s="13"/>
      <c r="D40" s="145">
        <f>Normal!D41</f>
        <v>0.25</v>
      </c>
      <c r="E40" s="145">
        <f>Normal!E41</f>
        <v>0.14000000000000001</v>
      </c>
      <c r="F40" s="145">
        <f>Normal!F41</f>
        <v>0.14000000000000001</v>
      </c>
      <c r="G40" s="141"/>
      <c r="H40" s="13"/>
      <c r="I40" s="13"/>
      <c r="J40" s="145">
        <f>'Doublex when sd is different'!J40</f>
        <v>0.26700000000000002</v>
      </c>
      <c r="K40" s="145">
        <f>'Doublex when sd is different'!K40</f>
        <v>0.11799999999999999</v>
      </c>
      <c r="L40" s="145">
        <f>'Doublex when sd is different'!L40</f>
        <v>0.16200000000000001</v>
      </c>
      <c r="N40" s="135"/>
      <c r="O40" s="135"/>
      <c r="Y40" s="170">
        <v>100</v>
      </c>
      <c r="Z40" s="170"/>
      <c r="AA40" s="153">
        <v>1</v>
      </c>
      <c r="AB40" s="158" t="s">
        <v>72</v>
      </c>
      <c r="AC40" s="160">
        <f>$J140</f>
        <v>0.998</v>
      </c>
      <c r="AD40" s="160">
        <f>$J142</f>
        <v>0.96199999999999997</v>
      </c>
      <c r="AE40" s="160">
        <f>$J144</f>
        <v>0.9</v>
      </c>
      <c r="AF40" s="160">
        <f>$J146</f>
        <v>0.29099999999999998</v>
      </c>
      <c r="AG40" s="160">
        <f>$K140</f>
        <v>1</v>
      </c>
      <c r="AH40" s="160">
        <f>$K142</f>
        <v>0.96099999999999997</v>
      </c>
      <c r="AI40" s="160">
        <f>$K144</f>
        <v>0.6</v>
      </c>
      <c r="AJ40" s="160">
        <f>$K146</f>
        <v>0.17799999999999999</v>
      </c>
      <c r="AK40" s="160">
        <f>$L140</f>
        <v>0.998</v>
      </c>
      <c r="AL40" s="160">
        <f>$L142</f>
        <v>0.96199999999999997</v>
      </c>
      <c r="AM40" s="160">
        <f>$L144</f>
        <v>0.9</v>
      </c>
      <c r="AN40" s="160">
        <f>$L146</f>
        <v>0.28699999999999998</v>
      </c>
      <c r="BF40"/>
      <c r="BG40"/>
      <c r="BH40"/>
      <c r="BI40"/>
      <c r="BJ40"/>
      <c r="BK40"/>
      <c r="BL40"/>
      <c r="BM40"/>
      <c r="BN40"/>
      <c r="BO40"/>
      <c r="BP40"/>
      <c r="BQ40"/>
    </row>
    <row r="41" spans="1:82" s="12" customFormat="1" ht="16" thickBot="1" x14ac:dyDescent="0.4">
      <c r="A41" s="8"/>
      <c r="B41" s="8">
        <v>2.4</v>
      </c>
      <c r="C41" s="9" t="s">
        <v>13</v>
      </c>
      <c r="D41" s="125">
        <f>'[4]power for chi² and skewpos dist'!B42</f>
        <v>0.23</v>
      </c>
      <c r="E41" s="125">
        <f>'[4]power for chi² and skewpos dist'!C42</f>
        <v>9.9000000000000005E-2</v>
      </c>
      <c r="F41" s="125">
        <f>'[4]power for chi² and skewpos dist'!D42</f>
        <v>9.9000000000000005E-2</v>
      </c>
      <c r="G41" s="141"/>
      <c r="H41" s="8">
        <v>2.4</v>
      </c>
      <c r="I41" s="9" t="s">
        <v>13</v>
      </c>
      <c r="J41" s="125">
        <v>0.249</v>
      </c>
      <c r="K41" s="125">
        <v>9.0999999999999998E-2</v>
      </c>
      <c r="L41" s="125">
        <v>0.124</v>
      </c>
      <c r="M41" s="1"/>
      <c r="N41" s="135"/>
      <c r="O41" s="135"/>
      <c r="P41" s="1"/>
      <c r="Q41" s="1"/>
      <c r="R41" s="1"/>
      <c r="S41" s="1"/>
      <c r="T41" s="1"/>
      <c r="U41" s="1"/>
      <c r="V41" s="1"/>
      <c r="W41" s="1"/>
      <c r="X41" s="1"/>
      <c r="Y41" s="170"/>
      <c r="Z41" s="170"/>
      <c r="AA41" s="153"/>
      <c r="AB41" s="159" t="s">
        <v>73</v>
      </c>
      <c r="AC41" s="161">
        <f>$J141</f>
        <v>0.99399999999999999</v>
      </c>
      <c r="AD41" s="161">
        <f>$J143</f>
        <v>0.95799999999999996</v>
      </c>
      <c r="AE41" s="161">
        <f>$J145</f>
        <v>0.67300000000000004</v>
      </c>
      <c r="AF41" s="161">
        <f>$J147</f>
        <v>0.27300000000000002</v>
      </c>
      <c r="AG41" s="161">
        <f>$K141</f>
        <v>0.999</v>
      </c>
      <c r="AH41" s="161">
        <f>$K143</f>
        <v>0.96899999999999997</v>
      </c>
      <c r="AI41" s="161">
        <f>$K145</f>
        <v>0.55500000000000005</v>
      </c>
      <c r="AJ41" s="161">
        <f>$K147</f>
        <v>0.16200000000000001</v>
      </c>
      <c r="AK41" s="161">
        <f>$L141</f>
        <v>0.99399999999999999</v>
      </c>
      <c r="AL41" s="161">
        <f>$L143</f>
        <v>0.95699999999999996</v>
      </c>
      <c r="AM41" s="161">
        <f>$L145</f>
        <v>0.67100000000000004</v>
      </c>
      <c r="AN41" s="161">
        <f>$L147</f>
        <v>0.26800000000000002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</row>
    <row r="42" spans="1:82" ht="16" thickBot="1" x14ac:dyDescent="0.4">
      <c r="A42" s="16" t="s">
        <v>29</v>
      </c>
      <c r="B42" s="13"/>
      <c r="C42" s="13"/>
      <c r="D42" s="145">
        <f>Normal!D43</f>
        <v>0.20100000000000001</v>
      </c>
      <c r="E42" s="145">
        <f>Normal!E43</f>
        <v>7.2999999999999995E-2</v>
      </c>
      <c r="F42" s="145">
        <f>Normal!F43</f>
        <v>7.2999999999999995E-2</v>
      </c>
      <c r="G42" s="141"/>
      <c r="H42" s="13"/>
      <c r="I42" s="13"/>
      <c r="J42" s="145">
        <f>'Doublex when sd is different'!J42</f>
        <v>0.24199999999999999</v>
      </c>
      <c r="K42" s="145">
        <f>'Doublex when sd is different'!K42</f>
        <v>6.8000000000000005E-2</v>
      </c>
      <c r="L42" s="145">
        <f>'Doublex when sd is different'!L42</f>
        <v>9.9000000000000005E-2</v>
      </c>
      <c r="N42" s="135"/>
      <c r="O42" s="135"/>
      <c r="Y42" s="170">
        <v>100</v>
      </c>
      <c r="Z42" s="170"/>
      <c r="AA42" s="153" t="s">
        <v>74</v>
      </c>
      <c r="AB42" s="158" t="s">
        <v>72</v>
      </c>
      <c r="AC42" s="160">
        <f>$J148</f>
        <v>1</v>
      </c>
      <c r="AD42" s="160">
        <f>$J150</f>
        <v>0.98899999999999999</v>
      </c>
      <c r="AE42" s="160">
        <f>$J152</f>
        <v>0.73599999999999999</v>
      </c>
      <c r="AF42" s="160">
        <f>$J154</f>
        <v>0.26200000000000001</v>
      </c>
      <c r="AG42" s="160">
        <f>$K148</f>
        <v>1</v>
      </c>
      <c r="AH42" s="160">
        <f>$K150</f>
        <v>0.98899999999999999</v>
      </c>
      <c r="AI42" s="160">
        <f>$K152</f>
        <v>0.70499999999999996</v>
      </c>
      <c r="AJ42" s="160">
        <f>$K154</f>
        <v>0.247</v>
      </c>
      <c r="AK42" s="160">
        <f>$L148</f>
        <v>1</v>
      </c>
      <c r="AL42" s="160">
        <f>$L150</f>
        <v>0.98899999999999999</v>
      </c>
      <c r="AM42" s="160">
        <f>$L152</f>
        <v>0.80500000000000005</v>
      </c>
      <c r="AN42" s="160">
        <f>$L154</f>
        <v>0.38100000000000001</v>
      </c>
      <c r="BF42"/>
      <c r="BG42"/>
      <c r="BH42"/>
      <c r="BI42"/>
      <c r="BJ42"/>
      <c r="BK42"/>
      <c r="BL42"/>
      <c r="BM42"/>
      <c r="BN42"/>
      <c r="BO42"/>
      <c r="BP42"/>
      <c r="BQ42"/>
    </row>
    <row r="43" spans="1:82" s="12" customFormat="1" ht="16" thickBot="1" x14ac:dyDescent="0.4">
      <c r="A43" s="8"/>
      <c r="B43" s="8">
        <v>2.8</v>
      </c>
      <c r="C43" s="9" t="s">
        <v>13</v>
      </c>
      <c r="D43" s="125">
        <f>'[4]power for chi² and skewpos dist'!B44</f>
        <v>0.18099999999999999</v>
      </c>
      <c r="E43" s="125">
        <f>'[4]power for chi² and skewpos dist'!C44</f>
        <v>5.5E-2</v>
      </c>
      <c r="F43" s="125">
        <f>'[4]power for chi² and skewpos dist'!D44</f>
        <v>5.5E-2</v>
      </c>
      <c r="G43" s="141"/>
      <c r="H43" s="8">
        <v>2.8</v>
      </c>
      <c r="I43" s="9" t="s">
        <v>13</v>
      </c>
      <c r="J43" s="125">
        <v>0.223</v>
      </c>
      <c r="K43" s="125">
        <v>5.2999999999999999E-2</v>
      </c>
      <c r="L43" s="125">
        <v>7.6999999999999999E-2</v>
      </c>
      <c r="M43" s="1"/>
      <c r="N43" s="135"/>
      <c r="O43" s="135"/>
      <c r="P43" s="1"/>
      <c r="Q43" s="1"/>
      <c r="R43" s="1"/>
      <c r="S43" s="1"/>
      <c r="T43" s="1"/>
      <c r="U43" s="1"/>
      <c r="V43" s="1"/>
      <c r="W43" s="1"/>
      <c r="X43" s="1"/>
      <c r="Y43" s="170"/>
      <c r="Z43" s="170"/>
      <c r="AA43" s="153"/>
      <c r="AB43" s="159" t="s">
        <v>73</v>
      </c>
      <c r="AC43" s="161">
        <f>$J149</f>
        <v>0.999</v>
      </c>
      <c r="AD43" s="161">
        <f>$J151</f>
        <v>0.98699999999999999</v>
      </c>
      <c r="AE43" s="161">
        <f>$J153</f>
        <v>0.747</v>
      </c>
      <c r="AF43" s="161">
        <f>$J155</f>
        <v>0.24299999999999999</v>
      </c>
      <c r="AG43" s="161">
        <f>$K149</f>
        <v>0.999</v>
      </c>
      <c r="AH43" s="161">
        <f>$K151</f>
        <v>0.98899999999999999</v>
      </c>
      <c r="AI43" s="161">
        <f>$K153</f>
        <v>0.72799999999999998</v>
      </c>
      <c r="AJ43" s="161">
        <f>$K155</f>
        <v>0.23499999999999999</v>
      </c>
      <c r="AK43" s="161">
        <f>$L149</f>
        <v>0.998</v>
      </c>
      <c r="AL43" s="161">
        <f>$L151</f>
        <v>0.98499999999999999</v>
      </c>
      <c r="AM43" s="161">
        <f>$L153</f>
        <v>0.81200000000000006</v>
      </c>
      <c r="AN43" s="161">
        <f>$L155</f>
        <v>0.37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</row>
    <row r="44" spans="1:82" ht="16" thickBot="1" x14ac:dyDescent="0.4">
      <c r="A44" s="16" t="s">
        <v>29</v>
      </c>
      <c r="B44" s="16"/>
      <c r="C44" s="16"/>
      <c r="D44" s="146">
        <f>Normal!D45</f>
        <v>0.67300000000000004</v>
      </c>
      <c r="E44" s="146">
        <f>Normal!E45</f>
        <v>0.66700000000000004</v>
      </c>
      <c r="F44" s="146">
        <f>Normal!F45</f>
        <v>0.66700000000000004</v>
      </c>
      <c r="G44" s="141"/>
      <c r="H44" s="16"/>
      <c r="I44" s="16"/>
      <c r="J44" s="146">
        <f>'Doublex when sd is different'!J44</f>
        <v>0.65900000000000003</v>
      </c>
      <c r="K44" s="146">
        <f>'Doublex when sd is different'!K44</f>
        <v>0.79300000000000004</v>
      </c>
      <c r="L44" s="146">
        <f>'Doublex when sd is different'!L44</f>
        <v>0.65400000000000003</v>
      </c>
      <c r="N44" s="135"/>
      <c r="O44" s="135"/>
      <c r="Y44" s="170">
        <v>100</v>
      </c>
      <c r="Z44" s="170"/>
      <c r="AA44" s="153">
        <v>2</v>
      </c>
      <c r="AB44" s="158" t="s">
        <v>72</v>
      </c>
      <c r="AC44" s="160">
        <f>$J156</f>
        <v>1</v>
      </c>
      <c r="AD44" s="160">
        <f>$J158</f>
        <v>0.996</v>
      </c>
      <c r="AE44" s="160">
        <f>$J160</f>
        <v>0.78300000000000003</v>
      </c>
      <c r="AF44" s="160">
        <f>$J162</f>
        <v>0.23799999999999999</v>
      </c>
      <c r="AG44" s="160">
        <f>$K156</f>
        <v>1</v>
      </c>
      <c r="AH44" s="160">
        <f>$K158</f>
        <v>0.996</v>
      </c>
      <c r="AI44" s="160">
        <f>$K160</f>
        <v>0.81100000000000005</v>
      </c>
      <c r="AJ44" s="160">
        <f>$K162</f>
        <v>0.312</v>
      </c>
      <c r="AK44" s="160">
        <f>$L156</f>
        <v>1</v>
      </c>
      <c r="AL44" s="160">
        <f>$L158</f>
        <v>0.996</v>
      </c>
      <c r="AM44" s="160">
        <f>$L160</f>
        <v>0.88400000000000001</v>
      </c>
      <c r="AN44" s="160">
        <f>$L162</f>
        <v>0.46400000000000002</v>
      </c>
      <c r="BF44"/>
      <c r="BG44"/>
      <c r="BH44"/>
      <c r="BI44"/>
      <c r="BJ44"/>
      <c r="BK44"/>
      <c r="BL44"/>
      <c r="BM44"/>
      <c r="BN44"/>
      <c r="BO44"/>
      <c r="BP44"/>
      <c r="BQ44"/>
    </row>
    <row r="45" spans="1:82" s="15" customFormat="1" ht="16" thickBot="1" x14ac:dyDescent="0.4">
      <c r="A45" s="8"/>
      <c r="B45" s="8">
        <v>2.1</v>
      </c>
      <c r="C45" s="9" t="s">
        <v>14</v>
      </c>
      <c r="D45" s="125">
        <f>'[4]power for chi² and skewpos dist'!B46</f>
        <v>0.66800000000000004</v>
      </c>
      <c r="E45" s="125">
        <f>'[4]power for chi² and skewpos dist'!C46</f>
        <v>0.66300000000000003</v>
      </c>
      <c r="F45" s="125">
        <f>'[4]power for chi² and skewpos dist'!D46</f>
        <v>0.66300000000000003</v>
      </c>
      <c r="G45" s="141"/>
      <c r="H45" s="8">
        <v>2.1</v>
      </c>
      <c r="I45" s="9" t="s">
        <v>14</v>
      </c>
      <c r="J45" s="125">
        <v>0.65800000000000003</v>
      </c>
      <c r="K45" s="125">
        <v>0.81699999999999995</v>
      </c>
      <c r="L45" s="125">
        <v>0.65200000000000002</v>
      </c>
      <c r="M45" s="1"/>
      <c r="N45" s="135"/>
      <c r="O45" s="135"/>
      <c r="P45" s="1"/>
      <c r="Q45" s="1"/>
      <c r="R45" s="1"/>
      <c r="S45" s="1"/>
      <c r="T45" s="1"/>
      <c r="U45" s="1"/>
      <c r="V45" s="1"/>
      <c r="W45" s="1"/>
      <c r="X45" s="1"/>
      <c r="Y45" s="170"/>
      <c r="Z45" s="170"/>
      <c r="AA45" s="153"/>
      <c r="AB45" s="159" t="s">
        <v>73</v>
      </c>
      <c r="AC45" s="161">
        <f>$J157</f>
        <v>1</v>
      </c>
      <c r="AD45" s="161">
        <f>$J159</f>
        <v>0.995</v>
      </c>
      <c r="AE45" s="161">
        <f>$J161</f>
        <v>0.79500000000000004</v>
      </c>
      <c r="AF45" s="161">
        <f>$J163</f>
        <v>0.22</v>
      </c>
      <c r="AG45" s="161">
        <f>$K157</f>
        <v>1</v>
      </c>
      <c r="AH45" s="161">
        <f>$K159</f>
        <v>0.995</v>
      </c>
      <c r="AI45" s="161">
        <f>$K161</f>
        <v>0.83099999999999996</v>
      </c>
      <c r="AJ45" s="161">
        <f>$K163</f>
        <v>0.309</v>
      </c>
      <c r="AK45" s="161">
        <f>$L157</f>
        <v>0.999</v>
      </c>
      <c r="AL45" s="161">
        <f>$L159</f>
        <v>0.99299999999999999</v>
      </c>
      <c r="AM45" s="161">
        <f>$L161</f>
        <v>0.88800000000000001</v>
      </c>
      <c r="AN45" s="161">
        <f>$L163</f>
        <v>0.45900000000000002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</row>
    <row r="46" spans="1:82" ht="15.5" x14ac:dyDescent="0.35">
      <c r="A46" s="16" t="s">
        <v>29</v>
      </c>
      <c r="B46" s="29"/>
      <c r="C46" s="29"/>
      <c r="D46" s="147">
        <f>Normal!D47</f>
        <v>0.47799999999999998</v>
      </c>
      <c r="E46" s="147">
        <f>Normal!E47</f>
        <v>0.47799999999999998</v>
      </c>
      <c r="F46" s="147">
        <f>Normal!F47</f>
        <v>0.47799999999999998</v>
      </c>
      <c r="G46" s="141"/>
      <c r="H46" s="29"/>
      <c r="I46" s="29"/>
      <c r="J46" s="147">
        <f>'Doublex when sd is different'!J46</f>
        <v>0.49</v>
      </c>
      <c r="K46" s="147">
        <f>'Doublex when sd is different'!K46</f>
        <v>0.48199999999999998</v>
      </c>
      <c r="L46" s="147">
        <f>'Doublex when sd is different'!L46</f>
        <v>0.48899999999999999</v>
      </c>
      <c r="N46" s="135"/>
      <c r="O46" s="135"/>
      <c r="BF46"/>
      <c r="BG46"/>
      <c r="BH46"/>
      <c r="BI46"/>
      <c r="BJ46"/>
      <c r="BK46"/>
      <c r="BL46"/>
      <c r="BM46"/>
      <c r="BN46"/>
      <c r="BO46"/>
      <c r="BP46"/>
      <c r="BQ46"/>
    </row>
    <row r="47" spans="1:82" s="15" customFormat="1" ht="15" x14ac:dyDescent="0.35">
      <c r="A47" s="8"/>
      <c r="B47" s="8">
        <v>2.2000000000000002</v>
      </c>
      <c r="C47" s="9" t="s">
        <v>14</v>
      </c>
      <c r="D47" s="125">
        <f>'[4]power for chi² and skewpos dist'!B48</f>
        <v>0.499</v>
      </c>
      <c r="E47" s="125">
        <f>'[4]power for chi² and skewpos dist'!C48</f>
        <v>0.498</v>
      </c>
      <c r="F47" s="125">
        <f>'[4]power for chi² and skewpos dist'!D48</f>
        <v>0.498</v>
      </c>
      <c r="G47" s="141"/>
      <c r="H47" s="8">
        <v>2.2000000000000002</v>
      </c>
      <c r="I47" s="9" t="s">
        <v>14</v>
      </c>
      <c r="J47" s="125">
        <v>0.504</v>
      </c>
      <c r="K47" s="125">
        <v>0.53600000000000003</v>
      </c>
      <c r="L47" s="125">
        <v>0.502</v>
      </c>
      <c r="M47" s="1"/>
      <c r="N47" s="135">
        <f>D47-E47</f>
        <v>1.0000000000000009E-3</v>
      </c>
      <c r="O47" s="135">
        <f>J47-K47</f>
        <v>-3.2000000000000028E-2</v>
      </c>
      <c r="P47" s="1"/>
      <c r="Q47" s="135">
        <f>D47-F47</f>
        <v>1.0000000000000009E-3</v>
      </c>
      <c r="R47" s="135">
        <f>J47-L47</f>
        <v>2.0000000000000018E-3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</row>
    <row r="48" spans="1:82" ht="15.5" x14ac:dyDescent="0.35">
      <c r="A48" s="16" t="s">
        <v>29</v>
      </c>
      <c r="B48" s="16"/>
      <c r="C48" s="16"/>
      <c r="D48" s="146">
        <f>Normal!D49</f>
        <v>0.22700000000000001</v>
      </c>
      <c r="E48" s="146">
        <f>Normal!E49</f>
        <v>0.223</v>
      </c>
      <c r="F48" s="146">
        <f>Normal!F49</f>
        <v>0.223</v>
      </c>
      <c r="G48" s="141"/>
      <c r="H48" s="16"/>
      <c r="I48" s="16"/>
      <c r="J48" s="146">
        <f>'Doublex when sd is different'!J48</f>
        <v>0.26700000000000002</v>
      </c>
      <c r="K48" s="146">
        <f>'Doublex when sd is different'!K48</f>
        <v>0.187</v>
      </c>
      <c r="L48" s="146">
        <f>'Doublex when sd is different'!L48</f>
        <v>0.26100000000000001</v>
      </c>
      <c r="N48" s="135"/>
      <c r="O48" s="135"/>
      <c r="BF48"/>
      <c r="BG48"/>
      <c r="BH48"/>
      <c r="BI48"/>
      <c r="BJ48"/>
      <c r="BK48"/>
      <c r="BL48"/>
      <c r="BM48"/>
      <c r="BN48"/>
      <c r="BO48"/>
      <c r="BP48"/>
      <c r="BQ48"/>
    </row>
    <row r="49" spans="1:82" s="15" customFormat="1" ht="15" x14ac:dyDescent="0.35">
      <c r="A49" s="8"/>
      <c r="B49" s="8">
        <v>2.4</v>
      </c>
      <c r="C49" s="9" t="s">
        <v>14</v>
      </c>
      <c r="D49" s="125">
        <f>'[4]power for chi² and skewpos dist'!B50</f>
        <v>0.20699999999999999</v>
      </c>
      <c r="E49" s="125">
        <f>'[4]power for chi² and skewpos dist'!C50</f>
        <v>0.20100000000000001</v>
      </c>
      <c r="F49" s="125">
        <f>'[4]power for chi² and skewpos dist'!D50</f>
        <v>0.20100000000000001</v>
      </c>
      <c r="G49" s="141"/>
      <c r="H49" s="8">
        <v>2.4</v>
      </c>
      <c r="I49" s="9" t="s">
        <v>14</v>
      </c>
      <c r="J49" s="125">
        <v>0.245</v>
      </c>
      <c r="K49" s="125">
        <v>0.17499999999999999</v>
      </c>
      <c r="L49" s="125">
        <v>0.23699999999999999</v>
      </c>
      <c r="M49" s="1"/>
      <c r="N49" s="135"/>
      <c r="O49" s="13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</row>
    <row r="50" spans="1:82" ht="15.5" x14ac:dyDescent="0.35">
      <c r="A50" s="16" t="s">
        <v>29</v>
      </c>
      <c r="B50" s="16"/>
      <c r="C50" s="16"/>
      <c r="D50" s="146">
        <f>Normal!D51</f>
        <v>0.105</v>
      </c>
      <c r="E50" s="146">
        <f>Normal!E51</f>
        <v>9.9000000000000005E-2</v>
      </c>
      <c r="F50" s="146">
        <f>Normal!F51</f>
        <v>9.9000000000000005E-2</v>
      </c>
      <c r="G50" s="141"/>
      <c r="H50" s="16"/>
      <c r="I50" s="16"/>
      <c r="J50" s="146">
        <f>'Doublex when sd is different'!J50</f>
        <v>0.14299999999999999</v>
      </c>
      <c r="K50" s="146">
        <f>'Doublex when sd is different'!K50</f>
        <v>8.5000000000000006E-2</v>
      </c>
      <c r="L50" s="146">
        <f>'Doublex when sd is different'!L50</f>
        <v>0.13300000000000001</v>
      </c>
      <c r="N50" s="135"/>
      <c r="O50" s="135"/>
      <c r="BF50"/>
      <c r="BG50"/>
      <c r="BH50"/>
      <c r="BI50"/>
      <c r="BJ50"/>
      <c r="BK50"/>
      <c r="BL50"/>
      <c r="BM50"/>
      <c r="BN50"/>
      <c r="BO50"/>
      <c r="BP50"/>
      <c r="BQ50"/>
    </row>
    <row r="51" spans="1:82" s="15" customFormat="1" ht="15" x14ac:dyDescent="0.35">
      <c r="A51" s="8"/>
      <c r="B51" s="8">
        <v>2.8</v>
      </c>
      <c r="C51" s="9" t="s">
        <v>14</v>
      </c>
      <c r="D51" s="125">
        <f>'[4]power for chi² and skewpos dist'!B52</f>
        <v>0.08</v>
      </c>
      <c r="E51" s="125">
        <f>'[4]power for chi² and skewpos dist'!C52</f>
        <v>7.4999999999999997E-2</v>
      </c>
      <c r="F51" s="125">
        <f>'[4]power for chi² and skewpos dist'!D52</f>
        <v>7.4999999999999997E-2</v>
      </c>
      <c r="G51" s="141"/>
      <c r="H51" s="8">
        <v>2.8</v>
      </c>
      <c r="I51" s="9" t="s">
        <v>14</v>
      </c>
      <c r="J51" s="125">
        <v>0.11899999999999999</v>
      </c>
      <c r="K51" s="125">
        <v>6.8000000000000005E-2</v>
      </c>
      <c r="L51" s="125">
        <v>0.108</v>
      </c>
      <c r="M51" s="1"/>
      <c r="N51" s="135"/>
      <c r="O51" s="13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</row>
    <row r="52" spans="1:82" ht="15.5" x14ac:dyDescent="0.35">
      <c r="A52" s="16" t="s">
        <v>29</v>
      </c>
      <c r="B52" s="13"/>
      <c r="C52" s="13"/>
      <c r="D52" s="145">
        <f>Normal!D53</f>
        <v>0.77800000000000002</v>
      </c>
      <c r="E52" s="145">
        <f>Normal!E53</f>
        <v>0.69499999999999995</v>
      </c>
      <c r="F52" s="145">
        <f>Normal!F53</f>
        <v>0.69499999999999995</v>
      </c>
      <c r="G52" s="141"/>
      <c r="H52" s="13"/>
      <c r="I52" s="13"/>
      <c r="J52" s="145">
        <f>'Doublex when sd is different'!J52</f>
        <v>0.81699999999999995</v>
      </c>
      <c r="K52" s="145">
        <f>'Doublex when sd is different'!K52</f>
        <v>0.84099999999999997</v>
      </c>
      <c r="L52" s="145">
        <f>'Doublex when sd is different'!L52</f>
        <v>0.748</v>
      </c>
      <c r="N52" s="135"/>
      <c r="O52" s="135"/>
      <c r="BF52"/>
      <c r="BG52"/>
      <c r="BH52"/>
      <c r="BI52"/>
      <c r="BJ52"/>
      <c r="BK52"/>
      <c r="BL52"/>
      <c r="BM52"/>
      <c r="BN52"/>
      <c r="BO52"/>
      <c r="BP52"/>
      <c r="BQ52"/>
    </row>
    <row r="53" spans="1:82" s="12" customFormat="1" ht="15" x14ac:dyDescent="0.35">
      <c r="A53" s="8"/>
      <c r="B53" s="8">
        <v>2.1</v>
      </c>
      <c r="C53" s="9" t="s">
        <v>15</v>
      </c>
      <c r="D53" s="125">
        <f>'[4]power for chi² and skewpos dist'!B54</f>
        <v>0.75700000000000001</v>
      </c>
      <c r="E53" s="125">
        <f>'[4]power for chi² and skewpos dist'!C54</f>
        <v>0.68300000000000005</v>
      </c>
      <c r="F53" s="125">
        <f>'[4]power for chi² and skewpos dist'!D54</f>
        <v>0.68300000000000005</v>
      </c>
      <c r="G53" s="141"/>
      <c r="H53" s="8">
        <v>2.1</v>
      </c>
      <c r="I53" s="9" t="s">
        <v>15</v>
      </c>
      <c r="J53" s="125">
        <v>0.79100000000000004</v>
      </c>
      <c r="K53" s="125">
        <v>0.84799999999999998</v>
      </c>
      <c r="L53" s="125">
        <v>0.72599999999999998</v>
      </c>
      <c r="M53" s="1"/>
      <c r="N53" s="135"/>
      <c r="O53" s="13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1:82" ht="15.5" x14ac:dyDescent="0.35">
      <c r="A54" s="16" t="s">
        <v>29</v>
      </c>
      <c r="B54" s="40"/>
      <c r="C54" s="40"/>
      <c r="D54" s="144">
        <f>Normal!D55</f>
        <v>0.55300000000000005</v>
      </c>
      <c r="E54" s="144">
        <f>Normal!E55</f>
        <v>0.55100000000000005</v>
      </c>
      <c r="F54" s="144">
        <f>Normal!F55</f>
        <v>0.55100000000000005</v>
      </c>
      <c r="G54" s="141"/>
      <c r="H54" s="40"/>
      <c r="I54" s="40"/>
      <c r="J54" s="144">
        <f>'Doublex when sd is different'!J54</f>
        <v>0.60199999999999998</v>
      </c>
      <c r="K54" s="144">
        <f>'Doublex when sd is different'!K54</f>
        <v>0.59399999999999997</v>
      </c>
      <c r="L54" s="144">
        <f>'Doublex when sd is different'!L54</f>
        <v>0.6</v>
      </c>
      <c r="N54" s="135"/>
      <c r="O54" s="135"/>
      <c r="BF54"/>
      <c r="BG54"/>
      <c r="BH54"/>
      <c r="BI54"/>
      <c r="BJ54"/>
      <c r="BK54"/>
      <c r="BL54"/>
      <c r="BM54"/>
      <c r="BN54"/>
      <c r="BO54"/>
      <c r="BP54"/>
      <c r="BQ54"/>
    </row>
    <row r="55" spans="1:82" s="15" customFormat="1" ht="15" x14ac:dyDescent="0.35">
      <c r="A55" s="8"/>
      <c r="B55" s="8">
        <v>2.2000000000000002</v>
      </c>
      <c r="C55" s="9" t="s">
        <v>15</v>
      </c>
      <c r="D55" s="125">
        <f>'[4]power for chi² and skewpos dist'!B56</f>
        <v>0.56999999999999995</v>
      </c>
      <c r="E55" s="125">
        <f>'[4]power for chi² and skewpos dist'!C56</f>
        <v>0.56799999999999995</v>
      </c>
      <c r="F55" s="125">
        <f>'[4]power for chi² and skewpos dist'!D56</f>
        <v>0.56799999999999995</v>
      </c>
      <c r="G55" s="141"/>
      <c r="H55" s="8">
        <v>2.2000000000000002</v>
      </c>
      <c r="I55" s="9" t="s">
        <v>15</v>
      </c>
      <c r="J55" s="125">
        <v>0.61299999999999999</v>
      </c>
      <c r="K55" s="125">
        <v>0.65200000000000002</v>
      </c>
      <c r="L55" s="125">
        <v>0.60699999999999998</v>
      </c>
      <c r="M55" s="1"/>
      <c r="N55" s="135">
        <f>D55-E55</f>
        <v>2.0000000000000018E-3</v>
      </c>
      <c r="O55" s="135">
        <f>J55-K55</f>
        <v>-3.9000000000000035E-2</v>
      </c>
      <c r="P55" s="1"/>
      <c r="Q55" s="1">
        <f>D55-F55</f>
        <v>2.0000000000000018E-3</v>
      </c>
      <c r="R55" s="1">
        <f>J55-L55</f>
        <v>6.0000000000000053E-3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</row>
    <row r="56" spans="1:82" ht="15.5" x14ac:dyDescent="0.35">
      <c r="A56" s="16" t="s">
        <v>29</v>
      </c>
      <c r="B56" s="11"/>
      <c r="C56" s="11"/>
      <c r="D56" s="143">
        <f>Normal!D57</f>
        <v>0.214</v>
      </c>
      <c r="E56" s="143">
        <f>Normal!E57</f>
        <v>0.29099999999999998</v>
      </c>
      <c r="F56" s="143">
        <f>Normal!F57</f>
        <v>0.29099999999999998</v>
      </c>
      <c r="G56" s="141"/>
      <c r="H56" s="11"/>
      <c r="I56" s="11"/>
      <c r="J56" s="143">
        <f>'Doublex when sd is different'!J56</f>
        <v>0.26300000000000001</v>
      </c>
      <c r="K56" s="143">
        <f>'Doublex when sd is different'!K56</f>
        <v>0.251</v>
      </c>
      <c r="L56" s="143">
        <f>'Doublex when sd is different'!L56</f>
        <v>0.34100000000000003</v>
      </c>
      <c r="N56" s="135"/>
      <c r="O56" s="135"/>
      <c r="BF56"/>
      <c r="BG56"/>
      <c r="BH56"/>
      <c r="BI56"/>
      <c r="BJ56"/>
      <c r="BK56"/>
      <c r="BL56"/>
      <c r="BM56"/>
      <c r="BN56"/>
      <c r="BO56"/>
      <c r="BP56"/>
      <c r="BQ56"/>
    </row>
    <row r="57" spans="1:82" s="10" customFormat="1" ht="15" x14ac:dyDescent="0.35">
      <c r="A57" s="8"/>
      <c r="B57" s="8">
        <v>2.4</v>
      </c>
      <c r="C57" s="9" t="s">
        <v>15</v>
      </c>
      <c r="D57" s="125">
        <f>'[4]power for chi² and skewpos dist'!B58</f>
        <v>0.19400000000000001</v>
      </c>
      <c r="E57" s="125">
        <f>'[4]power for chi² and skewpos dist'!C58</f>
        <v>0.28699999999999998</v>
      </c>
      <c r="F57" s="125">
        <f>'[4]power for chi² and skewpos dist'!D58</f>
        <v>0.28699999999999998</v>
      </c>
      <c r="G57" s="141"/>
      <c r="H57" s="8">
        <v>2.4</v>
      </c>
      <c r="I57" s="9" t="s">
        <v>15</v>
      </c>
      <c r="J57" s="125">
        <v>0.24299999999999999</v>
      </c>
      <c r="K57" s="125">
        <v>0.25800000000000001</v>
      </c>
      <c r="L57" s="125">
        <v>0.33300000000000002</v>
      </c>
      <c r="M57" s="1"/>
      <c r="N57" s="135"/>
      <c r="O57" s="13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</row>
    <row r="58" spans="1:82" ht="15.5" x14ac:dyDescent="0.35">
      <c r="A58" s="16" t="s">
        <v>29</v>
      </c>
      <c r="B58" s="11"/>
      <c r="C58" s="11"/>
      <c r="D58" s="143">
        <f>Normal!D59</f>
        <v>6.4000000000000001E-2</v>
      </c>
      <c r="E58" s="143">
        <f>Normal!E59</f>
        <v>0.124</v>
      </c>
      <c r="F58" s="143">
        <f>Normal!F59</f>
        <v>0.124</v>
      </c>
      <c r="G58" s="141"/>
      <c r="H58" s="11"/>
      <c r="I58" s="11"/>
      <c r="J58" s="143">
        <f>'Doublex when sd is different'!J58</f>
        <v>9.8000000000000004E-2</v>
      </c>
      <c r="K58" s="143">
        <f>'Doublex when sd is different'!K58</f>
        <v>0.10199999999999999</v>
      </c>
      <c r="L58" s="143">
        <f>'Doublex when sd is different'!L58</f>
        <v>0.16500000000000001</v>
      </c>
      <c r="N58" s="135"/>
      <c r="O58" s="135"/>
      <c r="BF58"/>
      <c r="BG58"/>
      <c r="BH58"/>
      <c r="BI58"/>
      <c r="BJ58"/>
      <c r="BK58"/>
      <c r="BL58"/>
      <c r="BM58"/>
      <c r="BN58"/>
      <c r="BO58"/>
      <c r="BP58"/>
      <c r="BQ58"/>
    </row>
    <row r="59" spans="1:82" s="10" customFormat="1" ht="15" x14ac:dyDescent="0.35">
      <c r="A59" s="8"/>
      <c r="B59" s="8">
        <v>2.8</v>
      </c>
      <c r="C59" s="9" t="s">
        <v>15</v>
      </c>
      <c r="D59" s="125">
        <f>'[4]power for chi² and skewpos dist'!B60</f>
        <v>4.3999999999999997E-2</v>
      </c>
      <c r="E59" s="125">
        <f>'[4]power for chi² and skewpos dist'!C60</f>
        <v>0.10100000000000001</v>
      </c>
      <c r="F59" s="125">
        <f>'[4]power for chi² and skewpos dist'!D60</f>
        <v>0.10100000000000001</v>
      </c>
      <c r="G59" s="141"/>
      <c r="H59" s="8">
        <v>2.8</v>
      </c>
      <c r="I59" s="9" t="s">
        <v>15</v>
      </c>
      <c r="J59" s="125">
        <v>7.2999999999999995E-2</v>
      </c>
      <c r="K59" s="125">
        <v>8.6999999999999994E-2</v>
      </c>
      <c r="L59" s="125">
        <v>0.14099999999999999</v>
      </c>
      <c r="M59" s="1"/>
      <c r="N59" s="135"/>
      <c r="O59" s="13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</row>
    <row r="60" spans="1:82" ht="15.5" x14ac:dyDescent="0.35">
      <c r="A60" s="16" t="s">
        <v>29</v>
      </c>
      <c r="B60" s="13"/>
      <c r="C60" s="13"/>
      <c r="D60" s="145">
        <f>Normal!D61</f>
        <v>0.83199999999999996</v>
      </c>
      <c r="E60" s="145">
        <f>Normal!E61</f>
        <v>0.71</v>
      </c>
      <c r="F60" s="145">
        <f>Normal!F61</f>
        <v>0.71</v>
      </c>
      <c r="G60" s="141"/>
      <c r="H60" s="13"/>
      <c r="I60" s="13"/>
      <c r="J60" s="145">
        <f>'Doublex when sd is different'!J60</f>
        <v>0.88900000000000001</v>
      </c>
      <c r="K60" s="145">
        <f>'Doublex when sd is different'!K60</f>
        <v>0.86399999999999999</v>
      </c>
      <c r="L60" s="145">
        <f>'Doublex when sd is different'!L60</f>
        <v>0.79700000000000004</v>
      </c>
      <c r="N60" s="135"/>
      <c r="O60" s="135"/>
      <c r="BF60"/>
      <c r="BG60"/>
      <c r="BH60"/>
      <c r="BI60"/>
      <c r="BJ60"/>
      <c r="BK60"/>
      <c r="BL60"/>
      <c r="BM60"/>
      <c r="BN60"/>
      <c r="BO60"/>
      <c r="BP60"/>
      <c r="BQ60"/>
    </row>
    <row r="61" spans="1:82" s="12" customFormat="1" ht="15" x14ac:dyDescent="0.35">
      <c r="A61" s="8"/>
      <c r="B61" s="8">
        <v>2.1</v>
      </c>
      <c r="C61" s="9" t="s">
        <v>16</v>
      </c>
      <c r="D61" s="125">
        <f>'[4]power for chi² and skewpos dist'!B62</f>
        <v>0.80400000000000005</v>
      </c>
      <c r="E61" s="125">
        <f>'[4]power for chi² and skewpos dist'!C62</f>
        <v>0.69299999999999995</v>
      </c>
      <c r="F61" s="125">
        <f>'[4]power for chi² and skewpos dist'!D62</f>
        <v>0.69299999999999995</v>
      </c>
      <c r="G61" s="141"/>
      <c r="H61" s="8">
        <v>2.1</v>
      </c>
      <c r="I61" s="9" t="s">
        <v>16</v>
      </c>
      <c r="J61" s="125">
        <v>0.85899999999999999</v>
      </c>
      <c r="K61" s="125">
        <v>0.86299999999999999</v>
      </c>
      <c r="L61" s="125">
        <v>0.76400000000000001</v>
      </c>
      <c r="M61" s="1"/>
      <c r="N61" s="135"/>
      <c r="O61" s="13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</row>
    <row r="62" spans="1:82" ht="15.5" x14ac:dyDescent="0.35">
      <c r="A62" s="16" t="s">
        <v>29</v>
      </c>
      <c r="B62" s="40"/>
      <c r="C62" s="40"/>
      <c r="D62" s="144">
        <f>Normal!D63</f>
        <v>0.6</v>
      </c>
      <c r="E62" s="144">
        <f>Normal!E63</f>
        <v>0.59399999999999997</v>
      </c>
      <c r="F62" s="144">
        <f>Normal!F63</f>
        <v>0.59399999999999997</v>
      </c>
      <c r="G62" s="141"/>
      <c r="H62" s="40"/>
      <c r="I62" s="40"/>
      <c r="J62" s="144">
        <f>'Doublex when sd is different'!J62</f>
        <v>0.67500000000000004</v>
      </c>
      <c r="K62" s="144">
        <f>'Doublex when sd is different'!K62</f>
        <v>0.66600000000000004</v>
      </c>
      <c r="L62" s="144">
        <f>'Doublex when sd is different'!L62</f>
        <v>0.67100000000000004</v>
      </c>
      <c r="N62" s="135"/>
      <c r="O62" s="135"/>
      <c r="BF62"/>
      <c r="BG62"/>
      <c r="BH62"/>
      <c r="BI62"/>
      <c r="BJ62"/>
      <c r="BK62"/>
      <c r="BL62"/>
      <c r="BM62"/>
      <c r="BN62"/>
      <c r="BO62"/>
      <c r="BP62"/>
      <c r="BQ62"/>
    </row>
    <row r="63" spans="1:82" s="15" customFormat="1" ht="15" x14ac:dyDescent="0.35">
      <c r="A63" s="8"/>
      <c r="B63" s="8">
        <v>2.2000000000000002</v>
      </c>
      <c r="C63" s="9" t="s">
        <v>16</v>
      </c>
      <c r="D63" s="125">
        <f>'[4]power for chi² and skewpos dist'!B64</f>
        <v>0.61399999999999999</v>
      </c>
      <c r="E63" s="125">
        <f>'[4]power for chi² and skewpos dist'!C64</f>
        <v>0.60599999999999998</v>
      </c>
      <c r="F63" s="125">
        <f>'[4]power for chi² and skewpos dist'!D64</f>
        <v>0.60599999999999998</v>
      </c>
      <c r="G63" s="141"/>
      <c r="H63" s="8">
        <v>2.2000000000000002</v>
      </c>
      <c r="I63" s="9" t="s">
        <v>16</v>
      </c>
      <c r="J63" s="125">
        <v>0.68400000000000005</v>
      </c>
      <c r="K63" s="125">
        <v>0.71699999999999997</v>
      </c>
      <c r="L63" s="125">
        <v>0.67</v>
      </c>
      <c r="M63" s="1"/>
      <c r="N63" s="135">
        <f>D63-E63</f>
        <v>8.0000000000000071E-3</v>
      </c>
      <c r="O63" s="135">
        <f>J63-K63</f>
        <v>-3.2999999999999918E-2</v>
      </c>
      <c r="P63" s="1"/>
      <c r="Q63" s="1">
        <f>D63-F63</f>
        <v>8.0000000000000071E-3</v>
      </c>
      <c r="R63" s="1">
        <f>J63-L63</f>
        <v>1.4000000000000012E-2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</row>
    <row r="64" spans="1:82" ht="15.5" x14ac:dyDescent="0.35">
      <c r="A64" s="16" t="s">
        <v>29</v>
      </c>
      <c r="B64" s="11"/>
      <c r="C64" s="11"/>
      <c r="D64" s="143">
        <f>Normal!D65</f>
        <v>0.20300000000000001</v>
      </c>
      <c r="E64" s="143">
        <f>Normal!E65</f>
        <v>0.34699999999999998</v>
      </c>
      <c r="F64" s="143">
        <f>Normal!F65</f>
        <v>0.34699999999999998</v>
      </c>
      <c r="G64" s="141"/>
      <c r="H64" s="11"/>
      <c r="I64" s="11"/>
      <c r="J64" s="143">
        <f>'Doublex when sd is different'!J64</f>
        <v>0.26</v>
      </c>
      <c r="K64" s="143">
        <f>'Doublex when sd is different'!K64</f>
        <v>0.309</v>
      </c>
      <c r="L64" s="143">
        <f>'Doublex when sd is different'!L64</f>
        <v>0.41</v>
      </c>
      <c r="N64" s="135"/>
      <c r="O64" s="135"/>
      <c r="BF64"/>
      <c r="BG64"/>
      <c r="BH64"/>
      <c r="BI64"/>
      <c r="BJ64"/>
      <c r="BK64"/>
      <c r="BL64"/>
      <c r="BM64"/>
      <c r="BN64"/>
      <c r="BO64"/>
      <c r="BP64"/>
      <c r="BQ64"/>
    </row>
    <row r="65" spans="1:82" s="10" customFormat="1" ht="15" x14ac:dyDescent="0.35">
      <c r="A65" s="8"/>
      <c r="B65" s="8">
        <v>2.4</v>
      </c>
      <c r="C65" s="9" t="s">
        <v>16</v>
      </c>
      <c r="D65" s="125">
        <f>'[4]power for chi² and skewpos dist'!B66</f>
        <v>0.184</v>
      </c>
      <c r="E65" s="125">
        <f>'[4]power for chi² and skewpos dist'!C66</f>
        <v>0.35399999999999998</v>
      </c>
      <c r="F65" s="125">
        <f>'[4]power for chi² and skewpos dist'!D66</f>
        <v>0.35399999999999998</v>
      </c>
      <c r="G65" s="141"/>
      <c r="H65" s="8">
        <v>2.4</v>
      </c>
      <c r="I65" s="9" t="s">
        <v>16</v>
      </c>
      <c r="J65" s="125">
        <v>0.24</v>
      </c>
      <c r="K65" s="125">
        <v>0.33400000000000002</v>
      </c>
      <c r="L65" s="125">
        <v>0.40899999999999997</v>
      </c>
      <c r="M65" s="1"/>
      <c r="N65" s="135"/>
      <c r="O65" s="13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</row>
    <row r="66" spans="1:82" ht="15.5" x14ac:dyDescent="0.35">
      <c r="A66" s="16" t="s">
        <v>29</v>
      </c>
      <c r="B66" s="11"/>
      <c r="C66" s="11"/>
      <c r="D66" s="143">
        <f>Normal!D67</f>
        <v>4.2999999999999997E-2</v>
      </c>
      <c r="E66" s="143">
        <f>Normal!E67</f>
        <v>0.14699999999999999</v>
      </c>
      <c r="F66" s="143">
        <f>Normal!F67</f>
        <v>0.14699999999999999</v>
      </c>
      <c r="G66" s="141"/>
      <c r="H66" s="11"/>
      <c r="I66" s="11"/>
      <c r="J66" s="143">
        <f>'Doublex when sd is different'!J66</f>
        <v>7.0000000000000007E-2</v>
      </c>
      <c r="K66" s="143">
        <f>'Doublex when sd is different'!K66</f>
        <v>0.11899999999999999</v>
      </c>
      <c r="L66" s="143">
        <f>'Doublex when sd is different'!L66</f>
        <v>0.19400000000000001</v>
      </c>
      <c r="N66" s="135"/>
      <c r="O66" s="135"/>
      <c r="BF66"/>
      <c r="BG66"/>
      <c r="BH66"/>
      <c r="BI66"/>
      <c r="BJ66"/>
      <c r="BK66"/>
      <c r="BL66"/>
      <c r="BM66"/>
      <c r="BN66"/>
      <c r="BO66"/>
      <c r="BP66"/>
      <c r="BQ66"/>
    </row>
    <row r="67" spans="1:82" s="10" customFormat="1" ht="15" x14ac:dyDescent="0.35">
      <c r="A67" s="8"/>
      <c r="B67" s="8">
        <v>2.8</v>
      </c>
      <c r="C67" s="9" t="s">
        <v>16</v>
      </c>
      <c r="D67" s="125">
        <f>'[4]power for chi² and skewpos dist'!B68</f>
        <v>2.5999999999999999E-2</v>
      </c>
      <c r="E67" s="125">
        <f>'[4]power for chi² and skewpos dist'!C68</f>
        <v>0.127</v>
      </c>
      <c r="F67" s="125">
        <f>'[4]power for chi² and skewpos dist'!D68</f>
        <v>0.127</v>
      </c>
      <c r="G67" s="141"/>
      <c r="H67" s="8">
        <v>2.8</v>
      </c>
      <c r="I67" s="9" t="s">
        <v>16</v>
      </c>
      <c r="J67" s="125">
        <v>4.8000000000000001E-2</v>
      </c>
      <c r="K67" s="125">
        <v>0.108</v>
      </c>
      <c r="L67" s="125">
        <v>0.17199999999999999</v>
      </c>
      <c r="M67" s="1"/>
      <c r="N67" s="135"/>
      <c r="O67" s="13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</row>
    <row r="68" spans="1:82" ht="15.5" x14ac:dyDescent="0.35">
      <c r="A68" s="16" t="s">
        <v>29</v>
      </c>
      <c r="B68" s="11"/>
      <c r="C68" s="11"/>
      <c r="D68" s="143">
        <f>Normal!D69</f>
        <v>0.55300000000000005</v>
      </c>
      <c r="E68" s="143">
        <f>Normal!E69</f>
        <v>0.71799999999999997</v>
      </c>
      <c r="F68" s="143">
        <f>Normal!F69</f>
        <v>0.71799999999999997</v>
      </c>
      <c r="G68" s="141"/>
      <c r="H68" s="11"/>
      <c r="I68" s="11"/>
      <c r="J68" s="143">
        <f>'Doublex when sd is different'!J68</f>
        <v>0.46300000000000002</v>
      </c>
      <c r="K68" s="143">
        <f>'Doublex when sd is different'!K68</f>
        <v>0.79600000000000004</v>
      </c>
      <c r="L68" s="143">
        <f>'Doublex when sd is different'!L68</f>
        <v>0.59099999999999997</v>
      </c>
      <c r="N68" s="135"/>
      <c r="O68" s="135"/>
      <c r="BF68"/>
      <c r="BG68"/>
      <c r="BH68"/>
      <c r="BI68"/>
      <c r="BJ68"/>
      <c r="BK68"/>
      <c r="BL68"/>
      <c r="BM68"/>
      <c r="BN68"/>
      <c r="BO68"/>
      <c r="BP68"/>
      <c r="BQ68"/>
    </row>
    <row r="69" spans="1:82" s="10" customFormat="1" ht="17.25" customHeight="1" x14ac:dyDescent="0.35">
      <c r="A69" s="8"/>
      <c r="B69" s="8">
        <v>2.1</v>
      </c>
      <c r="C69" s="9" t="s">
        <v>17</v>
      </c>
      <c r="D69" s="125">
        <f>'[4]power for chi² and skewpos dist'!B70</f>
        <v>0.56799999999999995</v>
      </c>
      <c r="E69" s="125">
        <f>'[4]power for chi² and skewpos dist'!C70</f>
        <v>0.70899999999999996</v>
      </c>
      <c r="F69" s="125">
        <f>'[4]power for chi² and skewpos dist'!D70</f>
        <v>0.70899999999999996</v>
      </c>
      <c r="G69" s="141"/>
      <c r="H69" s="8">
        <v>2.1</v>
      </c>
      <c r="I69" s="9" t="s">
        <v>17</v>
      </c>
      <c r="J69" s="125">
        <v>0.49299999999999999</v>
      </c>
      <c r="K69" s="125">
        <v>0.82799999999999996</v>
      </c>
      <c r="L69" s="125">
        <v>0.60099999999999998</v>
      </c>
      <c r="M69" s="1"/>
      <c r="N69" s="135"/>
      <c r="O69" s="13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</row>
    <row r="70" spans="1:82" ht="15.5" x14ac:dyDescent="0.35">
      <c r="A70" s="19" t="s">
        <v>29</v>
      </c>
      <c r="B70" s="40"/>
      <c r="C70" s="40"/>
      <c r="D70" s="144">
        <f>Normal!D71</f>
        <v>0.435</v>
      </c>
      <c r="E70" s="144">
        <f>Normal!E71</f>
        <v>0.42899999999999999</v>
      </c>
      <c r="F70" s="144">
        <f>Normal!F71</f>
        <v>0.42899999999999999</v>
      </c>
      <c r="G70" s="141"/>
      <c r="H70" s="40"/>
      <c r="I70" s="40"/>
      <c r="J70" s="144">
        <f>'Doublex when sd is different'!J70</f>
        <v>0.40400000000000003</v>
      </c>
      <c r="K70" s="144">
        <f>'Doublex when sd is different'!K70</f>
        <v>0.39500000000000002</v>
      </c>
      <c r="L70" s="144">
        <f>'Doublex when sd is different'!L70</f>
        <v>0.4</v>
      </c>
      <c r="N70" s="135"/>
      <c r="O70" s="135"/>
      <c r="BF70"/>
      <c r="BG70"/>
      <c r="BH70"/>
      <c r="BI70"/>
      <c r="BJ70"/>
      <c r="BK70"/>
      <c r="BL70"/>
      <c r="BM70"/>
      <c r="BN70"/>
      <c r="BO70"/>
      <c r="BP70"/>
      <c r="BQ70"/>
    </row>
    <row r="71" spans="1:82" s="15" customFormat="1" ht="15.75" customHeight="1" x14ac:dyDescent="0.35">
      <c r="A71" s="8"/>
      <c r="B71" s="8">
        <v>2.2000000000000002</v>
      </c>
      <c r="C71" s="9" t="s">
        <v>17</v>
      </c>
      <c r="D71" s="125">
        <f>'[4]power for chi² and skewpos dist'!B72</f>
        <v>0.45200000000000001</v>
      </c>
      <c r="E71" s="125">
        <f>'[4]power for chi² and skewpos dist'!C72</f>
        <v>0.42899999999999999</v>
      </c>
      <c r="F71" s="125">
        <f>'[4]power for chi² and skewpos dist'!D72</f>
        <v>0.42899999999999999</v>
      </c>
      <c r="G71" s="141"/>
      <c r="H71" s="8">
        <v>2.2000000000000002</v>
      </c>
      <c r="I71" s="9" t="s">
        <v>17</v>
      </c>
      <c r="J71" s="125">
        <v>0.41499999999999998</v>
      </c>
      <c r="K71" s="125">
        <v>0.40899999999999997</v>
      </c>
      <c r="L71" s="125">
        <v>0.40100000000000002</v>
      </c>
      <c r="M71" s="1"/>
      <c r="N71" s="135">
        <f>D71-E71</f>
        <v>2.300000000000002E-2</v>
      </c>
      <c r="O71" s="135">
        <f>J71-K71</f>
        <v>6.0000000000000053E-3</v>
      </c>
      <c r="P71" s="1"/>
      <c r="Q71" s="1">
        <f>D71-F71</f>
        <v>2.300000000000002E-2</v>
      </c>
      <c r="R71" s="1">
        <f>J71-L71</f>
        <v>1.3999999999999957E-2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</row>
    <row r="72" spans="1:82" ht="15.5" x14ac:dyDescent="0.35">
      <c r="A72" s="19" t="s">
        <v>29</v>
      </c>
      <c r="B72" s="20"/>
      <c r="C72" s="20"/>
      <c r="D72" s="148">
        <f>Normal!D73</f>
        <v>0.29399999999999998</v>
      </c>
      <c r="E72" s="148">
        <f>Normal!E73</f>
        <v>0.17299999999999999</v>
      </c>
      <c r="F72" s="148">
        <f>Normal!F73</f>
        <v>0.17299999999999999</v>
      </c>
      <c r="G72" s="141"/>
      <c r="H72" s="20"/>
      <c r="I72" s="20"/>
      <c r="J72" s="148">
        <f>'Doublex when sd is different'!J72</f>
        <v>0.315</v>
      </c>
      <c r="K72" s="148">
        <f>'Doublex when sd is different'!K72</f>
        <v>0.14499999999999999</v>
      </c>
      <c r="L72" s="148">
        <f>'Doublex when sd is different'!L72</f>
        <v>0.20200000000000001</v>
      </c>
      <c r="N72" s="135"/>
      <c r="O72" s="135"/>
      <c r="BF72"/>
      <c r="BG72"/>
      <c r="BH72"/>
      <c r="BI72"/>
      <c r="BJ72"/>
      <c r="BK72"/>
      <c r="BL72"/>
      <c r="BM72"/>
      <c r="BN72"/>
      <c r="BO72"/>
      <c r="BP72"/>
      <c r="BQ72"/>
    </row>
    <row r="73" spans="1:82" s="12" customFormat="1" ht="15.75" customHeight="1" x14ac:dyDescent="0.35">
      <c r="A73" s="8"/>
      <c r="B73" s="8">
        <v>2.4</v>
      </c>
      <c r="C73" s="9" t="s">
        <v>17</v>
      </c>
      <c r="D73" s="125">
        <f>'[4]power for chi² and skewpos dist'!B74</f>
        <v>0.27600000000000002</v>
      </c>
      <c r="E73" s="125">
        <f>'[4]power for chi² and skewpos dist'!C74</f>
        <v>0.13400000000000001</v>
      </c>
      <c r="F73" s="125">
        <f>'[4]power for chi² and skewpos dist'!D74</f>
        <v>0.13400000000000001</v>
      </c>
      <c r="G73" s="141"/>
      <c r="H73" s="8">
        <v>2.4</v>
      </c>
      <c r="I73" s="9" t="s">
        <v>17</v>
      </c>
      <c r="J73" s="125">
        <v>0.29699999999999999</v>
      </c>
      <c r="K73" s="125">
        <v>0.11600000000000001</v>
      </c>
      <c r="L73" s="125">
        <v>0.16500000000000001</v>
      </c>
      <c r="M73" s="1"/>
      <c r="N73" s="135"/>
      <c r="O73" s="13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</row>
    <row r="74" spans="1:82" ht="15.5" x14ac:dyDescent="0.35">
      <c r="A74" s="19" t="s">
        <v>29</v>
      </c>
      <c r="B74" s="20"/>
      <c r="C74" s="20"/>
      <c r="D74" s="148">
        <f>Normal!D75</f>
        <v>0.214</v>
      </c>
      <c r="E74" s="148">
        <f>Normal!E75</f>
        <v>8.2000000000000003E-2</v>
      </c>
      <c r="F74" s="148">
        <f>Normal!F75</f>
        <v>8.2000000000000003E-2</v>
      </c>
      <c r="G74" s="141"/>
      <c r="H74" s="20"/>
      <c r="I74" s="20"/>
      <c r="J74" s="148">
        <f>'Doublex when sd is different'!J74</f>
        <v>0.25600000000000001</v>
      </c>
      <c r="K74" s="148">
        <f>'Doublex when sd is different'!K74</f>
        <v>7.3999999999999996E-2</v>
      </c>
      <c r="L74" s="148">
        <f>'Doublex when sd is different'!L74</f>
        <v>0.112</v>
      </c>
      <c r="N74" s="135"/>
      <c r="O74" s="135"/>
      <c r="BF74"/>
      <c r="BG74"/>
      <c r="BH74"/>
      <c r="BI74"/>
      <c r="BJ74"/>
      <c r="BK74"/>
      <c r="BL74"/>
      <c r="BM74"/>
      <c r="BN74"/>
      <c r="BO74"/>
      <c r="BP74"/>
      <c r="BQ74"/>
    </row>
    <row r="75" spans="1:82" s="12" customFormat="1" ht="15.75" customHeight="1" x14ac:dyDescent="0.35">
      <c r="A75" s="8"/>
      <c r="B75" s="8">
        <v>2.8</v>
      </c>
      <c r="C75" s="9" t="s">
        <v>17</v>
      </c>
      <c r="D75" s="125">
        <f>'[4]power for chi² and skewpos dist'!B76</f>
        <v>0.193</v>
      </c>
      <c r="E75" s="125">
        <f>'[4]power for chi² and skewpos dist'!C76</f>
        <v>0.06</v>
      </c>
      <c r="F75" s="125">
        <f>'[4]power for chi² and skewpos dist'!D76</f>
        <v>0.06</v>
      </c>
      <c r="G75" s="141"/>
      <c r="H75" s="8">
        <v>2.8</v>
      </c>
      <c r="I75" s="9" t="s">
        <v>17</v>
      </c>
      <c r="J75" s="125">
        <v>0.23599999999999999</v>
      </c>
      <c r="K75" s="125">
        <v>5.7000000000000002E-2</v>
      </c>
      <c r="L75" s="125">
        <v>8.6999999999999994E-2</v>
      </c>
      <c r="M75" s="1"/>
      <c r="N75" s="135"/>
      <c r="O75" s="13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</row>
    <row r="76" spans="1:82" ht="15.5" x14ac:dyDescent="0.35">
      <c r="A76" s="19" t="s">
        <v>29</v>
      </c>
      <c r="B76" s="19"/>
      <c r="C76" s="19"/>
      <c r="D76" s="149">
        <f>Normal!D77</f>
        <v>0.79700000000000004</v>
      </c>
      <c r="E76" s="149">
        <f>Normal!E77</f>
        <v>0.79400000000000004</v>
      </c>
      <c r="F76" s="149">
        <f>Normal!F77</f>
        <v>0.79400000000000004</v>
      </c>
      <c r="G76" s="141"/>
      <c r="H76" s="19"/>
      <c r="I76" s="19"/>
      <c r="J76" s="149">
        <f>'Doublex when sd is different'!J76</f>
        <v>0.80800000000000005</v>
      </c>
      <c r="K76" s="149">
        <f>'Doublex when sd is different'!K76</f>
        <v>0.90400000000000003</v>
      </c>
      <c r="L76" s="149">
        <f>'Doublex when sd is different'!L76</f>
        <v>0.80500000000000005</v>
      </c>
      <c r="N76" s="135"/>
      <c r="O76" s="135"/>
      <c r="BF76"/>
      <c r="BG76"/>
      <c r="BH76"/>
      <c r="BI76"/>
      <c r="BJ76"/>
      <c r="BK76"/>
      <c r="BL76"/>
      <c r="BM76"/>
      <c r="BN76"/>
      <c r="BO76"/>
      <c r="BP76"/>
      <c r="BQ76"/>
    </row>
    <row r="77" spans="1:82" s="15" customFormat="1" ht="15.75" customHeight="1" x14ac:dyDescent="0.35">
      <c r="A77" s="8"/>
      <c r="B77" s="8">
        <v>2.1</v>
      </c>
      <c r="C77" s="9" t="s">
        <v>18</v>
      </c>
      <c r="D77" s="125">
        <f>'[4]power for chi² and skewpos dist'!B78</f>
        <v>0.76700000000000002</v>
      </c>
      <c r="E77" s="125">
        <f>'[4]power for chi² and skewpos dist'!C78</f>
        <v>0.76300000000000001</v>
      </c>
      <c r="F77" s="125">
        <f>'[4]power for chi² and skewpos dist'!D78</f>
        <v>0.76300000000000001</v>
      </c>
      <c r="G77" s="141"/>
      <c r="H77" s="8">
        <v>2.1</v>
      </c>
      <c r="I77" s="9" t="s">
        <v>18</v>
      </c>
      <c r="J77" s="125">
        <v>0.78</v>
      </c>
      <c r="K77" s="125">
        <v>0.90300000000000002</v>
      </c>
      <c r="L77" s="125">
        <v>0.77700000000000002</v>
      </c>
      <c r="M77" s="1"/>
      <c r="N77" s="135"/>
      <c r="O77" s="13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</row>
    <row r="78" spans="1:82" ht="15.5" x14ac:dyDescent="0.35">
      <c r="A78" s="19" t="s">
        <v>29</v>
      </c>
      <c r="B78" s="29"/>
      <c r="C78" s="29"/>
      <c r="D78" s="147">
        <f>Normal!D79</f>
        <v>0.59899999999999998</v>
      </c>
      <c r="E78" s="147">
        <f>Normal!E79</f>
        <v>0.59799999999999998</v>
      </c>
      <c r="F78" s="147">
        <f>Normal!F79</f>
        <v>0.59799999999999998</v>
      </c>
      <c r="G78" s="141"/>
      <c r="H78" s="29"/>
      <c r="I78" s="29"/>
      <c r="J78" s="147">
        <f>'Doublex when sd is different'!J78</f>
        <v>0.621</v>
      </c>
      <c r="K78" s="147">
        <f>'Doublex when sd is different'!K78</f>
        <v>0.61499999999999999</v>
      </c>
      <c r="L78" s="147">
        <f>'Doublex when sd is different'!L78</f>
        <v>0.621</v>
      </c>
      <c r="N78" s="135"/>
      <c r="O78" s="135"/>
      <c r="BF78"/>
      <c r="BG78"/>
      <c r="BH78"/>
      <c r="BI78"/>
      <c r="BJ78"/>
      <c r="BK78"/>
      <c r="BL78"/>
      <c r="BM78"/>
      <c r="BN78"/>
      <c r="BO78"/>
      <c r="BP78"/>
      <c r="BQ78"/>
    </row>
    <row r="79" spans="1:82" s="15" customFormat="1" ht="15.75" customHeight="1" x14ac:dyDescent="0.35">
      <c r="A79" s="8"/>
      <c r="B79" s="8">
        <v>2.2000000000000002</v>
      </c>
      <c r="C79" s="9" t="s">
        <v>18</v>
      </c>
      <c r="D79" s="125">
        <f>'[4]power for chi² and skewpos dist'!B80</f>
        <v>0.60699999999999998</v>
      </c>
      <c r="E79" s="125">
        <f>'[4]power for chi² and skewpos dist'!C80</f>
        <v>0.60699999999999998</v>
      </c>
      <c r="F79" s="125">
        <f>'[4]power for chi² and skewpos dist'!D80</f>
        <v>0.60699999999999998</v>
      </c>
      <c r="G79" s="141"/>
      <c r="H79" s="8">
        <v>2.2000000000000002</v>
      </c>
      <c r="I79" s="9" t="s">
        <v>18</v>
      </c>
      <c r="J79" s="125">
        <v>0.626</v>
      </c>
      <c r="K79" s="125">
        <v>0.66</v>
      </c>
      <c r="L79" s="125">
        <v>0.625</v>
      </c>
      <c r="M79" s="1"/>
      <c r="N79" s="135">
        <f>D79-E79</f>
        <v>0</v>
      </c>
      <c r="O79" s="135">
        <f>J79-K79</f>
        <v>-3.400000000000003E-2</v>
      </c>
      <c r="P79" s="1"/>
      <c r="Q79" s="135">
        <f>D79-F79</f>
        <v>0</v>
      </c>
      <c r="R79" s="135">
        <f>J79-L79</f>
        <v>1.0000000000000009E-3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</row>
    <row r="80" spans="1:82" ht="15.5" x14ac:dyDescent="0.35">
      <c r="A80" s="19" t="s">
        <v>29</v>
      </c>
      <c r="B80" s="19"/>
      <c r="C80" s="19"/>
      <c r="D80" s="149">
        <f>Normal!D81</f>
        <v>0.28799999999999998</v>
      </c>
      <c r="E80" s="149">
        <f>Normal!E81</f>
        <v>0.28499999999999998</v>
      </c>
      <c r="F80" s="149">
        <f>Normal!F81</f>
        <v>0.28499999999999998</v>
      </c>
      <c r="G80" s="141"/>
      <c r="H80" s="19"/>
      <c r="I80" s="19"/>
      <c r="J80" s="149">
        <f>'Doublex when sd is different'!J80</f>
        <v>0.33400000000000002</v>
      </c>
      <c r="K80" s="149">
        <f>'Doublex when sd is different'!K80</f>
        <v>0.23899999999999999</v>
      </c>
      <c r="L80" s="149">
        <f>'Doublex when sd is different'!L80</f>
        <v>0.33</v>
      </c>
      <c r="N80" s="135"/>
      <c r="O80" s="135"/>
      <c r="BF80"/>
      <c r="BG80"/>
      <c r="BH80"/>
      <c r="BI80"/>
      <c r="BJ80"/>
      <c r="BK80"/>
      <c r="BL80"/>
      <c r="BM80"/>
      <c r="BN80"/>
      <c r="BO80"/>
      <c r="BP80"/>
      <c r="BQ80"/>
    </row>
    <row r="81" spans="1:82" s="15" customFormat="1" ht="15.75" customHeight="1" x14ac:dyDescent="0.35">
      <c r="A81" s="8"/>
      <c r="B81" s="8">
        <v>2.4</v>
      </c>
      <c r="C81" s="9" t="s">
        <v>18</v>
      </c>
      <c r="D81" s="125">
        <f>'[4]power for chi² and skewpos dist'!B82</f>
        <v>0.27200000000000002</v>
      </c>
      <c r="E81" s="125">
        <f>'[4]power for chi² and skewpos dist'!C82</f>
        <v>0.26700000000000002</v>
      </c>
      <c r="F81" s="125">
        <f>'[4]power for chi² and skewpos dist'!D82</f>
        <v>0.26700000000000002</v>
      </c>
      <c r="G81" s="141"/>
      <c r="H81" s="8">
        <v>2.4</v>
      </c>
      <c r="I81" s="9" t="s">
        <v>18</v>
      </c>
      <c r="J81" s="125">
        <v>0.31900000000000001</v>
      </c>
      <c r="K81" s="125">
        <v>0.23100000000000001</v>
      </c>
      <c r="L81" s="125">
        <v>0.313</v>
      </c>
      <c r="M81" s="1"/>
      <c r="N81" s="135"/>
      <c r="O81" s="13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</row>
    <row r="82" spans="1:82" ht="15.5" x14ac:dyDescent="0.35">
      <c r="A82" s="19" t="s">
        <v>29</v>
      </c>
      <c r="B82" s="19"/>
      <c r="C82" s="19"/>
      <c r="D82" s="149">
        <f>Normal!D83</f>
        <v>0.121</v>
      </c>
      <c r="E82" s="149">
        <f>Normal!E83</f>
        <v>0.11600000000000001</v>
      </c>
      <c r="F82" s="149">
        <f>Normal!F83</f>
        <v>0.11600000000000001</v>
      </c>
      <c r="G82" s="141"/>
      <c r="H82" s="19"/>
      <c r="I82" s="19"/>
      <c r="J82" s="149">
        <f>'Doublex when sd is different'!J82</f>
        <v>0.16400000000000001</v>
      </c>
      <c r="K82" s="149">
        <f>'Doublex when sd is different'!K82</f>
        <v>9.7000000000000003E-2</v>
      </c>
      <c r="L82" s="149">
        <f>'Doublex when sd is different'!L82</f>
        <v>0.156</v>
      </c>
      <c r="N82" s="135"/>
      <c r="O82" s="135"/>
      <c r="BF82"/>
      <c r="BG82"/>
      <c r="BH82"/>
      <c r="BI82"/>
      <c r="BJ82"/>
      <c r="BK82"/>
      <c r="BL82"/>
      <c r="BM82"/>
      <c r="BN82"/>
      <c r="BO82"/>
      <c r="BP82"/>
      <c r="BQ82"/>
    </row>
    <row r="83" spans="1:82" s="15" customFormat="1" ht="15.75" customHeight="1" x14ac:dyDescent="0.35">
      <c r="A83" s="8"/>
      <c r="B83" s="8">
        <v>2.8</v>
      </c>
      <c r="C83" s="9" t="s">
        <v>18</v>
      </c>
      <c r="D83" s="125">
        <f>'[4]power for chi² and skewpos dist'!B84</f>
        <v>9.6000000000000002E-2</v>
      </c>
      <c r="E83" s="125">
        <f>'[4]power for chi² and skewpos dist'!C84</f>
        <v>9.1999999999999998E-2</v>
      </c>
      <c r="F83" s="125">
        <f>'[4]power for chi² and skewpos dist'!D84</f>
        <v>9.1999999999999998E-2</v>
      </c>
      <c r="G83" s="141"/>
      <c r="H83" s="8">
        <v>2.8</v>
      </c>
      <c r="I83" s="9" t="s">
        <v>18</v>
      </c>
      <c r="J83" s="125">
        <v>0.14000000000000001</v>
      </c>
      <c r="K83" s="125">
        <v>0.08</v>
      </c>
      <c r="L83" s="125">
        <v>0.13200000000000001</v>
      </c>
      <c r="M83" s="1"/>
      <c r="N83" s="135"/>
      <c r="O83" s="13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</row>
    <row r="84" spans="1:82" ht="15.5" x14ac:dyDescent="0.35">
      <c r="A84" s="19" t="s">
        <v>29</v>
      </c>
      <c r="B84" s="20"/>
      <c r="C84" s="20"/>
      <c r="D84" s="148">
        <f>Normal!D85</f>
        <v>0.879</v>
      </c>
      <c r="E84" s="148">
        <f>Normal!E85</f>
        <v>0.82</v>
      </c>
      <c r="F84" s="148">
        <f>Normal!F85</f>
        <v>0.82</v>
      </c>
      <c r="G84" s="141"/>
      <c r="H84" s="20"/>
      <c r="I84" s="20"/>
      <c r="J84" s="148">
        <f>'Doublex when sd is different'!J84</f>
        <v>0.91900000000000004</v>
      </c>
      <c r="K84" s="148">
        <f>'Doublex when sd is different'!K84</f>
        <v>0.93500000000000005</v>
      </c>
      <c r="L84" s="148">
        <f>'Doublex when sd is different'!L84</f>
        <v>0.878</v>
      </c>
      <c r="N84" s="135"/>
      <c r="O84" s="135"/>
      <c r="BF84"/>
      <c r="BG84"/>
      <c r="BH84"/>
      <c r="BI84"/>
      <c r="BJ84"/>
      <c r="BK84"/>
      <c r="BL84"/>
      <c r="BM84"/>
      <c r="BN84"/>
      <c r="BO84"/>
      <c r="BP84"/>
      <c r="BQ84"/>
    </row>
    <row r="85" spans="1:82" s="12" customFormat="1" ht="15.75" customHeight="1" x14ac:dyDescent="0.35">
      <c r="A85" s="8"/>
      <c r="B85" s="8">
        <v>2.1</v>
      </c>
      <c r="C85" s="9" t="s">
        <v>19</v>
      </c>
      <c r="D85" s="125">
        <f>'[4]power for chi² and skewpos dist'!B86</f>
        <v>0.84399999999999997</v>
      </c>
      <c r="E85" s="125">
        <f>'[4]power for chi² and skewpos dist'!C86</f>
        <v>0.78200000000000003</v>
      </c>
      <c r="F85" s="125">
        <f>'[4]power for chi² and skewpos dist'!D86</f>
        <v>0.78200000000000003</v>
      </c>
      <c r="G85" s="141"/>
      <c r="H85" s="8">
        <v>2.1</v>
      </c>
      <c r="I85" s="9" t="s">
        <v>19</v>
      </c>
      <c r="J85" s="125">
        <v>0.88700000000000001</v>
      </c>
      <c r="K85" s="125">
        <v>0.92400000000000004</v>
      </c>
      <c r="L85" s="125">
        <v>0.84</v>
      </c>
      <c r="M85" s="1"/>
      <c r="N85" s="135"/>
      <c r="O85" s="13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</row>
    <row r="86" spans="1:82" ht="15.5" x14ac:dyDescent="0.35">
      <c r="A86" s="19" t="s">
        <v>29</v>
      </c>
      <c r="B86" s="40"/>
      <c r="C86" s="40"/>
      <c r="D86" s="144">
        <f>Normal!D87</f>
        <v>0.67900000000000005</v>
      </c>
      <c r="E86" s="144">
        <f>Normal!E87</f>
        <v>0.67700000000000005</v>
      </c>
      <c r="F86" s="144">
        <f>Normal!F87</f>
        <v>0.67700000000000005</v>
      </c>
      <c r="G86" s="141"/>
      <c r="H86" s="40"/>
      <c r="I86" s="40"/>
      <c r="J86" s="144">
        <f>'Doublex when sd is different'!J86</f>
        <v>0.74</v>
      </c>
      <c r="K86" s="144">
        <f>'Doublex when sd is different'!K86</f>
        <v>0.73399999999999999</v>
      </c>
      <c r="L86" s="144">
        <f>'Doublex when sd is different'!L86</f>
        <v>0.73899999999999999</v>
      </c>
      <c r="N86" s="135"/>
      <c r="O86" s="135"/>
      <c r="BF86"/>
      <c r="BG86"/>
      <c r="BH86"/>
      <c r="BI86"/>
      <c r="BJ86"/>
      <c r="BK86"/>
      <c r="BL86"/>
      <c r="BM86"/>
      <c r="BN86"/>
      <c r="BO86"/>
      <c r="BP86"/>
      <c r="BQ86"/>
    </row>
    <row r="87" spans="1:82" s="15" customFormat="1" ht="15.75" customHeight="1" x14ac:dyDescent="0.35">
      <c r="A87" s="8"/>
      <c r="B87" s="8">
        <v>2.2000000000000002</v>
      </c>
      <c r="C87" s="9" t="s">
        <v>19</v>
      </c>
      <c r="D87" s="125">
        <f>'[4]power for chi² and skewpos dist'!B88</f>
        <v>0.68400000000000005</v>
      </c>
      <c r="E87" s="125">
        <f>'[4]power for chi² and skewpos dist'!C88</f>
        <v>0.67600000000000005</v>
      </c>
      <c r="F87" s="125">
        <f>'[4]power for chi² and skewpos dist'!D88</f>
        <v>0.67600000000000005</v>
      </c>
      <c r="G87" s="141"/>
      <c r="H87" s="8">
        <v>2.2000000000000002</v>
      </c>
      <c r="I87" s="9" t="s">
        <v>19</v>
      </c>
      <c r="J87" s="125">
        <v>0.74</v>
      </c>
      <c r="K87" s="125">
        <v>0.76900000000000002</v>
      </c>
      <c r="L87" s="125">
        <v>0.73</v>
      </c>
      <c r="M87" s="1"/>
      <c r="N87" s="135">
        <f>D87-E87</f>
        <v>8.0000000000000071E-3</v>
      </c>
      <c r="O87" s="135">
        <f>J87-K87</f>
        <v>-2.9000000000000026E-2</v>
      </c>
      <c r="P87" s="1"/>
      <c r="Q87" s="1">
        <f>D87-F87</f>
        <v>8.0000000000000071E-3</v>
      </c>
      <c r="R87" s="1">
        <f>J87-L87</f>
        <v>1.0000000000000009E-2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</row>
    <row r="88" spans="1:82" ht="15.5" x14ac:dyDescent="0.35">
      <c r="A88" s="19" t="s">
        <v>29</v>
      </c>
      <c r="B88" s="7"/>
      <c r="C88" s="7"/>
      <c r="D88" s="150">
        <f>Normal!D89</f>
        <v>0.28399999999999997</v>
      </c>
      <c r="E88" s="150">
        <f>Normal!E89</f>
        <v>0.373</v>
      </c>
      <c r="F88" s="150">
        <f>Normal!F89</f>
        <v>0.373</v>
      </c>
      <c r="G88" s="141"/>
      <c r="H88" s="7"/>
      <c r="I88" s="7"/>
      <c r="J88" s="150">
        <f>'Doublex when sd is different'!J88</f>
        <v>0.34599999999999997</v>
      </c>
      <c r="K88" s="150">
        <f>'Doublex when sd is different'!K88</f>
        <v>0.32600000000000001</v>
      </c>
      <c r="L88" s="150">
        <f>'Doublex when sd is different'!L88</f>
        <v>0.432</v>
      </c>
      <c r="N88" s="135"/>
      <c r="O88" s="135"/>
      <c r="BF88"/>
      <c r="BG88"/>
      <c r="BH88"/>
      <c r="BI88"/>
      <c r="BJ88"/>
      <c r="BK88"/>
      <c r="BL88"/>
      <c r="BM88"/>
      <c r="BN88"/>
      <c r="BO88"/>
      <c r="BP88"/>
      <c r="BQ88"/>
    </row>
    <row r="89" spans="1:82" s="10" customFormat="1" ht="15.75" customHeight="1" x14ac:dyDescent="0.35">
      <c r="A89" s="8"/>
      <c r="B89" s="8">
        <v>2.4</v>
      </c>
      <c r="C89" s="9" t="s">
        <v>19</v>
      </c>
      <c r="D89" s="125">
        <f>'[4]power for chi² and skewpos dist'!B90</f>
        <v>0.26900000000000002</v>
      </c>
      <c r="E89" s="125">
        <f>'[4]power for chi² and skewpos dist'!C90</f>
        <v>0.371</v>
      </c>
      <c r="F89" s="125">
        <f>'[4]power for chi² and skewpos dist'!D90</f>
        <v>0.371</v>
      </c>
      <c r="G89" s="141"/>
      <c r="H89" s="8">
        <v>2.4</v>
      </c>
      <c r="I89" s="9" t="s">
        <v>19</v>
      </c>
      <c r="J89" s="125">
        <v>0.33200000000000002</v>
      </c>
      <c r="K89" s="125">
        <v>0.33800000000000002</v>
      </c>
      <c r="L89" s="125">
        <v>0.42799999999999999</v>
      </c>
      <c r="M89" s="1"/>
      <c r="N89" s="135"/>
      <c r="O89" s="13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</row>
    <row r="90" spans="1:82" ht="15.5" x14ac:dyDescent="0.35">
      <c r="A90" s="19" t="s">
        <v>29</v>
      </c>
      <c r="B90" s="7"/>
      <c r="C90" s="7"/>
      <c r="D90" s="150">
        <f>Normal!D91</f>
        <v>0.08</v>
      </c>
      <c r="E90" s="150">
        <f>Normal!E91</f>
        <v>0.14899999999999999</v>
      </c>
      <c r="F90" s="150">
        <f>Normal!F91</f>
        <v>0.14899999999999999</v>
      </c>
      <c r="G90" s="141"/>
      <c r="H90" s="7"/>
      <c r="I90" s="7"/>
      <c r="J90" s="150">
        <f>'Doublex when sd is different'!J90</f>
        <v>0.11899999999999999</v>
      </c>
      <c r="K90" s="150">
        <f>'Doublex when sd is different'!K90</f>
        <v>0.121</v>
      </c>
      <c r="L90" s="150">
        <f>'Doublex when sd is different'!L90</f>
        <v>0.19800000000000001</v>
      </c>
      <c r="N90" s="135"/>
      <c r="O90" s="135"/>
      <c r="BF90"/>
      <c r="BG90"/>
      <c r="BH90"/>
      <c r="BI90"/>
      <c r="BJ90"/>
      <c r="BK90"/>
      <c r="BL90"/>
      <c r="BM90"/>
      <c r="BN90"/>
      <c r="BO90"/>
      <c r="BP90"/>
      <c r="BQ90"/>
    </row>
    <row r="91" spans="1:82" s="10" customFormat="1" ht="15.75" customHeight="1" x14ac:dyDescent="0.35">
      <c r="A91" s="8"/>
      <c r="B91" s="8">
        <v>2.8</v>
      </c>
      <c r="C91" s="9" t="s">
        <v>19</v>
      </c>
      <c r="D91" s="125">
        <f>'[4]power for chi² and skewpos dist'!B92</f>
        <v>5.8000000000000003E-2</v>
      </c>
      <c r="E91" s="125">
        <f>'[4]power for chi² and skewpos dist'!C92</f>
        <v>0.127</v>
      </c>
      <c r="F91" s="125">
        <f>'[4]power for chi² and skewpos dist'!D92</f>
        <v>0.127</v>
      </c>
      <c r="G91" s="141"/>
      <c r="H91" s="8">
        <v>2.8</v>
      </c>
      <c r="I91" s="9" t="s">
        <v>19</v>
      </c>
      <c r="J91" s="125">
        <v>9.5000000000000001E-2</v>
      </c>
      <c r="K91" s="125">
        <v>0.107</v>
      </c>
      <c r="L91" s="125">
        <v>0.17499999999999999</v>
      </c>
      <c r="M91" s="1"/>
      <c r="N91" s="135"/>
      <c r="O91" s="13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</row>
    <row r="92" spans="1:82" ht="15.5" x14ac:dyDescent="0.35">
      <c r="A92" s="19" t="s">
        <v>29</v>
      </c>
      <c r="B92" s="20"/>
      <c r="C92" s="20"/>
      <c r="D92" s="148">
        <f>Normal!D93</f>
        <v>0.91400000000000003</v>
      </c>
      <c r="E92" s="148">
        <f>Normal!E93</f>
        <v>0.83299999999999996</v>
      </c>
      <c r="F92" s="148">
        <f>Normal!F93</f>
        <v>0.83299999999999996</v>
      </c>
      <c r="G92" s="141"/>
      <c r="H92" s="20"/>
      <c r="I92" s="20"/>
      <c r="J92" s="148">
        <f>'Doublex when sd is different'!J92</f>
        <v>0.95799999999999996</v>
      </c>
      <c r="K92" s="148">
        <f>'Doublex when sd is different'!K92</f>
        <v>0.94899999999999995</v>
      </c>
      <c r="L92" s="148">
        <f>'Doublex when sd is different'!L92</f>
        <v>0.91200000000000003</v>
      </c>
      <c r="N92" s="135"/>
      <c r="O92" s="135"/>
      <c r="BF92"/>
      <c r="BG92"/>
      <c r="BH92"/>
      <c r="BI92"/>
      <c r="BJ92"/>
      <c r="BK92"/>
      <c r="BL92"/>
      <c r="BM92"/>
      <c r="BN92"/>
      <c r="BO92"/>
      <c r="BP92"/>
      <c r="BQ92"/>
    </row>
    <row r="93" spans="1:82" s="12" customFormat="1" ht="15.75" customHeight="1" x14ac:dyDescent="0.35">
      <c r="A93" s="8"/>
      <c r="B93" s="8">
        <v>2.1</v>
      </c>
      <c r="C93" s="9" t="s">
        <v>20</v>
      </c>
      <c r="D93" s="125">
        <f>'[4]power for chi² and skewpos dist'!B94</f>
        <v>0.88100000000000001</v>
      </c>
      <c r="E93" s="125">
        <f>'[4]power for chi² and skewpos dist'!C94</f>
        <v>0.79</v>
      </c>
      <c r="F93" s="125">
        <f>'[4]power for chi² and skewpos dist'!D94</f>
        <v>0.79</v>
      </c>
      <c r="G93" s="141"/>
      <c r="H93" s="8">
        <v>2.1</v>
      </c>
      <c r="I93" s="9" t="s">
        <v>20</v>
      </c>
      <c r="J93" s="125">
        <v>0.93200000000000005</v>
      </c>
      <c r="K93" s="125">
        <v>0.93300000000000005</v>
      </c>
      <c r="L93" s="125">
        <v>0.87</v>
      </c>
      <c r="M93" s="1"/>
      <c r="N93" s="135"/>
      <c r="O93" s="13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</row>
    <row r="94" spans="1:82" ht="15.5" x14ac:dyDescent="0.35">
      <c r="A94" s="19" t="s">
        <v>29</v>
      </c>
      <c r="B94" s="40"/>
      <c r="C94" s="40"/>
      <c r="D94" s="144">
        <f>Normal!D95</f>
        <v>0.72599999999999998</v>
      </c>
      <c r="E94" s="144">
        <f>Normal!E95</f>
        <v>0.72199999999999998</v>
      </c>
      <c r="F94" s="144">
        <f>Normal!F95</f>
        <v>0.72199999999999998</v>
      </c>
      <c r="G94" s="141"/>
      <c r="H94" s="40"/>
      <c r="I94" s="40"/>
      <c r="J94" s="144">
        <f>'Doublex when sd is different'!J94</f>
        <v>0.80800000000000005</v>
      </c>
      <c r="K94" s="144">
        <f>'Doublex when sd is different'!K94</f>
        <v>0.80200000000000005</v>
      </c>
      <c r="L94" s="144">
        <f>'Doublex when sd is different'!L94</f>
        <v>0.80500000000000005</v>
      </c>
      <c r="N94" s="135"/>
      <c r="O94" s="135"/>
      <c r="BF94"/>
      <c r="BG94"/>
      <c r="BH94"/>
      <c r="BI94"/>
      <c r="BJ94"/>
      <c r="BK94"/>
      <c r="BL94"/>
      <c r="BM94"/>
      <c r="BN94"/>
      <c r="BO94"/>
      <c r="BP94"/>
      <c r="BQ94"/>
    </row>
    <row r="95" spans="1:82" s="15" customFormat="1" ht="15.75" customHeight="1" x14ac:dyDescent="0.35">
      <c r="A95" s="8"/>
      <c r="B95" s="8">
        <v>2.2000000000000002</v>
      </c>
      <c r="C95" s="9" t="s">
        <v>20</v>
      </c>
      <c r="D95" s="125">
        <f>'[4]power for chi² and skewpos dist'!B96</f>
        <v>0.72799999999999998</v>
      </c>
      <c r="E95" s="125">
        <f>'[4]power for chi² and skewpos dist'!C96</f>
        <v>0.71</v>
      </c>
      <c r="F95" s="125">
        <f>'[4]power for chi² and skewpos dist'!D96</f>
        <v>0.71</v>
      </c>
      <c r="G95" s="141"/>
      <c r="H95" s="8">
        <v>2.2000000000000002</v>
      </c>
      <c r="I95" s="9" t="s">
        <v>20</v>
      </c>
      <c r="J95" s="125">
        <v>0.80500000000000005</v>
      </c>
      <c r="K95" s="125">
        <v>0.82399999999999995</v>
      </c>
      <c r="L95" s="125">
        <v>0.78800000000000003</v>
      </c>
      <c r="M95" s="1"/>
      <c r="N95" s="135">
        <f>D95-E95</f>
        <v>1.8000000000000016E-2</v>
      </c>
      <c r="O95" s="135">
        <f>J95-K95</f>
        <v>-1.8999999999999906E-2</v>
      </c>
      <c r="P95" s="1"/>
      <c r="Q95" s="1">
        <f>D95-F95</f>
        <v>1.8000000000000016E-2</v>
      </c>
      <c r="R95" s="1">
        <f>J95-L95</f>
        <v>1.7000000000000015E-2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</row>
    <row r="96" spans="1:82" ht="15.5" x14ac:dyDescent="0.35">
      <c r="A96" s="19" t="s">
        <v>29</v>
      </c>
      <c r="B96" s="7"/>
      <c r="C96" s="7"/>
      <c r="D96" s="150">
        <f>Normal!D97</f>
        <v>0.27800000000000002</v>
      </c>
      <c r="E96" s="150">
        <f>Normal!E97</f>
        <v>0.44</v>
      </c>
      <c r="F96" s="150">
        <f>Normal!F97</f>
        <v>0.44</v>
      </c>
      <c r="G96" s="141"/>
      <c r="H96" s="7"/>
      <c r="I96" s="7"/>
      <c r="J96" s="150">
        <f>'Doublex when sd is different'!J96</f>
        <v>0.35299999999999998</v>
      </c>
      <c r="K96" s="150">
        <f>'Doublex when sd is different'!K96</f>
        <v>0.40400000000000003</v>
      </c>
      <c r="L96" s="150">
        <f>'Doublex when sd is different'!L96</f>
        <v>0.51600000000000001</v>
      </c>
      <c r="N96" s="135"/>
      <c r="O96" s="135"/>
      <c r="BF96"/>
      <c r="BG96"/>
      <c r="BH96"/>
      <c r="BI96"/>
      <c r="BJ96"/>
      <c r="BK96"/>
      <c r="BL96"/>
      <c r="BM96"/>
      <c r="BN96"/>
      <c r="BO96"/>
      <c r="BP96"/>
      <c r="BQ96"/>
    </row>
    <row r="97" spans="1:82" s="10" customFormat="1" ht="15.75" customHeight="1" x14ac:dyDescent="0.35">
      <c r="A97" s="8"/>
      <c r="B97" s="8">
        <v>2.4</v>
      </c>
      <c r="C97" s="9" t="s">
        <v>20</v>
      </c>
      <c r="D97" s="125">
        <f>'[4]power for chi² and skewpos dist'!B98</f>
        <v>0.26600000000000001</v>
      </c>
      <c r="E97" s="125">
        <f>'[4]power for chi² and skewpos dist'!C98</f>
        <v>0.44700000000000001</v>
      </c>
      <c r="F97" s="125">
        <f>'[4]power for chi² and skewpos dist'!D98</f>
        <v>0.44700000000000001</v>
      </c>
      <c r="G97" s="141"/>
      <c r="H97" s="8">
        <v>2.4</v>
      </c>
      <c r="I97" s="9" t="s">
        <v>20</v>
      </c>
      <c r="J97" s="125">
        <v>0.34100000000000003</v>
      </c>
      <c r="K97" s="125">
        <v>0.43099999999999999</v>
      </c>
      <c r="L97" s="125">
        <v>0.51700000000000002</v>
      </c>
      <c r="M97" s="1"/>
      <c r="N97" s="135"/>
      <c r="O97" s="13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</row>
    <row r="98" spans="1:82" ht="15.5" x14ac:dyDescent="0.35">
      <c r="A98" s="19" t="s">
        <v>29</v>
      </c>
      <c r="B98" s="7"/>
      <c r="C98" s="7"/>
      <c r="D98" s="150">
        <f>Normal!D99</f>
        <v>5.6000000000000001E-2</v>
      </c>
      <c r="E98" s="150">
        <f>Normal!E99</f>
        <v>0.18099999999999999</v>
      </c>
      <c r="F98" s="150">
        <f>Normal!F99</f>
        <v>0.18099999999999999</v>
      </c>
      <c r="G98" s="141"/>
      <c r="H98" s="7"/>
      <c r="I98" s="7"/>
      <c r="J98" s="150">
        <f>'Doublex when sd is different'!J98</f>
        <v>9.0999999999999998E-2</v>
      </c>
      <c r="K98" s="150">
        <f>'Doublex when sd is different'!K98</f>
        <v>0.14499999999999999</v>
      </c>
      <c r="L98" s="150">
        <f>'Doublex when sd is different'!L98</f>
        <v>0.23599999999999999</v>
      </c>
      <c r="N98" s="135"/>
      <c r="O98" s="135"/>
      <c r="BF98"/>
      <c r="BG98"/>
      <c r="BH98"/>
      <c r="BI98"/>
      <c r="BJ98"/>
      <c r="BK98"/>
      <c r="BL98"/>
      <c r="BM98"/>
      <c r="BN98"/>
      <c r="BO98"/>
      <c r="BP98"/>
      <c r="BQ98"/>
    </row>
    <row r="99" spans="1:82" s="10" customFormat="1" ht="15.75" customHeight="1" x14ac:dyDescent="0.35">
      <c r="A99" s="8"/>
      <c r="B99" s="8">
        <v>2.8</v>
      </c>
      <c r="C99" s="9" t="s">
        <v>20</v>
      </c>
      <c r="D99" s="125">
        <f>'[4]power for chi² and skewpos dist'!B100</f>
        <v>3.7999999999999999E-2</v>
      </c>
      <c r="E99" s="125">
        <f>'[4]power for chi² and skewpos dist'!C100</f>
        <v>0.16300000000000001</v>
      </c>
      <c r="F99" s="125">
        <f>'[4]power for chi² and skewpos dist'!D100</f>
        <v>0.16300000000000001</v>
      </c>
      <c r="G99" s="141"/>
      <c r="H99" s="8">
        <v>2.8</v>
      </c>
      <c r="I99" s="9" t="s">
        <v>20</v>
      </c>
      <c r="J99" s="125">
        <v>6.8000000000000005E-2</v>
      </c>
      <c r="K99" s="125">
        <v>0.13500000000000001</v>
      </c>
      <c r="L99" s="125">
        <v>0.216</v>
      </c>
      <c r="M99" s="1"/>
      <c r="N99" s="135"/>
      <c r="O99" s="13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</row>
    <row r="100" spans="1:82" ht="15.5" x14ac:dyDescent="0.35">
      <c r="A100" s="19" t="s">
        <v>29</v>
      </c>
      <c r="B100" s="7"/>
      <c r="C100" s="7"/>
      <c r="D100" s="150">
        <f>Normal!D101</f>
        <v>0.67</v>
      </c>
      <c r="E100" s="150">
        <f>Normal!E101</f>
        <v>0.81299999999999994</v>
      </c>
      <c r="F100" s="150">
        <f>Normal!F101</f>
        <v>0.81299999999999994</v>
      </c>
      <c r="G100" s="141"/>
      <c r="H100" s="7"/>
      <c r="I100" s="7"/>
      <c r="J100" s="150">
        <f>'Doublex when sd is different'!J100</f>
        <v>0.59499999999999997</v>
      </c>
      <c r="K100" s="150">
        <f>'Doublex when sd is different'!K100</f>
        <v>0.88400000000000001</v>
      </c>
      <c r="L100" s="150">
        <f>'Doublex when sd is different'!L100</f>
        <v>0.71599999999999997</v>
      </c>
      <c r="N100" s="135"/>
      <c r="O100" s="135"/>
      <c r="BF100"/>
      <c r="BG100"/>
      <c r="BH100"/>
      <c r="BI100"/>
      <c r="BJ100"/>
      <c r="BK100"/>
      <c r="BL100"/>
      <c r="BM100"/>
      <c r="BN100"/>
      <c r="BO100"/>
      <c r="BP100"/>
      <c r="BQ100"/>
    </row>
    <row r="101" spans="1:82" s="10" customFormat="1" ht="15.75" customHeight="1" x14ac:dyDescent="0.35">
      <c r="A101" s="8"/>
      <c r="B101" s="8">
        <v>2.1</v>
      </c>
      <c r="C101" s="9" t="s">
        <v>21</v>
      </c>
      <c r="D101" s="125">
        <f>'[4]power for chi² and skewpos dist'!B102</f>
        <v>0.65800000000000003</v>
      </c>
      <c r="E101" s="125">
        <f>'[4]power for chi² and skewpos dist'!C102</f>
        <v>0.79300000000000004</v>
      </c>
      <c r="F101" s="125">
        <f>'[4]power for chi² and skewpos dist'!D102</f>
        <v>0.79300000000000004</v>
      </c>
      <c r="G101" s="141"/>
      <c r="H101" s="8">
        <v>2.1</v>
      </c>
      <c r="I101" s="9" t="s">
        <v>21</v>
      </c>
      <c r="J101" s="125">
        <v>0.6</v>
      </c>
      <c r="K101" s="125">
        <v>0.9</v>
      </c>
      <c r="L101" s="125">
        <v>0.70699999999999996</v>
      </c>
      <c r="M101" s="1"/>
      <c r="N101" s="135"/>
      <c r="O101" s="13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</row>
    <row r="102" spans="1:82" ht="15.5" x14ac:dyDescent="0.35">
      <c r="A102" s="19" t="s">
        <v>29</v>
      </c>
      <c r="B102" s="40"/>
      <c r="C102" s="40"/>
      <c r="D102" s="144">
        <f>Normal!D103</f>
        <v>0.52200000000000002</v>
      </c>
      <c r="E102" s="144">
        <f>Normal!E103</f>
        <v>0.51600000000000001</v>
      </c>
      <c r="F102" s="144">
        <f>Normal!F103</f>
        <v>0.51600000000000001</v>
      </c>
      <c r="G102" s="141"/>
      <c r="H102" s="40"/>
      <c r="I102" s="40"/>
      <c r="J102" s="144">
        <f>'Doublex when sd is different'!J102</f>
        <v>0.49199999999999999</v>
      </c>
      <c r="K102" s="144">
        <f>'Doublex when sd is different'!K102</f>
        <v>0.48399999999999999</v>
      </c>
      <c r="L102" s="144">
        <f>'Doublex when sd is different'!L102</f>
        <v>0.48899999999999999</v>
      </c>
      <c r="N102" s="135"/>
      <c r="O102" s="135"/>
      <c r="BF102"/>
      <c r="BG102"/>
      <c r="BH102"/>
      <c r="BI102"/>
      <c r="BJ102"/>
      <c r="BK102"/>
      <c r="BL102"/>
      <c r="BM102"/>
      <c r="BN102"/>
      <c r="BO102"/>
      <c r="BP102"/>
      <c r="BQ102"/>
    </row>
    <row r="103" spans="1:82" s="15" customFormat="1" ht="15.75" customHeight="1" x14ac:dyDescent="0.35">
      <c r="A103" s="8"/>
      <c r="B103" s="8">
        <v>2.2000000000000002</v>
      </c>
      <c r="C103" s="9" t="s">
        <v>21</v>
      </c>
      <c r="D103" s="125">
        <f>'[4]power for chi² and skewpos dist'!B104</f>
        <v>0.53</v>
      </c>
      <c r="E103" s="125">
        <f>'[4]power for chi² and skewpos dist'!C104</f>
        <v>0.52100000000000002</v>
      </c>
      <c r="F103" s="125">
        <f>'[4]power for chi² and skewpos dist'!D104</f>
        <v>0.52100000000000002</v>
      </c>
      <c r="G103" s="141"/>
      <c r="H103" s="8">
        <v>2.2000000000000002</v>
      </c>
      <c r="I103" s="9" t="s">
        <v>21</v>
      </c>
      <c r="J103" s="125">
        <v>0.499</v>
      </c>
      <c r="K103" s="125">
        <v>0.50800000000000001</v>
      </c>
      <c r="L103" s="125">
        <v>0.49299999999999999</v>
      </c>
      <c r="M103" s="1"/>
      <c r="N103" s="135">
        <f>D103-E103</f>
        <v>9.000000000000008E-3</v>
      </c>
      <c r="O103" s="135">
        <f>J103-K103</f>
        <v>-9.000000000000008E-3</v>
      </c>
      <c r="P103" s="1"/>
      <c r="Q103" s="1">
        <f>D103-F103</f>
        <v>9.000000000000008E-3</v>
      </c>
      <c r="R103" s="1">
        <f>J103-L103</f>
        <v>6.0000000000000053E-3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</row>
    <row r="104" spans="1:82" ht="15.5" x14ac:dyDescent="0.35">
      <c r="A104" s="19" t="s">
        <v>29</v>
      </c>
      <c r="B104" s="20"/>
      <c r="C104" s="20"/>
      <c r="D104" s="148">
        <f>Normal!D105</f>
        <v>0.33700000000000002</v>
      </c>
      <c r="E104" s="148">
        <f>Normal!E105</f>
        <v>0.20799999999999999</v>
      </c>
      <c r="F104" s="148">
        <f>Normal!F105</f>
        <v>0.20799999999999999</v>
      </c>
      <c r="G104" s="141"/>
      <c r="H104" s="20"/>
      <c r="I104" s="20"/>
      <c r="J104" s="148">
        <f>'Doublex when sd is different'!J104</f>
        <v>0.35799999999999998</v>
      </c>
      <c r="K104" s="148">
        <f>'Doublex when sd is different'!K104</f>
        <v>0.17100000000000001</v>
      </c>
      <c r="L104" s="148">
        <f>'Doublex when sd is different'!L104</f>
        <v>0.24</v>
      </c>
      <c r="N104" s="135"/>
      <c r="O104" s="135"/>
      <c r="BF104"/>
      <c r="BG104"/>
      <c r="BH104"/>
      <c r="BI104"/>
      <c r="BJ104"/>
      <c r="BK104"/>
      <c r="BL104"/>
      <c r="BM104"/>
      <c r="BN104"/>
      <c r="BO104"/>
      <c r="BP104"/>
      <c r="BQ104"/>
    </row>
    <row r="105" spans="1:82" s="12" customFormat="1" ht="15.75" customHeight="1" x14ac:dyDescent="0.35">
      <c r="A105" s="8"/>
      <c r="B105" s="8">
        <v>2.4</v>
      </c>
      <c r="C105" s="9" t="s">
        <v>21</v>
      </c>
      <c r="D105" s="125">
        <f>'[4]power for chi² and skewpos dist'!B106</f>
        <v>0.32100000000000001</v>
      </c>
      <c r="E105" s="125">
        <f>'[4]power for chi² and skewpos dist'!C106</f>
        <v>0.17</v>
      </c>
      <c r="F105" s="125">
        <f>'[4]power for chi² and skewpos dist'!D106</f>
        <v>0.17</v>
      </c>
      <c r="G105" s="141"/>
      <c r="H105" s="8">
        <v>2.4</v>
      </c>
      <c r="I105" s="9" t="s">
        <v>21</v>
      </c>
      <c r="J105" s="125">
        <v>0.34200000000000003</v>
      </c>
      <c r="K105" s="125">
        <v>0.14199999999999999</v>
      </c>
      <c r="L105" s="125">
        <v>0.20599999999999999</v>
      </c>
      <c r="M105" s="1"/>
      <c r="N105" s="135"/>
      <c r="O105" s="13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</row>
    <row r="106" spans="1:82" ht="15.5" x14ac:dyDescent="0.35">
      <c r="A106" s="19" t="s">
        <v>29</v>
      </c>
      <c r="B106" s="20"/>
      <c r="C106" s="20"/>
      <c r="D106" s="148">
        <f>Normal!D107</f>
        <v>0.22600000000000001</v>
      </c>
      <c r="E106" s="148">
        <f>Normal!E107</f>
        <v>9.0999999999999998E-2</v>
      </c>
      <c r="F106" s="148">
        <f>Normal!F107</f>
        <v>9.0999999999999998E-2</v>
      </c>
      <c r="G106" s="141"/>
      <c r="H106" s="20"/>
      <c r="I106" s="20"/>
      <c r="J106" s="148">
        <f>'Doublex when sd is different'!J106</f>
        <v>0.27</v>
      </c>
      <c r="K106" s="148">
        <f>'Doublex when sd is different'!K106</f>
        <v>0.08</v>
      </c>
      <c r="L106" s="148">
        <f>'Doublex when sd is different'!L106</f>
        <v>0.124</v>
      </c>
      <c r="N106" s="135"/>
      <c r="O106" s="135"/>
      <c r="BF106"/>
      <c r="BG106"/>
      <c r="BH106"/>
      <c r="BI106"/>
      <c r="BJ106"/>
      <c r="BK106"/>
      <c r="BL106"/>
      <c r="BM106"/>
      <c r="BN106"/>
      <c r="BO106"/>
      <c r="BP106"/>
      <c r="BQ106"/>
    </row>
    <row r="107" spans="1:82" s="12" customFormat="1" ht="15.75" customHeight="1" x14ac:dyDescent="0.35">
      <c r="A107" s="8"/>
      <c r="B107" s="8">
        <v>2.8</v>
      </c>
      <c r="C107" s="9" t="s">
        <v>21</v>
      </c>
      <c r="D107" s="125">
        <f>'[4]power for chi² and skewpos dist'!B108</f>
        <v>0.20499999999999999</v>
      </c>
      <c r="E107" s="125">
        <f>'[4]power for chi² and skewpos dist'!C108</f>
        <v>6.7000000000000004E-2</v>
      </c>
      <c r="F107" s="125">
        <f>'[4]power for chi² and skewpos dist'!D108</f>
        <v>6.7000000000000004E-2</v>
      </c>
      <c r="G107" s="141"/>
      <c r="H107" s="8">
        <v>2.8</v>
      </c>
      <c r="I107" s="9" t="s">
        <v>21</v>
      </c>
      <c r="J107" s="125">
        <v>0.251</v>
      </c>
      <c r="K107" s="125">
        <v>6.2E-2</v>
      </c>
      <c r="L107" s="125">
        <v>9.8000000000000004E-2</v>
      </c>
      <c r="M107" s="1"/>
      <c r="N107" s="135"/>
      <c r="O107" s="13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</row>
    <row r="108" spans="1:82" ht="15.5" x14ac:dyDescent="0.35">
      <c r="A108" s="19" t="s">
        <v>29</v>
      </c>
      <c r="B108" s="19"/>
      <c r="C108" s="19"/>
      <c r="D108" s="149">
        <f>Normal!D109</f>
        <v>0.879</v>
      </c>
      <c r="E108" s="149">
        <f>Normal!E109</f>
        <v>0.877</v>
      </c>
      <c r="F108" s="149">
        <f>Normal!F109</f>
        <v>0.877</v>
      </c>
      <c r="G108" s="141"/>
      <c r="H108" s="19"/>
      <c r="I108" s="19"/>
      <c r="J108" s="149">
        <f>'Doublex when sd is different'!J108</f>
        <v>0.9</v>
      </c>
      <c r="K108" s="149">
        <f>'Doublex when sd is different'!K108</f>
        <v>0.95899999999999996</v>
      </c>
      <c r="L108" s="149">
        <f>'Doublex when sd is different'!L108</f>
        <v>0.89900000000000002</v>
      </c>
      <c r="N108" s="135"/>
      <c r="O108" s="135"/>
      <c r="BF108"/>
      <c r="BG108"/>
      <c r="BH108"/>
      <c r="BI108"/>
      <c r="BJ108"/>
      <c r="BK108"/>
      <c r="BL108"/>
      <c r="BM108"/>
      <c r="BN108"/>
      <c r="BO108"/>
      <c r="BP108"/>
      <c r="BQ108"/>
    </row>
    <row r="109" spans="1:82" s="15" customFormat="1" ht="15.75" customHeight="1" x14ac:dyDescent="0.35">
      <c r="A109" s="8"/>
      <c r="B109" s="8">
        <v>2.1</v>
      </c>
      <c r="C109" s="9" t="s">
        <v>22</v>
      </c>
      <c r="D109" s="125">
        <f>'[4]power for chi² and skewpos dist'!B110</f>
        <v>0.84199999999999997</v>
      </c>
      <c r="E109" s="125">
        <f>'[4]power for chi² and skewpos dist'!C110</f>
        <v>0.84</v>
      </c>
      <c r="F109" s="125">
        <f>'[4]power for chi² and skewpos dist'!D110</f>
        <v>0.84</v>
      </c>
      <c r="G109" s="141"/>
      <c r="H109" s="8">
        <v>2.1</v>
      </c>
      <c r="I109" s="9" t="s">
        <v>22</v>
      </c>
      <c r="J109" s="125">
        <v>0.86599999999999999</v>
      </c>
      <c r="K109" s="125">
        <v>0.95099999999999996</v>
      </c>
      <c r="L109" s="125">
        <v>0.86399999999999999</v>
      </c>
      <c r="M109" s="1"/>
      <c r="N109" s="135"/>
      <c r="O109" s="13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</row>
    <row r="110" spans="1:82" ht="15.5" x14ac:dyDescent="0.35">
      <c r="A110" s="19" t="s">
        <v>29</v>
      </c>
      <c r="B110" s="29"/>
      <c r="C110" s="29"/>
      <c r="D110" s="147">
        <f>Normal!D111</f>
        <v>0.69699999999999995</v>
      </c>
      <c r="E110" s="147">
        <f>Normal!E111</f>
        <v>0.69699999999999995</v>
      </c>
      <c r="F110" s="147">
        <f>Normal!F111</f>
        <v>0.69699999999999995</v>
      </c>
      <c r="G110" s="141"/>
      <c r="H110" s="29"/>
      <c r="I110" s="29"/>
      <c r="J110" s="147">
        <f>'Doublex when sd is different'!J110</f>
        <v>0.72699999999999998</v>
      </c>
      <c r="K110" s="147">
        <f>'Doublex when sd is different'!K110</f>
        <v>0.72199999999999998</v>
      </c>
      <c r="L110" s="147">
        <f>'Doublex when sd is different'!L110</f>
        <v>0.72599999999999998</v>
      </c>
      <c r="N110" s="135"/>
      <c r="O110" s="135"/>
      <c r="BF110"/>
      <c r="BG110"/>
      <c r="BH110"/>
      <c r="BI110"/>
      <c r="BJ110"/>
      <c r="BK110"/>
      <c r="BL110"/>
      <c r="BM110"/>
      <c r="BN110"/>
      <c r="BO110"/>
      <c r="BP110"/>
      <c r="BQ110"/>
    </row>
    <row r="111" spans="1:82" s="15" customFormat="1" ht="15.75" customHeight="1" x14ac:dyDescent="0.35">
      <c r="A111" s="8"/>
      <c r="B111" s="8">
        <v>2.2000000000000002</v>
      </c>
      <c r="C111" s="9" t="s">
        <v>22</v>
      </c>
      <c r="D111" s="125">
        <f>'[4]power for chi² and skewpos dist'!B112</f>
        <v>0.69599999999999995</v>
      </c>
      <c r="E111" s="125">
        <f>'[4]power for chi² and skewpos dist'!C112</f>
        <v>0.69599999999999995</v>
      </c>
      <c r="F111" s="125">
        <f>'[4]power for chi² and skewpos dist'!D112</f>
        <v>0.69599999999999995</v>
      </c>
      <c r="G111" s="141"/>
      <c r="H111" s="8">
        <v>2.2000000000000002</v>
      </c>
      <c r="I111" s="9" t="s">
        <v>22</v>
      </c>
      <c r="J111" s="125">
        <v>0.72599999999999998</v>
      </c>
      <c r="K111" s="125">
        <v>0.75900000000000001</v>
      </c>
      <c r="L111" s="125">
        <v>0.72499999999999998</v>
      </c>
      <c r="M111" s="1"/>
      <c r="N111" s="135">
        <f>D111-E111</f>
        <v>0</v>
      </c>
      <c r="O111" s="135">
        <f>J111-K111</f>
        <v>-3.3000000000000029E-2</v>
      </c>
      <c r="P111" s="1"/>
      <c r="Q111" s="135">
        <f>D111-F111</f>
        <v>0</v>
      </c>
      <c r="R111" s="135">
        <f>J111-L111</f>
        <v>1.0000000000000009E-3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</row>
    <row r="112" spans="1:82" ht="15.5" x14ac:dyDescent="0.35">
      <c r="A112" s="5" t="s">
        <v>29</v>
      </c>
      <c r="B112" s="19"/>
      <c r="C112" s="19"/>
      <c r="D112" s="149">
        <f>Normal!D113</f>
        <v>0.34799999999999998</v>
      </c>
      <c r="E112" s="149">
        <f>Normal!E113</f>
        <v>0.34499999999999997</v>
      </c>
      <c r="F112" s="149">
        <f>Normal!F113</f>
        <v>0.34499999999999997</v>
      </c>
      <c r="G112" s="141"/>
      <c r="H112" s="19"/>
      <c r="I112" s="19"/>
      <c r="J112" s="149">
        <f>'Doublex when sd is different'!J112</f>
        <v>0.4</v>
      </c>
      <c r="K112" s="149">
        <f>'Doublex when sd is different'!K112</f>
        <v>0.29299999999999998</v>
      </c>
      <c r="L112" s="149">
        <f>'Doublex when sd is different'!L112</f>
        <v>0.39600000000000002</v>
      </c>
      <c r="N112" s="135"/>
      <c r="O112" s="135"/>
      <c r="BF112"/>
      <c r="BG112"/>
      <c r="BH112"/>
      <c r="BI112"/>
      <c r="BJ112"/>
      <c r="BK112"/>
      <c r="BL112"/>
      <c r="BM112"/>
      <c r="BN112"/>
      <c r="BO112"/>
      <c r="BP112"/>
      <c r="BQ112"/>
    </row>
    <row r="113" spans="1:82" s="15" customFormat="1" ht="15.75" customHeight="1" x14ac:dyDescent="0.35">
      <c r="A113" s="8"/>
      <c r="B113" s="8">
        <v>2.4</v>
      </c>
      <c r="C113" s="9" t="s">
        <v>22</v>
      </c>
      <c r="D113" s="125">
        <f>'[4]power for chi² and skewpos dist'!B114</f>
        <v>0.33500000000000002</v>
      </c>
      <c r="E113" s="125">
        <f>'[4]power for chi² and skewpos dist'!C114</f>
        <v>0.33100000000000002</v>
      </c>
      <c r="F113" s="125">
        <f>'[4]power for chi² and skewpos dist'!D114</f>
        <v>0.33100000000000002</v>
      </c>
      <c r="G113" s="141"/>
      <c r="H113" s="8">
        <v>2.4</v>
      </c>
      <c r="I113" s="9" t="s">
        <v>22</v>
      </c>
      <c r="J113" s="125">
        <v>0.38800000000000001</v>
      </c>
      <c r="K113" s="125">
        <v>0.28699999999999998</v>
      </c>
      <c r="L113" s="125">
        <v>0.38300000000000001</v>
      </c>
      <c r="M113" s="1"/>
      <c r="N113" s="135"/>
      <c r="O113" s="13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</row>
    <row r="114" spans="1:82" ht="15.5" x14ac:dyDescent="0.35">
      <c r="A114" s="5" t="s">
        <v>29</v>
      </c>
      <c r="B114" s="19"/>
      <c r="C114" s="19"/>
      <c r="D114" s="149">
        <f>Normal!D115</f>
        <v>0.13900000000000001</v>
      </c>
      <c r="E114" s="149">
        <f>Normal!E115</f>
        <v>0.13500000000000001</v>
      </c>
      <c r="F114" s="149">
        <f>Normal!F115</f>
        <v>0.13500000000000001</v>
      </c>
      <c r="G114" s="141"/>
      <c r="H114" s="19"/>
      <c r="I114" s="19"/>
      <c r="J114" s="149">
        <f>'Doublex when sd is different'!J114</f>
        <v>0.186</v>
      </c>
      <c r="K114" s="149">
        <f>'Doublex when sd is different'!K114</f>
        <v>0.11</v>
      </c>
      <c r="L114" s="149">
        <f>'Doublex when sd is different'!L114</f>
        <v>0.17899999999999999</v>
      </c>
      <c r="N114" s="135"/>
      <c r="O114" s="135"/>
      <c r="BF114"/>
      <c r="BG114"/>
      <c r="BH114"/>
      <c r="BI114"/>
      <c r="BJ114"/>
      <c r="BK114"/>
      <c r="BL114"/>
      <c r="BM114"/>
      <c r="BN114"/>
      <c r="BO114"/>
      <c r="BP114"/>
      <c r="BQ114"/>
    </row>
    <row r="115" spans="1:82" s="15" customFormat="1" ht="15.75" customHeight="1" x14ac:dyDescent="0.35">
      <c r="A115" s="8"/>
      <c r="B115" s="8">
        <v>2.8</v>
      </c>
      <c r="C115" s="9" t="s">
        <v>22</v>
      </c>
      <c r="D115" s="125">
        <f>'[4]power for chi² and skewpos dist'!B116</f>
        <v>0.114</v>
      </c>
      <c r="E115" s="125">
        <f>'[4]power for chi² and skewpos dist'!C116</f>
        <v>0.109</v>
      </c>
      <c r="F115" s="125">
        <f>'[4]power for chi² and skewpos dist'!D116</f>
        <v>0.109</v>
      </c>
      <c r="G115" s="141"/>
      <c r="H115" s="8">
        <v>2.8</v>
      </c>
      <c r="I115" s="9" t="s">
        <v>22</v>
      </c>
      <c r="J115" s="125">
        <v>0.161</v>
      </c>
      <c r="K115" s="125">
        <v>9.1999999999999998E-2</v>
      </c>
      <c r="L115" s="125">
        <v>0.154</v>
      </c>
      <c r="M115" s="1"/>
      <c r="N115" s="135"/>
      <c r="O115" s="13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</row>
    <row r="116" spans="1:82" ht="15" x14ac:dyDescent="0.35">
      <c r="A116" s="5" t="s">
        <v>29</v>
      </c>
      <c r="B116" s="25"/>
      <c r="C116" s="26"/>
      <c r="D116" s="151">
        <f>Normal!D117</f>
        <v>0.93500000000000005</v>
      </c>
      <c r="E116" s="151">
        <f>Normal!E117</f>
        <v>0.89700000000000002</v>
      </c>
      <c r="F116" s="151">
        <f>Normal!F117</f>
        <v>0.89700000000000002</v>
      </c>
      <c r="G116" s="141"/>
      <c r="H116" s="25"/>
      <c r="I116" s="26"/>
      <c r="J116" s="151">
        <f>'Doublex when sd is different'!J116</f>
        <v>0.96699999999999997</v>
      </c>
      <c r="K116" s="151">
        <f>'Doublex when sd is different'!K116</f>
        <v>0.97599999999999998</v>
      </c>
      <c r="L116" s="151">
        <f>'Doublex when sd is different'!L116</f>
        <v>0.94599999999999995</v>
      </c>
      <c r="N116" s="135"/>
      <c r="O116" s="135"/>
      <c r="BF116"/>
      <c r="BG116"/>
      <c r="BH116"/>
      <c r="BI116"/>
      <c r="BJ116"/>
      <c r="BK116"/>
      <c r="BL116"/>
      <c r="BM116"/>
      <c r="BN116"/>
      <c r="BO116"/>
      <c r="BP116"/>
      <c r="BQ116"/>
    </row>
    <row r="117" spans="1:82" s="12" customFormat="1" ht="15.75" customHeight="1" x14ac:dyDescent="0.35">
      <c r="A117" s="8"/>
      <c r="B117" s="8">
        <v>2.1</v>
      </c>
      <c r="C117" s="9" t="s">
        <v>23</v>
      </c>
      <c r="D117" s="125">
        <f>'[4]power for chi² and skewpos dist'!B118</f>
        <v>0.90200000000000002</v>
      </c>
      <c r="E117" s="125">
        <f>'[4]power for chi² and skewpos dist'!C118</f>
        <v>0.85299999999999998</v>
      </c>
      <c r="F117" s="125">
        <f>'[4]power for chi² and skewpos dist'!D118</f>
        <v>0.85299999999999998</v>
      </c>
      <c r="G117" s="141"/>
      <c r="H117" s="8">
        <v>2.1</v>
      </c>
      <c r="I117" s="9" t="s">
        <v>23</v>
      </c>
      <c r="J117" s="125">
        <v>0.94199999999999995</v>
      </c>
      <c r="K117" s="125">
        <v>0.96399999999999997</v>
      </c>
      <c r="L117" s="125">
        <v>0.91200000000000003</v>
      </c>
      <c r="M117" s="1"/>
      <c r="N117" s="135"/>
      <c r="O117" s="13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</row>
    <row r="118" spans="1:82" ht="15.5" x14ac:dyDescent="0.35">
      <c r="A118" s="5" t="s">
        <v>29</v>
      </c>
      <c r="B118" s="40"/>
      <c r="C118" s="40"/>
      <c r="D118" s="144">
        <f>Normal!D119</f>
        <v>0.77600000000000002</v>
      </c>
      <c r="E118" s="144">
        <f>Normal!E119</f>
        <v>0.77500000000000002</v>
      </c>
      <c r="F118" s="144">
        <f>Normal!F119</f>
        <v>0.77500000000000002</v>
      </c>
      <c r="G118" s="141"/>
      <c r="H118" s="40"/>
      <c r="I118" s="40"/>
      <c r="J118" s="144">
        <f>'Doublex when sd is different'!J118</f>
        <v>0.83599999999999997</v>
      </c>
      <c r="K118" s="144">
        <f>'Doublex when sd is different'!K118</f>
        <v>0.83199999999999996</v>
      </c>
      <c r="L118" s="144">
        <f>'Doublex when sd is different'!L118</f>
        <v>0.83499999999999996</v>
      </c>
      <c r="N118" s="135"/>
      <c r="O118" s="135"/>
      <c r="BF118"/>
      <c r="BG118"/>
      <c r="BH118"/>
      <c r="BI118"/>
      <c r="BJ118"/>
      <c r="BK118"/>
      <c r="BL118"/>
      <c r="BM118"/>
      <c r="BN118"/>
      <c r="BO118"/>
      <c r="BP118"/>
      <c r="BQ118"/>
    </row>
    <row r="119" spans="1:82" s="15" customFormat="1" ht="15.75" customHeight="1" x14ac:dyDescent="0.35">
      <c r="A119" s="8"/>
      <c r="B119" s="8">
        <v>2.2000000000000002</v>
      </c>
      <c r="C119" s="9" t="s">
        <v>23</v>
      </c>
      <c r="D119" s="125">
        <f>'[4]power for chi² and skewpos dist'!B120</f>
        <v>0.77100000000000002</v>
      </c>
      <c r="E119" s="125">
        <f>'[4]power for chi² and skewpos dist'!C120</f>
        <v>0.76</v>
      </c>
      <c r="F119" s="125">
        <f>'[4]power for chi² and skewpos dist'!D120</f>
        <v>0.76</v>
      </c>
      <c r="G119" s="141"/>
      <c r="H119" s="8">
        <v>2.2000000000000002</v>
      </c>
      <c r="I119" s="9" t="s">
        <v>23</v>
      </c>
      <c r="J119" s="125">
        <v>0.83199999999999996</v>
      </c>
      <c r="K119" s="125">
        <v>0.85299999999999998</v>
      </c>
      <c r="L119" s="125">
        <v>0.82299999999999995</v>
      </c>
      <c r="M119" s="1"/>
      <c r="N119" s="135">
        <f>D119-E119</f>
        <v>1.100000000000001E-2</v>
      </c>
      <c r="O119" s="135">
        <f>J119-K119</f>
        <v>-2.1000000000000019E-2</v>
      </c>
      <c r="P119" s="1"/>
      <c r="Q119" s="1">
        <f>D119-F119</f>
        <v>1.100000000000001E-2</v>
      </c>
      <c r="R119" s="1">
        <f>J119-L119</f>
        <v>9.000000000000008E-3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</row>
    <row r="120" spans="1:82" ht="15" x14ac:dyDescent="0.35">
      <c r="A120" s="5" t="s">
        <v>29</v>
      </c>
      <c r="B120" s="27"/>
      <c r="C120" s="28"/>
      <c r="D120" s="152">
        <f>Normal!D121</f>
        <v>0.35299999999999998</v>
      </c>
      <c r="E120" s="152">
        <f>Normal!E121</f>
        <v>0.44900000000000001</v>
      </c>
      <c r="F120" s="152">
        <f>Normal!F121</f>
        <v>0.44900000000000001</v>
      </c>
      <c r="G120" s="141"/>
      <c r="H120" s="27"/>
      <c r="I120" s="28"/>
      <c r="J120" s="152">
        <f>'Doublex when sd is different'!J120</f>
        <v>0.42599999999999999</v>
      </c>
      <c r="K120" s="152">
        <f>'Doublex when sd is different'!K120</f>
        <v>0.40100000000000002</v>
      </c>
      <c r="L120" s="152">
        <f>'Doublex when sd is different'!L120</f>
        <v>0.51700000000000002</v>
      </c>
      <c r="N120" s="135"/>
      <c r="O120" s="135"/>
      <c r="BF120"/>
      <c r="BG120"/>
      <c r="BH120"/>
      <c r="BI120"/>
      <c r="BJ120"/>
      <c r="BK120"/>
      <c r="BL120"/>
      <c r="BM120"/>
      <c r="BN120"/>
      <c r="BO120"/>
      <c r="BP120"/>
      <c r="BQ120"/>
    </row>
    <row r="121" spans="1:82" s="10" customFormat="1" ht="15.75" customHeight="1" x14ac:dyDescent="0.35">
      <c r="A121" s="8"/>
      <c r="B121" s="8">
        <v>2.4</v>
      </c>
      <c r="C121" s="9" t="s">
        <v>23</v>
      </c>
      <c r="D121" s="125">
        <f>'[4]power for chi² and skewpos dist'!B122</f>
        <v>0.34300000000000003</v>
      </c>
      <c r="E121" s="125">
        <f>'[4]power for chi² and skewpos dist'!C122</f>
        <v>0.44900000000000001</v>
      </c>
      <c r="F121" s="125">
        <f>'[4]power for chi² and skewpos dist'!D122</f>
        <v>0.44900000000000001</v>
      </c>
      <c r="G121" s="141"/>
      <c r="H121" s="8">
        <v>2.4</v>
      </c>
      <c r="I121" s="9" t="s">
        <v>23</v>
      </c>
      <c r="J121" s="125">
        <v>0.41699999999999998</v>
      </c>
      <c r="K121" s="125">
        <v>0.41599999999999998</v>
      </c>
      <c r="L121" s="125">
        <v>0.51500000000000001</v>
      </c>
      <c r="M121" s="1"/>
      <c r="N121" s="135"/>
      <c r="O121" s="13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</row>
    <row r="122" spans="1:82" ht="15" x14ac:dyDescent="0.35">
      <c r="A122" s="5" t="s">
        <v>29</v>
      </c>
      <c r="B122" s="27"/>
      <c r="C122" s="28"/>
      <c r="D122" s="152">
        <f>Normal!D123</f>
        <v>9.7000000000000003E-2</v>
      </c>
      <c r="E122" s="152">
        <f>Normal!E123</f>
        <v>0.17599999999999999</v>
      </c>
      <c r="F122" s="152">
        <f>Normal!F123</f>
        <v>0.17599999999999999</v>
      </c>
      <c r="G122" s="141"/>
      <c r="H122" s="27"/>
      <c r="I122" s="28"/>
      <c r="J122" s="152">
        <f>'Doublex when sd is different'!J122</f>
        <v>0.14199999999999999</v>
      </c>
      <c r="K122" s="152">
        <f>'Doublex when sd is different'!K122</f>
        <v>0.14099999999999999</v>
      </c>
      <c r="L122" s="152">
        <f>'Doublex when sd is different'!L122</f>
        <v>0.22900000000000001</v>
      </c>
      <c r="N122" s="135"/>
      <c r="O122" s="135"/>
      <c r="BF122"/>
      <c r="BG122"/>
      <c r="BH122"/>
      <c r="BI122"/>
      <c r="BJ122"/>
      <c r="BK122"/>
      <c r="BL122"/>
      <c r="BM122"/>
      <c r="BN122"/>
      <c r="BO122"/>
      <c r="BP122"/>
      <c r="BQ122"/>
    </row>
    <row r="123" spans="1:82" s="10" customFormat="1" ht="15.75" customHeight="1" x14ac:dyDescent="0.35">
      <c r="A123" s="8"/>
      <c r="B123" s="8">
        <v>2.8</v>
      </c>
      <c r="C123" s="9" t="s">
        <v>23</v>
      </c>
      <c r="D123" s="125">
        <f>'[4]power for chi² and skewpos dist'!B124</f>
        <v>7.4999999999999997E-2</v>
      </c>
      <c r="E123" s="125">
        <f>'[4]power for chi² and skewpos dist'!C124</f>
        <v>0.155</v>
      </c>
      <c r="F123" s="125">
        <f>'[4]power for chi² and skewpos dist'!D124</f>
        <v>0.155</v>
      </c>
      <c r="G123" s="141"/>
      <c r="H123" s="8">
        <v>2.8</v>
      </c>
      <c r="I123" s="9" t="s">
        <v>23</v>
      </c>
      <c r="J123" s="125">
        <v>0.11799999999999999</v>
      </c>
      <c r="K123" s="125">
        <v>0.127</v>
      </c>
      <c r="L123" s="125">
        <v>0.20799999999999999</v>
      </c>
      <c r="M123" s="1"/>
      <c r="N123" s="135"/>
      <c r="O123" s="13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</row>
    <row r="124" spans="1:82" ht="15" x14ac:dyDescent="0.35">
      <c r="A124" s="5" t="s">
        <v>29</v>
      </c>
      <c r="B124" s="25"/>
      <c r="C124" s="26"/>
      <c r="D124" s="151">
        <f>Normal!D125</f>
        <v>0.95699999999999996</v>
      </c>
      <c r="E124" s="151">
        <f>Normal!E125</f>
        <v>0.90600000000000003</v>
      </c>
      <c r="F124" s="151">
        <f>Normal!F125</f>
        <v>0.90600000000000003</v>
      </c>
      <c r="G124" s="141"/>
      <c r="H124" s="25"/>
      <c r="I124" s="26"/>
      <c r="J124" s="151">
        <f>'Doublex when sd is different'!J124</f>
        <v>0.98599999999999999</v>
      </c>
      <c r="K124" s="151">
        <f>'Doublex when sd is different'!K124</f>
        <v>0.98199999999999998</v>
      </c>
      <c r="L124" s="151">
        <f>'Doublex when sd is different'!L124</f>
        <v>0.96499999999999997</v>
      </c>
      <c r="N124" s="135"/>
      <c r="O124" s="135"/>
      <c r="BF124"/>
      <c r="BG124"/>
      <c r="BH124"/>
      <c r="BI124"/>
      <c r="BJ124"/>
      <c r="BK124"/>
      <c r="BL124"/>
      <c r="BM124"/>
      <c r="BN124"/>
      <c r="BO124"/>
      <c r="BP124"/>
      <c r="BQ124"/>
    </row>
    <row r="125" spans="1:82" s="12" customFormat="1" ht="15.75" customHeight="1" x14ac:dyDescent="0.35">
      <c r="A125" s="8"/>
      <c r="B125" s="8">
        <v>2.1</v>
      </c>
      <c r="C125" s="9" t="s">
        <v>24</v>
      </c>
      <c r="D125" s="125">
        <f>'[4]power for chi² and skewpos dist'!B126</f>
        <v>0.92900000000000005</v>
      </c>
      <c r="E125" s="125">
        <f>'[4]power for chi² and skewpos dist'!C126</f>
        <v>0.86</v>
      </c>
      <c r="F125" s="125">
        <f>'[4]power for chi² and skewpos dist'!D126</f>
        <v>0.86</v>
      </c>
      <c r="G125" s="141"/>
      <c r="H125" s="8">
        <v>2.1</v>
      </c>
      <c r="I125" s="9" t="s">
        <v>24</v>
      </c>
      <c r="J125" s="125">
        <v>0.96899999999999997</v>
      </c>
      <c r="K125" s="125">
        <v>0.96899999999999997</v>
      </c>
      <c r="L125" s="125">
        <v>0.93300000000000005</v>
      </c>
      <c r="M125" s="1"/>
      <c r="N125" s="135"/>
      <c r="O125" s="13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</row>
    <row r="126" spans="1:82" ht="15.5" x14ac:dyDescent="0.35">
      <c r="A126" s="5" t="s">
        <v>29</v>
      </c>
      <c r="B126" s="40"/>
      <c r="C126" s="40"/>
      <c r="D126" s="144">
        <f>Normal!D127</f>
        <v>0.81799999999999995</v>
      </c>
      <c r="E126" s="144">
        <f>Normal!E127</f>
        <v>0.81499999999999995</v>
      </c>
      <c r="F126" s="144">
        <f>Normal!F127</f>
        <v>0.81499999999999995</v>
      </c>
      <c r="G126" s="141"/>
      <c r="H126" s="40"/>
      <c r="I126" s="40"/>
      <c r="J126" s="144">
        <f>'Doublex when sd is different'!J126</f>
        <v>0.89100000000000001</v>
      </c>
      <c r="K126" s="144">
        <f>'Doublex when sd is different'!K126</f>
        <v>0.88800000000000001</v>
      </c>
      <c r="L126" s="144">
        <f>'Doublex when sd is different'!L126</f>
        <v>0.89</v>
      </c>
      <c r="N126" s="135"/>
      <c r="O126" s="135"/>
      <c r="BF126"/>
      <c r="BG126"/>
      <c r="BH126"/>
      <c r="BI126"/>
      <c r="BJ126"/>
      <c r="BK126"/>
      <c r="BL126"/>
      <c r="BM126"/>
      <c r="BN126"/>
      <c r="BO126"/>
      <c r="BP126"/>
      <c r="BQ126"/>
    </row>
    <row r="127" spans="1:82" s="15" customFormat="1" ht="15.75" customHeight="1" x14ac:dyDescent="0.35">
      <c r="A127" s="8"/>
      <c r="B127" s="8">
        <v>2.2000000000000002</v>
      </c>
      <c r="C127" s="9" t="s">
        <v>24</v>
      </c>
      <c r="D127" s="125">
        <f>'[4]power for chi² and skewpos dist'!B128</f>
        <v>0.81299999999999994</v>
      </c>
      <c r="E127" s="125">
        <f>'[4]power for chi² and skewpos dist'!C128</f>
        <v>0.79200000000000004</v>
      </c>
      <c r="F127" s="125">
        <f>'[4]power for chi² and skewpos dist'!D128</f>
        <v>0.79200000000000004</v>
      </c>
      <c r="G127" s="141"/>
      <c r="H127" s="8">
        <v>2.2000000000000002</v>
      </c>
      <c r="I127" s="9" t="s">
        <v>24</v>
      </c>
      <c r="J127" s="125">
        <v>0.88500000000000001</v>
      </c>
      <c r="K127" s="125">
        <v>0.89500000000000002</v>
      </c>
      <c r="L127" s="125">
        <v>0.86899999999999999</v>
      </c>
      <c r="M127" s="1"/>
      <c r="N127" s="135">
        <f>D127-E127</f>
        <v>2.0999999999999908E-2</v>
      </c>
      <c r="O127" s="135">
        <f>J127-K127</f>
        <v>-1.0000000000000009E-2</v>
      </c>
      <c r="P127" s="1"/>
      <c r="Q127" s="1">
        <f>D127-F127</f>
        <v>2.0999999999999908E-2</v>
      </c>
      <c r="R127" s="1">
        <f>J127-L127</f>
        <v>1.6000000000000014E-2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</row>
    <row r="128" spans="1:82" ht="15" x14ac:dyDescent="0.35">
      <c r="A128" s="5" t="s">
        <v>29</v>
      </c>
      <c r="B128" s="27"/>
      <c r="C128" s="28"/>
      <c r="D128" s="152">
        <f>Normal!D129</f>
        <v>0.35599999999999998</v>
      </c>
      <c r="E128" s="152">
        <f>Normal!E129</f>
        <v>0.52700000000000002</v>
      </c>
      <c r="F128" s="152">
        <f>Normal!F129</f>
        <v>0.52700000000000002</v>
      </c>
      <c r="G128" s="141"/>
      <c r="H128" s="27"/>
      <c r="I128" s="28"/>
      <c r="J128" s="152">
        <f>'Doublex when sd is different'!J128</f>
        <v>0.443</v>
      </c>
      <c r="K128" s="152">
        <f>'Doublex when sd is different'!K128</f>
        <v>0.49299999999999999</v>
      </c>
      <c r="L128" s="152">
        <f>'Doublex when sd is different'!L128</f>
        <v>0.60799999999999998</v>
      </c>
      <c r="N128" s="135"/>
      <c r="O128" s="135"/>
      <c r="BF128"/>
      <c r="BG128"/>
      <c r="BH128"/>
      <c r="BI128"/>
      <c r="BJ128"/>
      <c r="BK128"/>
      <c r="BL128"/>
      <c r="BM128"/>
      <c r="BN128"/>
      <c r="BO128"/>
      <c r="BP128"/>
      <c r="BQ128"/>
    </row>
    <row r="129" spans="1:82" s="10" customFormat="1" ht="15.75" customHeight="1" x14ac:dyDescent="0.35">
      <c r="A129" s="8"/>
      <c r="B129" s="8">
        <v>2.4</v>
      </c>
      <c r="C129" s="9" t="s">
        <v>24</v>
      </c>
      <c r="D129" s="125">
        <f>'[4]power for chi² and skewpos dist'!B130</f>
        <v>0.34799999999999998</v>
      </c>
      <c r="E129" s="125">
        <f>'[4]power for chi² and skewpos dist'!C130</f>
        <v>0.53300000000000003</v>
      </c>
      <c r="F129" s="125">
        <f>'[4]power for chi² and skewpos dist'!D130</f>
        <v>0.53300000000000003</v>
      </c>
      <c r="G129" s="141"/>
      <c r="H129" s="8">
        <v>2.4</v>
      </c>
      <c r="I129" s="9" t="s">
        <v>24</v>
      </c>
      <c r="J129" s="125">
        <v>0.439</v>
      </c>
      <c r="K129" s="125">
        <v>0.52200000000000002</v>
      </c>
      <c r="L129" s="125">
        <v>0.61</v>
      </c>
      <c r="M129" s="1"/>
      <c r="N129" s="135"/>
      <c r="O129" s="13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</row>
    <row r="130" spans="1:82" ht="15" x14ac:dyDescent="0.35">
      <c r="A130" s="5" t="s">
        <v>29</v>
      </c>
      <c r="B130" s="27"/>
      <c r="C130" s="28"/>
      <c r="D130" s="152">
        <f>Normal!D131</f>
        <v>7.0999999999999994E-2</v>
      </c>
      <c r="E130" s="152">
        <f>Normal!E131</f>
        <v>0.215</v>
      </c>
      <c r="F130" s="152">
        <f>Normal!F131</f>
        <v>0.215</v>
      </c>
      <c r="G130" s="141"/>
      <c r="H130" s="27"/>
      <c r="I130" s="28"/>
      <c r="J130" s="152">
        <f>'Doublex when sd is different'!J130</f>
        <v>0.112</v>
      </c>
      <c r="K130" s="152">
        <f>'Doublex when sd is different'!K130</f>
        <v>0.17100000000000001</v>
      </c>
      <c r="L130" s="152">
        <f>'Doublex when sd is different'!L130</f>
        <v>0.27600000000000002</v>
      </c>
      <c r="N130" s="135"/>
      <c r="O130" s="135"/>
      <c r="BF130"/>
      <c r="BG130"/>
      <c r="BH130"/>
      <c r="BI130"/>
      <c r="BJ130"/>
      <c r="BK130"/>
      <c r="BL130"/>
      <c r="BM130"/>
      <c r="BN130"/>
      <c r="BO130"/>
      <c r="BP130"/>
      <c r="BQ130"/>
    </row>
    <row r="131" spans="1:82" s="10" customFormat="1" ht="15.75" customHeight="1" x14ac:dyDescent="0.35">
      <c r="A131" s="8"/>
      <c r="B131" s="8">
        <v>2.8</v>
      </c>
      <c r="C131" s="9" t="s">
        <v>24</v>
      </c>
      <c r="D131" s="125">
        <f>'[4]power for chi² and skewpos dist'!B132</f>
        <v>5.1999999999999998E-2</v>
      </c>
      <c r="E131" s="125">
        <f>'[4]power for chi² and skewpos dist'!C132</f>
        <v>0.19800000000000001</v>
      </c>
      <c r="F131" s="125">
        <f>'[4]power for chi² and skewpos dist'!D132</f>
        <v>0.19800000000000001</v>
      </c>
      <c r="G131" s="141"/>
      <c r="H131" s="8">
        <v>2.8</v>
      </c>
      <c r="I131" s="9" t="s">
        <v>24</v>
      </c>
      <c r="J131" s="125">
        <v>0.09</v>
      </c>
      <c r="K131" s="125">
        <v>0.16300000000000001</v>
      </c>
      <c r="L131" s="125">
        <v>0.26</v>
      </c>
      <c r="M131" s="1"/>
      <c r="N131" s="135"/>
      <c r="O131" s="13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</row>
    <row r="132" spans="1:82" ht="15" x14ac:dyDescent="0.35">
      <c r="A132" s="5" t="s">
        <v>29</v>
      </c>
      <c r="B132" s="25"/>
      <c r="C132" s="26"/>
      <c r="D132" s="151">
        <f>Normal!D133</f>
        <v>0.95</v>
      </c>
      <c r="E132" s="151">
        <f>Normal!E133</f>
        <v>0.98199999999999998</v>
      </c>
      <c r="F132" s="151">
        <f>Normal!F133</f>
        <v>0.98199999999999998</v>
      </c>
      <c r="G132" s="141"/>
      <c r="H132" s="25"/>
      <c r="I132" s="26"/>
      <c r="J132" s="151">
        <f>'Doublex when sd is different'!J132</f>
        <v>0.94799999999999995</v>
      </c>
      <c r="K132" s="151">
        <f>'Doublex when sd is different'!K132</f>
        <v>0.996</v>
      </c>
      <c r="L132" s="151">
        <f>'Doublex when sd is different'!L132</f>
        <v>0.97499999999999998</v>
      </c>
      <c r="N132" s="135"/>
      <c r="O132" s="135"/>
      <c r="BF132"/>
      <c r="BG132"/>
      <c r="BH132"/>
      <c r="BI132"/>
      <c r="BJ132"/>
      <c r="BK132"/>
      <c r="BL132"/>
      <c r="BM132"/>
      <c r="BN132"/>
      <c r="BO132"/>
      <c r="BP132"/>
      <c r="BQ132"/>
    </row>
    <row r="133" spans="1:82" s="10" customFormat="1" ht="15.75" customHeight="1" x14ac:dyDescent="0.35">
      <c r="A133" s="8"/>
      <c r="B133" s="8">
        <v>2.1</v>
      </c>
      <c r="C133" s="9" t="s">
        <v>25</v>
      </c>
      <c r="D133" s="125">
        <f>'[4]power for chi² and skewpos dist'!B134</f>
        <v>0.91800000000000004</v>
      </c>
      <c r="E133" s="125">
        <f>'[4]power for chi² and skewpos dist'!C134</f>
        <v>0.96899999999999997</v>
      </c>
      <c r="F133" s="125">
        <f>'[4]power for chi² and skewpos dist'!D134</f>
        <v>0.96899999999999997</v>
      </c>
      <c r="G133" s="141"/>
      <c r="H133" s="8">
        <v>2.1</v>
      </c>
      <c r="I133" s="9" t="s">
        <v>25</v>
      </c>
      <c r="J133" s="125">
        <v>0.92200000000000004</v>
      </c>
      <c r="K133" s="125">
        <v>0.996</v>
      </c>
      <c r="L133" s="125">
        <v>0.96099999999999997</v>
      </c>
      <c r="M133" s="1"/>
      <c r="N133" s="135"/>
      <c r="O133" s="13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</row>
    <row r="134" spans="1:82" ht="15.5" x14ac:dyDescent="0.35">
      <c r="A134" s="5" t="s">
        <v>29</v>
      </c>
      <c r="B134" s="40"/>
      <c r="C134" s="40"/>
      <c r="D134" s="144">
        <f>Normal!D135</f>
        <v>0.81799999999999995</v>
      </c>
      <c r="E134" s="144">
        <f>Normal!E135</f>
        <v>0.81499999999999995</v>
      </c>
      <c r="F134" s="144">
        <f>Normal!F135</f>
        <v>0.81499999999999995</v>
      </c>
      <c r="G134" s="141"/>
      <c r="H134" s="40"/>
      <c r="I134" s="40"/>
      <c r="J134" s="144">
        <f>'Doublex when sd is different'!J134</f>
        <v>0.81</v>
      </c>
      <c r="K134" s="144">
        <f>'Doublex when sd is different'!K134</f>
        <v>0.80400000000000005</v>
      </c>
      <c r="L134" s="144">
        <f>'Doublex when sd is different'!L134</f>
        <v>0.80900000000000005</v>
      </c>
      <c r="N134" s="135"/>
      <c r="O134" s="135"/>
      <c r="BF134"/>
      <c r="BG134"/>
      <c r="BH134"/>
      <c r="BI134"/>
      <c r="BJ134"/>
      <c r="BK134"/>
      <c r="BL134"/>
      <c r="BM134"/>
      <c r="BN134"/>
      <c r="BO134"/>
      <c r="BP134"/>
      <c r="BQ134"/>
    </row>
    <row r="135" spans="1:82" s="15" customFormat="1" ht="15.75" customHeight="1" x14ac:dyDescent="0.35">
      <c r="A135" s="8"/>
      <c r="B135" s="8">
        <v>2.2000000000000002</v>
      </c>
      <c r="C135" s="9" t="s">
        <v>25</v>
      </c>
      <c r="D135" s="125">
        <f>'[4]power for chi² and skewpos dist'!B136</f>
        <v>0.80900000000000005</v>
      </c>
      <c r="E135" s="125">
        <f>'[4]power for chi² and skewpos dist'!C136</f>
        <v>0.82499999999999996</v>
      </c>
      <c r="F135" s="125">
        <f>'[4]power for chi² and skewpos dist'!D136</f>
        <v>0.82499999999999996</v>
      </c>
      <c r="G135" s="141"/>
      <c r="H135" s="8">
        <v>2.2000000000000002</v>
      </c>
      <c r="I135" s="9" t="s">
        <v>25</v>
      </c>
      <c r="J135" s="125">
        <v>0.80500000000000005</v>
      </c>
      <c r="K135" s="125">
        <v>0.83799999999999997</v>
      </c>
      <c r="L135" s="125">
        <v>0.81499999999999995</v>
      </c>
      <c r="M135" s="1"/>
      <c r="N135" s="135">
        <f>D135-E135</f>
        <v>-1.5999999999999903E-2</v>
      </c>
      <c r="O135" s="135">
        <f>J135-K135</f>
        <v>-3.2999999999999918E-2</v>
      </c>
      <c r="P135" s="1"/>
      <c r="Q135" s="1">
        <f>D135-F135</f>
        <v>-1.5999999999999903E-2</v>
      </c>
      <c r="R135" s="1">
        <f>J135-L135</f>
        <v>-9.9999999999998979E-3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</row>
    <row r="136" spans="1:82" ht="15" x14ac:dyDescent="0.35">
      <c r="A136" s="5" t="s">
        <v>29</v>
      </c>
      <c r="B136" s="25"/>
      <c r="C136" s="26"/>
      <c r="D136" s="151">
        <f>Normal!D137</f>
        <v>0.52500000000000002</v>
      </c>
      <c r="E136" s="151">
        <f>Normal!E137</f>
        <v>0.375</v>
      </c>
      <c r="F136" s="151">
        <f>Normal!F137</f>
        <v>0.375</v>
      </c>
      <c r="G136" s="141"/>
      <c r="H136" s="25"/>
      <c r="I136" s="26"/>
      <c r="J136" s="151">
        <f>'Doublex when sd is different'!J136</f>
        <v>0.55000000000000004</v>
      </c>
      <c r="K136" s="151">
        <f>'Doublex when sd is different'!K136</f>
        <v>0.31</v>
      </c>
      <c r="L136" s="151">
        <f>'Doublex when sd is different'!L136</f>
        <v>0.42099999999999999</v>
      </c>
      <c r="N136" s="135"/>
      <c r="O136" s="135"/>
      <c r="BF136"/>
      <c r="BG136"/>
      <c r="BH136"/>
      <c r="BI136"/>
      <c r="BJ136"/>
      <c r="BK136"/>
      <c r="BL136"/>
      <c r="BM136"/>
      <c r="BN136"/>
      <c r="BO136"/>
      <c r="BP136"/>
      <c r="BQ136"/>
    </row>
    <row r="137" spans="1:82" s="12" customFormat="1" ht="15.75" customHeight="1" x14ac:dyDescent="0.35">
      <c r="A137" s="8"/>
      <c r="B137" s="8">
        <v>2.4</v>
      </c>
      <c r="C137" s="9" t="s">
        <v>25</v>
      </c>
      <c r="D137" s="125">
        <f>'[4]power for chi² and skewpos dist'!B138</f>
        <v>0.52100000000000002</v>
      </c>
      <c r="E137" s="125">
        <f>'[4]power for chi² and skewpos dist'!C138</f>
        <v>0.35499999999999998</v>
      </c>
      <c r="F137" s="125">
        <f>'[4]power for chi² and skewpos dist'!D138</f>
        <v>0.35499999999999998</v>
      </c>
      <c r="G137" s="141"/>
      <c r="H137" s="8">
        <v>2.4</v>
      </c>
      <c r="I137" s="9" t="s">
        <v>25</v>
      </c>
      <c r="J137" s="125">
        <v>0.54500000000000004</v>
      </c>
      <c r="K137" s="125">
        <v>0.28999999999999998</v>
      </c>
      <c r="L137" s="125">
        <v>0.40600000000000003</v>
      </c>
      <c r="M137" s="1"/>
      <c r="N137" s="135"/>
      <c r="O137" s="13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</row>
    <row r="138" spans="1:82" ht="15" x14ac:dyDescent="0.35">
      <c r="A138" s="5" t="s">
        <v>29</v>
      </c>
      <c r="B138" s="25"/>
      <c r="C138" s="26"/>
      <c r="D138" s="151">
        <f>Normal!D139</f>
        <v>0.29399999999999998</v>
      </c>
      <c r="E138" s="151">
        <f>Normal!E139</f>
        <v>0.13700000000000001</v>
      </c>
      <c r="F138" s="151">
        <f>Normal!F139</f>
        <v>0.13700000000000001</v>
      </c>
      <c r="G138" s="141"/>
      <c r="H138" s="25"/>
      <c r="I138" s="26"/>
      <c r="J138" s="151">
        <f>'Doublex when sd is different'!J138</f>
        <v>0.34100000000000003</v>
      </c>
      <c r="K138" s="151">
        <f>'Doublex when sd is different'!K138</f>
        <v>0.111</v>
      </c>
      <c r="L138" s="151">
        <f>'Doublex when sd is different'!L138</f>
        <v>0.182</v>
      </c>
      <c r="N138" s="135"/>
      <c r="O138" s="135"/>
      <c r="BF138"/>
      <c r="BG138"/>
      <c r="BH138"/>
      <c r="BI138"/>
      <c r="BJ138"/>
      <c r="BK138"/>
      <c r="BL138"/>
      <c r="BM138"/>
      <c r="BN138"/>
      <c r="BO138"/>
      <c r="BP138"/>
      <c r="BQ138"/>
    </row>
    <row r="139" spans="1:82" s="12" customFormat="1" ht="15.75" customHeight="1" x14ac:dyDescent="0.35">
      <c r="A139" s="8"/>
      <c r="B139" s="8">
        <v>2.8</v>
      </c>
      <c r="C139" s="9" t="s">
        <v>25</v>
      </c>
      <c r="D139" s="125">
        <f>'[4]power for chi² and skewpos dist'!B140</f>
        <v>0.27400000000000002</v>
      </c>
      <c r="E139" s="125">
        <f>'[4]power for chi² and skewpos dist'!C140</f>
        <v>0.11</v>
      </c>
      <c r="F139" s="125">
        <f>'[4]power for chi² and skewpos dist'!D140</f>
        <v>0.11</v>
      </c>
      <c r="G139" s="141"/>
      <c r="H139" s="8">
        <v>2.8</v>
      </c>
      <c r="I139" s="9" t="s">
        <v>25</v>
      </c>
      <c r="J139" s="125">
        <v>0.32600000000000001</v>
      </c>
      <c r="K139" s="125">
        <v>9.0999999999999998E-2</v>
      </c>
      <c r="L139" s="125">
        <v>0.156</v>
      </c>
      <c r="M139" s="1"/>
      <c r="N139" s="135"/>
      <c r="O139" s="13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</row>
    <row r="140" spans="1:82" ht="15" x14ac:dyDescent="0.35">
      <c r="A140" s="5" t="s">
        <v>29</v>
      </c>
      <c r="B140" s="5"/>
      <c r="C140" s="6"/>
      <c r="D140" s="142">
        <f>Normal!D141</f>
        <v>0.99399999999999999</v>
      </c>
      <c r="E140" s="142">
        <f>Normal!E141</f>
        <v>0.99399999999999999</v>
      </c>
      <c r="F140" s="142">
        <f>Normal!F141</f>
        <v>0.99399999999999999</v>
      </c>
      <c r="G140" s="141"/>
      <c r="H140" s="5"/>
      <c r="I140" s="6"/>
      <c r="J140" s="142">
        <f>'Doublex when sd is different'!J140</f>
        <v>0.998</v>
      </c>
      <c r="K140" s="142">
        <f>'Doublex when sd is different'!K140</f>
        <v>1</v>
      </c>
      <c r="L140" s="142">
        <f>'Doublex when sd is different'!L140</f>
        <v>0.998</v>
      </c>
      <c r="N140" s="135"/>
      <c r="O140" s="135"/>
      <c r="BF140"/>
      <c r="BG140"/>
      <c r="BH140"/>
      <c r="BI140"/>
      <c r="BJ140"/>
      <c r="BK140"/>
      <c r="BL140"/>
      <c r="BM140"/>
      <c r="BN140"/>
      <c r="BO140"/>
      <c r="BP140"/>
      <c r="BQ140"/>
    </row>
    <row r="141" spans="1:82" s="15" customFormat="1" ht="15.75" customHeight="1" x14ac:dyDescent="0.35">
      <c r="A141" s="8"/>
      <c r="B141" s="8">
        <v>2.1</v>
      </c>
      <c r="C141" s="9" t="s">
        <v>26</v>
      </c>
      <c r="D141" s="125">
        <f>'[4]power for chi² and skewpos dist'!B142</f>
        <v>0.98199999999999998</v>
      </c>
      <c r="E141" s="125">
        <f>'[4]power for chi² and skewpos dist'!C142</f>
        <v>0.98199999999999998</v>
      </c>
      <c r="F141" s="125">
        <f>'[4]power for chi² and skewpos dist'!D142</f>
        <v>0.98199999999999998</v>
      </c>
      <c r="G141" s="141"/>
      <c r="H141" s="8">
        <v>2.1</v>
      </c>
      <c r="I141" s="9" t="s">
        <v>26</v>
      </c>
      <c r="J141" s="125">
        <v>0.99399999999999999</v>
      </c>
      <c r="K141" s="125">
        <v>0.999</v>
      </c>
      <c r="L141" s="125">
        <v>0.99399999999999999</v>
      </c>
      <c r="M141" s="1"/>
      <c r="N141" s="135"/>
      <c r="O141" s="13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</row>
    <row r="142" spans="1:82" ht="15.5" x14ac:dyDescent="0.35">
      <c r="A142" s="5" t="s">
        <v>29</v>
      </c>
      <c r="B142" s="29"/>
      <c r="C142" s="29"/>
      <c r="D142" s="147">
        <f>Normal!D143</f>
        <v>0.94099999999999995</v>
      </c>
      <c r="E142" s="147">
        <f>Normal!E143</f>
        <v>0.94099999999999995</v>
      </c>
      <c r="F142" s="147">
        <f>Normal!F143</f>
        <v>0.94099999999999995</v>
      </c>
      <c r="G142" s="141"/>
      <c r="H142" s="29"/>
      <c r="I142" s="29"/>
      <c r="J142" s="147">
        <f>'Doublex when sd is different'!J142</f>
        <v>0.96199999999999997</v>
      </c>
      <c r="K142" s="147">
        <f>'Doublex when sd is different'!K142</f>
        <v>0.96099999999999997</v>
      </c>
      <c r="L142" s="147">
        <f>'Doublex when sd is different'!L142</f>
        <v>0.96199999999999997</v>
      </c>
      <c r="N142" s="135"/>
      <c r="O142" s="135"/>
      <c r="BF142"/>
      <c r="BG142"/>
      <c r="BH142"/>
      <c r="BI142"/>
      <c r="BJ142"/>
      <c r="BK142"/>
      <c r="BL142"/>
      <c r="BM142"/>
      <c r="BN142"/>
      <c r="BO142"/>
      <c r="BP142"/>
      <c r="BQ142"/>
    </row>
    <row r="143" spans="1:82" s="15" customFormat="1" ht="15.75" customHeight="1" x14ac:dyDescent="0.35">
      <c r="A143" s="8"/>
      <c r="B143" s="8">
        <v>2.2000000000000002</v>
      </c>
      <c r="C143" s="9" t="s">
        <v>26</v>
      </c>
      <c r="D143" s="125">
        <f>'[4]power for chi² and skewpos dist'!B144</f>
        <v>0.93200000000000005</v>
      </c>
      <c r="E143" s="125">
        <f>'[4]power for chi² and skewpos dist'!C144</f>
        <v>0.93200000000000005</v>
      </c>
      <c r="F143" s="125">
        <f>'[4]power for chi² and skewpos dist'!D144</f>
        <v>0.93200000000000005</v>
      </c>
      <c r="G143" s="141"/>
      <c r="H143" s="8">
        <v>2.2000000000000002</v>
      </c>
      <c r="I143" s="9" t="s">
        <v>26</v>
      </c>
      <c r="J143" s="125">
        <v>0.95799999999999996</v>
      </c>
      <c r="K143" s="125">
        <v>0.96899999999999997</v>
      </c>
      <c r="L143" s="125">
        <v>0.95699999999999996</v>
      </c>
      <c r="M143" s="1"/>
      <c r="N143" s="135">
        <f>D143-E143</f>
        <v>0</v>
      </c>
      <c r="O143" s="135">
        <f>J143-K143</f>
        <v>-1.100000000000001E-2</v>
      </c>
      <c r="P143" s="1"/>
      <c r="Q143" s="135">
        <f>D143-F143</f>
        <v>0</v>
      </c>
      <c r="R143" s="135">
        <f>J143-L143</f>
        <v>1.0000000000000009E-3</v>
      </c>
      <c r="S143" s="1"/>
      <c r="T143" s="135">
        <f>MIN(N143:O143,N151:O151,N159:O159)</f>
        <v>-1.100000000000001E-2</v>
      </c>
      <c r="U143" s="135">
        <f>MIN(Q143:R143,Q151:R151,Q159:R159)</f>
        <v>0</v>
      </c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</row>
    <row r="144" spans="1:82" ht="15" x14ac:dyDescent="0.35">
      <c r="A144" s="5" t="s">
        <v>29</v>
      </c>
      <c r="B144" s="5"/>
      <c r="C144" s="6"/>
      <c r="D144" s="142">
        <f>Normal!D145</f>
        <v>0.60399999999999998</v>
      </c>
      <c r="E144" s="142">
        <f>Normal!E145</f>
        <v>0.60299999999999998</v>
      </c>
      <c r="F144" s="142">
        <f>Normal!F145</f>
        <v>0.60299999999999998</v>
      </c>
      <c r="G144" s="141"/>
      <c r="H144" s="5"/>
      <c r="I144" s="6"/>
      <c r="J144" s="142">
        <f>'Doublex when sd is different'!J144</f>
        <v>0.9</v>
      </c>
      <c r="K144" s="142">
        <f>'Doublex when sd is different'!K144</f>
        <v>0.6</v>
      </c>
      <c r="L144" s="142">
        <f>'Doublex when sd is different'!L144</f>
        <v>0.9</v>
      </c>
      <c r="N144" s="135"/>
      <c r="O144" s="135"/>
      <c r="T144" s="135">
        <f>MAX(N143:O143,N151:O151,N159:O159)</f>
        <v>8.0000000000000071E-3</v>
      </c>
      <c r="U144" s="135" t="s">
        <v>62</v>
      </c>
      <c r="BF144"/>
      <c r="BG144"/>
      <c r="BH144"/>
      <c r="BI144"/>
      <c r="BJ144"/>
      <c r="BK144"/>
      <c r="BL144"/>
      <c r="BM144"/>
      <c r="BN144"/>
      <c r="BO144"/>
      <c r="BP144"/>
      <c r="BQ144"/>
    </row>
    <row r="145" spans="1:82" s="15" customFormat="1" ht="15.75" customHeight="1" x14ac:dyDescent="0.35">
      <c r="A145" s="8"/>
      <c r="B145" s="8">
        <v>2.4</v>
      </c>
      <c r="C145" s="9" t="s">
        <v>26</v>
      </c>
      <c r="D145" s="125">
        <f>'[4]power for chi² and skewpos dist'!B146</f>
        <v>0.60799999999999998</v>
      </c>
      <c r="E145" s="125">
        <f>'[4]power for chi² and skewpos dist'!C146</f>
        <v>0.60599999999999998</v>
      </c>
      <c r="F145" s="125">
        <f>'[4]power for chi² and skewpos dist'!D146</f>
        <v>0.60599999999999998</v>
      </c>
      <c r="G145" s="141"/>
      <c r="H145" s="8">
        <v>2.4</v>
      </c>
      <c r="I145" s="9" t="s">
        <v>26</v>
      </c>
      <c r="J145" s="125">
        <v>0.67300000000000004</v>
      </c>
      <c r="K145" s="125">
        <v>0.55500000000000005</v>
      </c>
      <c r="L145" s="125">
        <v>0.67100000000000004</v>
      </c>
      <c r="M145" s="1"/>
      <c r="N145" s="135"/>
      <c r="O145" s="13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</row>
    <row r="146" spans="1:82" ht="15" x14ac:dyDescent="0.35">
      <c r="A146" s="5" t="s">
        <v>29</v>
      </c>
      <c r="B146" s="5"/>
      <c r="C146" s="6"/>
      <c r="D146" s="142">
        <f>Normal!D147</f>
        <v>0.22800000000000001</v>
      </c>
      <c r="E146" s="142">
        <f>Normal!E147</f>
        <v>0.22500000000000001</v>
      </c>
      <c r="F146" s="142">
        <f>Normal!F147</f>
        <v>0.22500000000000001</v>
      </c>
      <c r="G146" s="141"/>
      <c r="H146" s="5"/>
      <c r="I146" s="6"/>
      <c r="J146" s="142">
        <f>'Doublex when sd is different'!J146</f>
        <v>0.29099999999999998</v>
      </c>
      <c r="K146" s="142">
        <f>'Doublex when sd is different'!K146</f>
        <v>0.17799999999999999</v>
      </c>
      <c r="L146" s="142">
        <f>'Doublex when sd is different'!L146</f>
        <v>0.28699999999999998</v>
      </c>
      <c r="N146" s="135"/>
      <c r="O146" s="135"/>
      <c r="BF146"/>
      <c r="BG146"/>
      <c r="BH146"/>
      <c r="BI146"/>
      <c r="BJ146"/>
      <c r="BK146"/>
      <c r="BL146"/>
      <c r="BM146"/>
      <c r="BN146"/>
      <c r="BO146"/>
      <c r="BP146"/>
      <c r="BQ146"/>
    </row>
    <row r="147" spans="1:82" s="15" customFormat="1" ht="15.75" customHeight="1" x14ac:dyDescent="0.35">
      <c r="A147" s="8"/>
      <c r="B147" s="8">
        <v>2.8</v>
      </c>
      <c r="C147" s="9" t="s">
        <v>26</v>
      </c>
      <c r="D147" s="125">
        <f>'[4]power for chi² and skewpos dist'!B148</f>
        <v>0.20599999999999999</v>
      </c>
      <c r="E147" s="125">
        <f>'[4]power for chi² and skewpos dist'!C148</f>
        <v>0.20300000000000001</v>
      </c>
      <c r="F147" s="125">
        <f>'[4]power for chi² and skewpos dist'!D148</f>
        <v>0.20300000000000001</v>
      </c>
      <c r="G147" s="141"/>
      <c r="H147" s="8">
        <v>2.8</v>
      </c>
      <c r="I147" s="9" t="s">
        <v>26</v>
      </c>
      <c r="J147" s="125">
        <v>0.27300000000000002</v>
      </c>
      <c r="K147" s="125">
        <v>0.16200000000000001</v>
      </c>
      <c r="L147" s="125">
        <v>0.26800000000000002</v>
      </c>
      <c r="M147" s="1"/>
      <c r="N147" s="135"/>
      <c r="O147" s="13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</row>
    <row r="148" spans="1:82" ht="15" x14ac:dyDescent="0.35">
      <c r="A148" s="5" t="s">
        <v>29</v>
      </c>
      <c r="B148" s="25"/>
      <c r="C148" s="26"/>
      <c r="D148" s="151">
        <f>Normal!D149</f>
        <v>0.998</v>
      </c>
      <c r="E148" s="151">
        <f>Normal!E149</f>
        <v>0.996</v>
      </c>
      <c r="F148" s="151">
        <f>Normal!F149</f>
        <v>0.996</v>
      </c>
      <c r="G148" s="141"/>
      <c r="H148" s="25"/>
      <c r="I148" s="26"/>
      <c r="J148" s="151">
        <f>'Doublex when sd is different'!J148</f>
        <v>1</v>
      </c>
      <c r="K148" s="151">
        <f>'Doublex when sd is different'!K148</f>
        <v>1</v>
      </c>
      <c r="L148" s="151">
        <f>'Doublex when sd is different'!L148</f>
        <v>1</v>
      </c>
      <c r="N148" s="135"/>
      <c r="O148" s="135"/>
      <c r="BF148"/>
      <c r="BG148"/>
      <c r="BH148"/>
      <c r="BI148"/>
      <c r="BJ148"/>
      <c r="BK148"/>
      <c r="BL148"/>
      <c r="BM148"/>
      <c r="BN148"/>
      <c r="BO148"/>
      <c r="BP148"/>
      <c r="BQ148"/>
    </row>
    <row r="149" spans="1:82" s="12" customFormat="1" ht="15.75" customHeight="1" x14ac:dyDescent="0.35">
      <c r="A149" s="8"/>
      <c r="B149" s="8">
        <v>2.1</v>
      </c>
      <c r="C149" s="9" t="s">
        <v>27</v>
      </c>
      <c r="D149" s="125">
        <f>'[4]power for chi² and skewpos dist'!B150</f>
        <v>0.99299999999999999</v>
      </c>
      <c r="E149" s="125">
        <f>'[4]power for chi² and skewpos dist'!C150</f>
        <v>0.98499999999999999</v>
      </c>
      <c r="F149" s="125">
        <f>'[4]power for chi² and skewpos dist'!D150</f>
        <v>0.98499999999999999</v>
      </c>
      <c r="G149" s="141"/>
      <c r="H149" s="8">
        <v>2.1</v>
      </c>
      <c r="I149" s="9" t="s">
        <v>27</v>
      </c>
      <c r="J149" s="125">
        <v>0.999</v>
      </c>
      <c r="K149" s="125">
        <v>0.999</v>
      </c>
      <c r="L149" s="125">
        <v>0.998</v>
      </c>
      <c r="M149" s="1"/>
      <c r="N149" s="135"/>
      <c r="O149" s="13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</row>
    <row r="150" spans="1:82" ht="15.5" x14ac:dyDescent="0.35">
      <c r="A150" s="5" t="s">
        <v>29</v>
      </c>
      <c r="B150" s="40"/>
      <c r="C150" s="40"/>
      <c r="D150" s="144">
        <f>Normal!D151</f>
        <v>0.97099999999999997</v>
      </c>
      <c r="E150" s="144">
        <f>Normal!E151</f>
        <v>0.97099999999999997</v>
      </c>
      <c r="F150" s="144">
        <f>Normal!F151</f>
        <v>0.97099999999999997</v>
      </c>
      <c r="G150" s="141"/>
      <c r="H150" s="40"/>
      <c r="I150" s="40"/>
      <c r="J150" s="144">
        <f>'Doublex when sd is different'!J150</f>
        <v>0.98899999999999999</v>
      </c>
      <c r="K150" s="144">
        <f>'Doublex when sd is different'!K150</f>
        <v>0.98899999999999999</v>
      </c>
      <c r="L150" s="144">
        <f>'Doublex when sd is different'!L150</f>
        <v>0.98899999999999999</v>
      </c>
      <c r="N150" s="135"/>
      <c r="O150" s="135"/>
      <c r="BF150"/>
      <c r="BG150"/>
      <c r="BH150"/>
      <c r="BI150"/>
      <c r="BJ150"/>
      <c r="BK150"/>
      <c r="BL150"/>
      <c r="BM150"/>
      <c r="BN150"/>
      <c r="BO150"/>
      <c r="BP150"/>
      <c r="BQ150"/>
    </row>
    <row r="151" spans="1:82" s="15" customFormat="1" ht="15.75" customHeight="1" x14ac:dyDescent="0.35">
      <c r="A151" s="8"/>
      <c r="B151" s="8">
        <v>2.2000000000000002</v>
      </c>
      <c r="C151" s="9" t="s">
        <v>27</v>
      </c>
      <c r="D151" s="125">
        <f>'[4]power for chi² and skewpos dist'!B152</f>
        <v>0.96299999999999997</v>
      </c>
      <c r="E151" s="125">
        <f>'[4]power for chi² and skewpos dist'!C152</f>
        <v>0.95699999999999996</v>
      </c>
      <c r="F151" s="125">
        <f>'[4]power for chi² and skewpos dist'!D152</f>
        <v>0.95699999999999996</v>
      </c>
      <c r="G151" s="141"/>
      <c r="H151" s="8">
        <v>2.2000000000000002</v>
      </c>
      <c r="I151" s="9" t="s">
        <v>27</v>
      </c>
      <c r="J151" s="125">
        <v>0.98699999999999999</v>
      </c>
      <c r="K151" s="125">
        <v>0.98899999999999999</v>
      </c>
      <c r="L151" s="125">
        <v>0.98499999999999999</v>
      </c>
      <c r="M151" s="1"/>
      <c r="N151" s="135">
        <f>D151-E151</f>
        <v>6.0000000000000053E-3</v>
      </c>
      <c r="O151" s="135">
        <f>J151-K151</f>
        <v>-2.0000000000000018E-3</v>
      </c>
      <c r="P151" s="1"/>
      <c r="Q151" s="135">
        <f>D151-F151</f>
        <v>6.0000000000000053E-3</v>
      </c>
      <c r="R151" s="135">
        <f>J151-L151</f>
        <v>2.0000000000000018E-3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</row>
    <row r="152" spans="1:82" ht="15" x14ac:dyDescent="0.35">
      <c r="A152" s="5" t="s">
        <v>29</v>
      </c>
      <c r="B152" s="27"/>
      <c r="C152" s="28"/>
      <c r="D152" s="152">
        <f>Normal!D153</f>
        <v>0.65100000000000002</v>
      </c>
      <c r="E152" s="152">
        <f>Normal!E153</f>
        <v>0.73899999999999999</v>
      </c>
      <c r="F152" s="152">
        <f>Normal!F153</f>
        <v>0.73899999999999999</v>
      </c>
      <c r="G152" s="141"/>
      <c r="H152" s="27"/>
      <c r="I152" s="28"/>
      <c r="J152" s="152">
        <f>'Doublex when sd is different'!J152</f>
        <v>0.73599999999999999</v>
      </c>
      <c r="K152" s="152">
        <f>'Doublex when sd is different'!K152</f>
        <v>0.70499999999999996</v>
      </c>
      <c r="L152" s="152">
        <f>'Doublex when sd is different'!L152</f>
        <v>0.80500000000000005</v>
      </c>
      <c r="N152" s="135"/>
      <c r="O152" s="135"/>
      <c r="BF152"/>
      <c r="BG152"/>
      <c r="BH152"/>
      <c r="BI152"/>
      <c r="BJ152"/>
      <c r="BK152"/>
      <c r="BL152"/>
      <c r="BM152"/>
      <c r="BN152"/>
      <c r="BO152"/>
      <c r="BP152"/>
      <c r="BQ152"/>
    </row>
    <row r="153" spans="1:82" ht="15.75" customHeight="1" x14ac:dyDescent="0.35">
      <c r="A153" s="8"/>
      <c r="B153" s="8">
        <v>2.4</v>
      </c>
      <c r="C153" s="9" t="s">
        <v>27</v>
      </c>
      <c r="D153" s="125">
        <f>'[4]power for chi² and skewpos dist'!B154</f>
        <v>0.65900000000000003</v>
      </c>
      <c r="E153" s="125">
        <f>'[4]power for chi² and skewpos dist'!C154</f>
        <v>0.74399999999999999</v>
      </c>
      <c r="F153" s="125">
        <f>'[4]power for chi² and skewpos dist'!D154</f>
        <v>0.74399999999999999</v>
      </c>
      <c r="G153" s="141"/>
      <c r="H153" s="8">
        <v>2.4</v>
      </c>
      <c r="I153" s="9" t="s">
        <v>27</v>
      </c>
      <c r="J153" s="125">
        <v>0.747</v>
      </c>
      <c r="K153" s="125">
        <v>0.72799999999999998</v>
      </c>
      <c r="L153" s="125">
        <v>0.81200000000000006</v>
      </c>
      <c r="N153" s="135"/>
      <c r="O153" s="135"/>
      <c r="BF153"/>
      <c r="BG153"/>
      <c r="BH153"/>
      <c r="BI153"/>
      <c r="BJ153"/>
      <c r="BK153"/>
      <c r="BL153"/>
      <c r="BM153"/>
      <c r="BN153"/>
      <c r="BO153"/>
      <c r="BP153"/>
      <c r="BQ153"/>
    </row>
    <row r="154" spans="1:82" ht="15" x14ac:dyDescent="0.35">
      <c r="A154" s="5" t="s">
        <v>29</v>
      </c>
      <c r="B154" s="27"/>
      <c r="C154" s="28"/>
      <c r="D154" s="152">
        <f>Normal!D155</f>
        <v>0.188</v>
      </c>
      <c r="E154" s="152">
        <f>Normal!E155</f>
        <v>0.307</v>
      </c>
      <c r="F154" s="152">
        <f>Normal!F155</f>
        <v>0.307</v>
      </c>
      <c r="G154" s="141"/>
      <c r="H154" s="27"/>
      <c r="I154" s="28"/>
      <c r="J154" s="152">
        <f>'Doublex when sd is different'!J154</f>
        <v>0.26200000000000001</v>
      </c>
      <c r="K154" s="152">
        <f>'Doublex when sd is different'!K154</f>
        <v>0.247</v>
      </c>
      <c r="L154" s="152">
        <f>'Doublex when sd is different'!L154</f>
        <v>0.38100000000000001</v>
      </c>
      <c r="N154" s="135"/>
      <c r="O154" s="135"/>
      <c r="BF154"/>
      <c r="BG154"/>
      <c r="BH154"/>
      <c r="BI154"/>
      <c r="BJ154"/>
      <c r="BK154"/>
      <c r="BL154"/>
      <c r="BM154"/>
      <c r="BN154"/>
      <c r="BO154"/>
      <c r="BP154"/>
      <c r="BQ154"/>
    </row>
    <row r="155" spans="1:82" ht="15.75" customHeight="1" x14ac:dyDescent="0.35">
      <c r="A155" s="8"/>
      <c r="B155" s="8">
        <v>2.8</v>
      </c>
      <c r="C155" s="9" t="s">
        <v>27</v>
      </c>
      <c r="D155" s="125">
        <f>'[4]power for chi² and skewpos dist'!B156</f>
        <v>0.16900000000000001</v>
      </c>
      <c r="E155" s="125">
        <f>'[4]power for chi² and skewpos dist'!C156</f>
        <v>0.29299999999999998</v>
      </c>
      <c r="F155" s="125">
        <f>'[4]power for chi² and skewpos dist'!D156</f>
        <v>0.29299999999999998</v>
      </c>
      <c r="G155" s="141"/>
      <c r="H155" s="8">
        <v>2.8</v>
      </c>
      <c r="I155" s="9" t="s">
        <v>27</v>
      </c>
      <c r="J155" s="125">
        <v>0.24299999999999999</v>
      </c>
      <c r="K155" s="125">
        <v>0.23499999999999999</v>
      </c>
      <c r="L155" s="125">
        <v>0.37</v>
      </c>
      <c r="N155" s="135"/>
      <c r="O155" s="135"/>
      <c r="BF155"/>
      <c r="BG155"/>
      <c r="BH155"/>
      <c r="BI155"/>
      <c r="BJ155"/>
      <c r="BK155"/>
      <c r="BL155"/>
      <c r="BM155"/>
      <c r="BN155"/>
      <c r="BO155"/>
      <c r="BP155"/>
      <c r="BQ155"/>
    </row>
    <row r="156" spans="1:82" ht="15" x14ac:dyDescent="0.35">
      <c r="A156" s="5" t="s">
        <v>29</v>
      </c>
      <c r="B156" s="25"/>
      <c r="C156" s="26"/>
      <c r="D156" s="151">
        <f>Normal!D157</f>
        <v>0.999</v>
      </c>
      <c r="E156" s="151">
        <f>Normal!E157</f>
        <v>0.997</v>
      </c>
      <c r="F156" s="151">
        <f>Normal!F157</f>
        <v>0.997</v>
      </c>
      <c r="G156" s="141"/>
      <c r="H156" s="25"/>
      <c r="I156" s="26"/>
      <c r="J156" s="151">
        <f>'Doublex when sd is different'!J156</f>
        <v>1</v>
      </c>
      <c r="K156" s="151">
        <f>'Doublex when sd is different'!K156</f>
        <v>1</v>
      </c>
      <c r="L156" s="151">
        <f>'Doublex when sd is different'!L156</f>
        <v>1</v>
      </c>
      <c r="N156" s="135"/>
      <c r="O156" s="135"/>
      <c r="BF156"/>
      <c r="BG156"/>
      <c r="BH156"/>
      <c r="BI156"/>
      <c r="BJ156"/>
      <c r="BK156"/>
      <c r="BL156"/>
      <c r="BM156"/>
      <c r="BN156"/>
      <c r="BO156"/>
      <c r="BP156"/>
      <c r="BQ156"/>
    </row>
    <row r="157" spans="1:82" s="12" customFormat="1" ht="15.75" customHeight="1" x14ac:dyDescent="0.35">
      <c r="A157" s="8"/>
      <c r="B157" s="8">
        <v>2.1</v>
      </c>
      <c r="C157" s="9" t="s">
        <v>28</v>
      </c>
      <c r="D157" s="125">
        <f>'[4]power for chi² and skewpos dist'!B158</f>
        <v>0.996</v>
      </c>
      <c r="E157" s="125">
        <f>'[4]power for chi² and skewpos dist'!C158</f>
        <v>0.98699999999999999</v>
      </c>
      <c r="F157" s="125">
        <f>'[4]power for chi² and skewpos dist'!D158</f>
        <v>0.98699999999999999</v>
      </c>
      <c r="G157" s="141"/>
      <c r="H157" s="8">
        <v>2.1</v>
      </c>
      <c r="I157" s="9" t="s">
        <v>28</v>
      </c>
      <c r="J157" s="125">
        <v>1</v>
      </c>
      <c r="K157" s="125">
        <v>1</v>
      </c>
      <c r="L157" s="125">
        <v>0.999</v>
      </c>
      <c r="M157" s="1"/>
      <c r="N157" s="135"/>
      <c r="O157" s="13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</row>
    <row r="158" spans="1:82" ht="15.5" x14ac:dyDescent="0.35">
      <c r="A158" s="5" t="s">
        <v>29</v>
      </c>
      <c r="B158" s="40"/>
      <c r="C158" s="40"/>
      <c r="D158" s="144">
        <f>Normal!D159</f>
        <v>0.98199999999999998</v>
      </c>
      <c r="E158" s="144">
        <f>Normal!E159</f>
        <v>0.98199999999999998</v>
      </c>
      <c r="F158" s="144">
        <f>Normal!F159</f>
        <v>0.98199999999999998</v>
      </c>
      <c r="G158" s="141"/>
      <c r="H158" s="40"/>
      <c r="I158" s="40"/>
      <c r="J158" s="144">
        <f>'Doublex when sd is different'!J158</f>
        <v>0.996</v>
      </c>
      <c r="K158" s="144">
        <f>'Doublex when sd is different'!K158</f>
        <v>0.996</v>
      </c>
      <c r="L158" s="144">
        <f>'Doublex when sd is different'!L158</f>
        <v>0.996</v>
      </c>
      <c r="N158" s="135"/>
      <c r="O158" s="135"/>
      <c r="BF158"/>
      <c r="BG158"/>
      <c r="BH158"/>
      <c r="BI158"/>
      <c r="BJ158"/>
      <c r="BK158"/>
      <c r="BL158"/>
      <c r="BM158"/>
      <c r="BN158"/>
      <c r="BO158"/>
      <c r="BP158"/>
      <c r="BQ158"/>
    </row>
    <row r="159" spans="1:82" s="15" customFormat="1" ht="15.75" customHeight="1" x14ac:dyDescent="0.35">
      <c r="A159" s="8"/>
      <c r="B159" s="8">
        <v>2.2000000000000002</v>
      </c>
      <c r="C159" s="9" t="s">
        <v>28</v>
      </c>
      <c r="D159" s="125">
        <f>'[4]power for chi² and skewpos dist'!B160</f>
        <v>0.97699999999999998</v>
      </c>
      <c r="E159" s="125">
        <f>'[4]power for chi² and skewpos dist'!C160</f>
        <v>0.96899999999999997</v>
      </c>
      <c r="F159" s="125">
        <f>'[4]power for chi² and skewpos dist'!D160</f>
        <v>0.96899999999999997</v>
      </c>
      <c r="G159" s="141"/>
      <c r="H159" s="8">
        <v>2.2000000000000002</v>
      </c>
      <c r="I159" s="9" t="s">
        <v>28</v>
      </c>
      <c r="J159" s="125">
        <v>0.995</v>
      </c>
      <c r="K159" s="125">
        <v>0.995</v>
      </c>
      <c r="L159" s="125">
        <v>0.99299999999999999</v>
      </c>
      <c r="M159" s="1"/>
      <c r="N159" s="135">
        <f>D159-E159</f>
        <v>8.0000000000000071E-3</v>
      </c>
      <c r="O159" s="135">
        <f>J159-K159</f>
        <v>0</v>
      </c>
      <c r="P159" s="1"/>
      <c r="Q159" s="135">
        <f>D159-F159</f>
        <v>8.0000000000000071E-3</v>
      </c>
      <c r="R159" s="135">
        <f>J159-L159</f>
        <v>2.0000000000000018E-3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</row>
    <row r="160" spans="1:82" ht="15" x14ac:dyDescent="0.35">
      <c r="A160" s="5" t="s">
        <v>29</v>
      </c>
      <c r="B160" s="27"/>
      <c r="C160" s="28"/>
      <c r="D160" s="152">
        <f>Normal!D161</f>
        <v>0.68300000000000005</v>
      </c>
      <c r="E160" s="152">
        <f>Normal!E161</f>
        <v>0.82</v>
      </c>
      <c r="F160" s="152">
        <f>Normal!F161</f>
        <v>0.82</v>
      </c>
      <c r="G160" s="141"/>
      <c r="H160" s="27"/>
      <c r="I160" s="28"/>
      <c r="J160" s="152">
        <f>'Doublex when sd is different'!J160</f>
        <v>0.78300000000000003</v>
      </c>
      <c r="K160" s="152">
        <f>'Doublex when sd is different'!K160</f>
        <v>0.81100000000000005</v>
      </c>
      <c r="L160" s="152">
        <f>'Doublex when sd is different'!L160</f>
        <v>0.88400000000000001</v>
      </c>
      <c r="BF160"/>
      <c r="BG160"/>
      <c r="BH160"/>
      <c r="BI160"/>
      <c r="BJ160"/>
      <c r="BK160"/>
      <c r="BL160"/>
      <c r="BM160"/>
      <c r="BN160"/>
      <c r="BO160"/>
      <c r="BP160"/>
      <c r="BQ160"/>
    </row>
    <row r="161" spans="1:78" ht="15.75" customHeight="1" x14ac:dyDescent="0.35">
      <c r="A161" s="8"/>
      <c r="B161" s="8">
        <v>2.4</v>
      </c>
      <c r="C161" s="9" t="s">
        <v>28</v>
      </c>
      <c r="D161" s="125">
        <f>'[4]power for chi² and skewpos dist'!B162</f>
        <v>0.69199999999999995</v>
      </c>
      <c r="E161" s="125">
        <f>'[4]power for chi² and skewpos dist'!C162</f>
        <v>0.82099999999999995</v>
      </c>
      <c r="F161" s="125">
        <f>'[4]power for chi² and skewpos dist'!D162</f>
        <v>0.82099999999999995</v>
      </c>
      <c r="G161" s="141"/>
      <c r="H161" s="8">
        <v>2.4</v>
      </c>
      <c r="I161" s="9" t="s">
        <v>28</v>
      </c>
      <c r="J161" s="125">
        <v>0.79500000000000004</v>
      </c>
      <c r="K161" s="125">
        <v>0.83099999999999996</v>
      </c>
      <c r="L161" s="125">
        <v>0.88800000000000001</v>
      </c>
      <c r="BF161"/>
      <c r="BG161"/>
      <c r="BH161"/>
      <c r="BI161"/>
      <c r="BJ161"/>
      <c r="BK161"/>
      <c r="BL161"/>
      <c r="BM161"/>
      <c r="BN161"/>
      <c r="BO161"/>
      <c r="BP161"/>
      <c r="BQ161"/>
    </row>
    <row r="162" spans="1:78" ht="15" x14ac:dyDescent="0.35">
      <c r="A162" s="5" t="s">
        <v>29</v>
      </c>
      <c r="B162" s="27"/>
      <c r="C162" s="28"/>
      <c r="D162" s="152">
        <f>Normal!D163</f>
        <v>0.16200000000000001</v>
      </c>
      <c r="E162" s="152">
        <f>Normal!E163</f>
        <v>0.38200000000000001</v>
      </c>
      <c r="F162" s="152">
        <f>Normal!F163</f>
        <v>0.38200000000000001</v>
      </c>
      <c r="G162" s="141"/>
      <c r="H162" s="27"/>
      <c r="I162" s="28"/>
      <c r="J162" s="152">
        <f>'Doublex when sd is different'!J162</f>
        <v>0.23799999999999999</v>
      </c>
      <c r="K162" s="152">
        <f>'Doublex when sd is different'!K162</f>
        <v>0.312</v>
      </c>
      <c r="L162" s="152">
        <f>'Doublex when sd is different'!L162</f>
        <v>0.46400000000000002</v>
      </c>
      <c r="BF162"/>
      <c r="BG162"/>
      <c r="BH162"/>
      <c r="BI162"/>
      <c r="BJ162"/>
      <c r="BK162"/>
      <c r="BL162"/>
      <c r="BM162"/>
      <c r="BN162"/>
      <c r="BO162"/>
      <c r="BP162"/>
      <c r="BQ162"/>
    </row>
    <row r="163" spans="1:78" ht="15.75" customHeight="1" x14ac:dyDescent="0.35">
      <c r="A163" s="5"/>
      <c r="B163" s="27">
        <v>2.8</v>
      </c>
      <c r="C163" s="28" t="s">
        <v>28</v>
      </c>
      <c r="D163" s="110">
        <f>'[4]power for chi² and skewpos dist'!B164</f>
        <v>0.14199999999999999</v>
      </c>
      <c r="E163" s="110">
        <f>'[4]power for chi² and skewpos dist'!C164</f>
        <v>0.374</v>
      </c>
      <c r="F163" s="110">
        <f>'[4]power for chi² and skewpos dist'!D164</f>
        <v>0.374</v>
      </c>
      <c r="H163" s="27">
        <v>2.8</v>
      </c>
      <c r="I163" s="28" t="s">
        <v>28</v>
      </c>
      <c r="J163" s="110">
        <v>0.22</v>
      </c>
      <c r="K163" s="110">
        <v>0.309</v>
      </c>
      <c r="L163" s="110">
        <v>0.45900000000000002</v>
      </c>
      <c r="BF163"/>
      <c r="BG163"/>
      <c r="BH163"/>
      <c r="BI163"/>
      <c r="BJ163"/>
      <c r="BK163"/>
      <c r="BL163"/>
      <c r="BM163"/>
      <c r="BN163"/>
      <c r="BO163"/>
      <c r="BP163"/>
      <c r="BQ163"/>
    </row>
    <row r="164" spans="1:78" s="1" customFormat="1" ht="15.75" customHeight="1" x14ac:dyDescent="0.35"/>
    <row r="165" spans="1:78" s="1" customFormat="1" x14ac:dyDescent="0.35">
      <c r="Q165"/>
      <c r="R165"/>
      <c r="S165"/>
      <c r="T165"/>
      <c r="U165"/>
      <c r="V165"/>
      <c r="W165"/>
      <c r="Z165"/>
      <c r="AA165"/>
      <c r="AB165"/>
    </row>
    <row r="166" spans="1:78" ht="15.75" customHeight="1" x14ac:dyDescent="0.35">
      <c r="B166" s="5" t="s">
        <v>54</v>
      </c>
      <c r="C166" s="6"/>
      <c r="D166" s="115" t="s">
        <v>4</v>
      </c>
      <c r="E166" s="115"/>
      <c r="F166" s="115"/>
      <c r="G166" s="137"/>
      <c r="H166" s="5" t="s">
        <v>0</v>
      </c>
      <c r="I166" s="6"/>
      <c r="J166" s="115" t="s">
        <v>4</v>
      </c>
      <c r="K166" s="115"/>
      <c r="L166" s="115"/>
      <c r="BR166" s="1"/>
      <c r="BS166" s="1"/>
      <c r="BT166" s="1"/>
      <c r="BU166" s="1"/>
      <c r="BV166" s="1"/>
      <c r="BW166" s="1"/>
      <c r="BX166" s="1"/>
      <c r="BY166" s="1"/>
      <c r="BZ166" s="1"/>
    </row>
    <row r="167" spans="1:78" ht="15.75" customHeight="1" x14ac:dyDescent="0.35"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37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BR167" s="1"/>
      <c r="BS167" s="1"/>
      <c r="BT167" s="1"/>
      <c r="BU167" s="1"/>
      <c r="BV167" s="1"/>
      <c r="BW167" s="1"/>
      <c r="BX167" s="1"/>
      <c r="BY167" s="1"/>
      <c r="BZ167" s="1"/>
    </row>
    <row r="168" spans="1:78" ht="15" x14ac:dyDescent="0.35">
      <c r="B168" s="8"/>
      <c r="C168" s="9"/>
      <c r="D168" s="126"/>
      <c r="E168" s="127"/>
      <c r="F168" s="9"/>
      <c r="G168" s="137"/>
      <c r="H168" s="8"/>
      <c r="I168" s="9"/>
      <c r="J168" s="126"/>
      <c r="K168" s="127"/>
      <c r="L168" s="127"/>
      <c r="BR168" s="1"/>
      <c r="BS168" s="1"/>
      <c r="BT168" s="1"/>
      <c r="BU168" s="1"/>
      <c r="BV168" s="1"/>
      <c r="BW168" s="1"/>
      <c r="BX168" s="1"/>
      <c r="BY168" s="1"/>
      <c r="BZ168" s="1"/>
    </row>
    <row r="169" spans="1:78" ht="15.5" x14ac:dyDescent="0.35">
      <c r="B169" s="11">
        <v>2.1</v>
      </c>
      <c r="C169" s="11" t="s">
        <v>9</v>
      </c>
      <c r="D169" s="130">
        <f>(D5-D4)*100</f>
        <v>9.2999999999999972</v>
      </c>
      <c r="E169" s="130">
        <f>(E5-E4)*100</f>
        <v>4.9000000000000039</v>
      </c>
      <c r="F169" s="130">
        <f>(F5-F4)*100</f>
        <v>4.9000000000000039</v>
      </c>
      <c r="G169" s="137"/>
      <c r="H169" s="11">
        <v>2.1</v>
      </c>
      <c r="I169" s="11" t="s">
        <v>9</v>
      </c>
      <c r="J169" s="130">
        <f>(J5-J4)*100</f>
        <v>7.5000000000000009</v>
      </c>
      <c r="K169" s="130">
        <f>(K5-K4)*100</f>
        <v>9.1000000000000032</v>
      </c>
      <c r="L169" s="130">
        <f>(L5-L4)*100</f>
        <v>5.8000000000000052</v>
      </c>
      <c r="BR169" s="1"/>
      <c r="BS169" s="1"/>
      <c r="BT169" s="1"/>
      <c r="BU169" s="1"/>
      <c r="BV169" s="1"/>
      <c r="BW169" s="1"/>
      <c r="BX169" s="1"/>
      <c r="BY169" s="1"/>
      <c r="BZ169" s="1"/>
    </row>
    <row r="170" spans="1:78" ht="15" x14ac:dyDescent="0.35">
      <c r="B170" s="8"/>
      <c r="C170" s="9"/>
      <c r="D170" s="129"/>
      <c r="E170" s="128"/>
      <c r="F170" s="129"/>
      <c r="G170" s="137"/>
      <c r="H170" s="8"/>
      <c r="I170" s="9"/>
      <c r="J170" s="129"/>
      <c r="K170" s="128"/>
      <c r="L170" s="128"/>
      <c r="BR170" s="1"/>
      <c r="BS170" s="1"/>
      <c r="BT170" s="1"/>
      <c r="BU170" s="1"/>
      <c r="BV170" s="1"/>
      <c r="BW170" s="1"/>
      <c r="BX170" s="1"/>
      <c r="BY170" s="1"/>
      <c r="BZ170" s="1"/>
    </row>
    <row r="171" spans="1:78" ht="15.5" x14ac:dyDescent="0.35">
      <c r="B171" s="40">
        <v>2.2000000000000002</v>
      </c>
      <c r="C171" s="40" t="s">
        <v>9</v>
      </c>
      <c r="D171" s="131">
        <f>(D7-D6)*100</f>
        <v>3.6000000000000032</v>
      </c>
      <c r="E171" s="131">
        <f>(E7-E6)*100</f>
        <v>-2.1000000000000019</v>
      </c>
      <c r="F171" s="131">
        <f>(F7-F6)*100</f>
        <v>-2.1000000000000019</v>
      </c>
      <c r="G171" s="137"/>
      <c r="H171" s="40">
        <v>2.2000000000000002</v>
      </c>
      <c r="I171" s="40" t="s">
        <v>9</v>
      </c>
      <c r="J171" s="131">
        <f>(J7-J6)*100</f>
        <v>2.3999999999999995</v>
      </c>
      <c r="K171" s="131">
        <f>(K7-K6)*100</f>
        <v>-0.69999999999999785</v>
      </c>
      <c r="L171" s="131">
        <f>(L7-L6)*100</f>
        <v>-0.99999999999999811</v>
      </c>
      <c r="BR171" s="1"/>
      <c r="BS171" s="1"/>
      <c r="BT171" s="1"/>
      <c r="BU171" s="1"/>
      <c r="BV171" s="1"/>
      <c r="BW171" s="1"/>
      <c r="BX171" s="1"/>
      <c r="BY171" s="1"/>
      <c r="BZ171" s="1"/>
    </row>
    <row r="172" spans="1:78" ht="15" x14ac:dyDescent="0.35">
      <c r="B172" s="8"/>
      <c r="C172" s="9"/>
      <c r="D172" s="129"/>
      <c r="E172" s="128"/>
      <c r="F172" s="129"/>
      <c r="G172" s="137"/>
      <c r="H172" s="8"/>
      <c r="I172" s="9"/>
      <c r="J172" s="129"/>
      <c r="K172" s="128"/>
      <c r="L172" s="128"/>
      <c r="BR172" s="1"/>
      <c r="BS172" s="1"/>
      <c r="BT172" s="1"/>
      <c r="BU172" s="1"/>
      <c r="BV172" s="1"/>
      <c r="BW172" s="1"/>
      <c r="BX172" s="1"/>
      <c r="BY172" s="1"/>
      <c r="BZ172" s="1"/>
    </row>
    <row r="173" spans="1:78" ht="15.5" x14ac:dyDescent="0.35">
      <c r="B173" s="13">
        <v>2.4</v>
      </c>
      <c r="C173" s="14" t="s">
        <v>9</v>
      </c>
      <c r="D173" s="132">
        <f>(D9-D8)*100</f>
        <v>-2.2999999999999994</v>
      </c>
      <c r="E173" s="132">
        <f>(E9-E8)*100</f>
        <v>-3.7999999999999994</v>
      </c>
      <c r="F173" s="132">
        <f>(F9-F8)*100</f>
        <v>-3.7999999999999994</v>
      </c>
      <c r="G173" s="137"/>
      <c r="H173" s="13">
        <v>2.4</v>
      </c>
      <c r="I173" s="14" t="s">
        <v>9</v>
      </c>
      <c r="J173" s="132">
        <f>(J9-J8)*100</f>
        <v>-2.1999999999999993</v>
      </c>
      <c r="K173" s="132">
        <f>(K9-K8)*100</f>
        <v>-2.5999999999999996</v>
      </c>
      <c r="L173" s="132">
        <f>(L9-L8)*100</f>
        <v>-3.8999999999999995</v>
      </c>
      <c r="BR173" s="1"/>
      <c r="BS173" s="1"/>
      <c r="BT173" s="1"/>
      <c r="BU173" s="1"/>
      <c r="BV173" s="1"/>
      <c r="BW173" s="1"/>
      <c r="BX173" s="1"/>
      <c r="BY173" s="1"/>
      <c r="BZ173" s="1"/>
    </row>
    <row r="174" spans="1:78" ht="15" x14ac:dyDescent="0.35">
      <c r="B174" s="8"/>
      <c r="C174" s="9"/>
      <c r="D174" s="129"/>
      <c r="E174" s="128"/>
      <c r="F174" s="129"/>
      <c r="G174" s="137"/>
      <c r="H174" s="8"/>
      <c r="I174" s="9"/>
      <c r="J174" s="129"/>
      <c r="K174" s="128"/>
      <c r="L174" s="128"/>
      <c r="BR174" s="1"/>
      <c r="BS174" s="1"/>
      <c r="BT174" s="1"/>
      <c r="BU174" s="1"/>
      <c r="BV174" s="1"/>
      <c r="BW174" s="1"/>
      <c r="BX174" s="1"/>
      <c r="BY174" s="1"/>
      <c r="BZ174" s="1"/>
    </row>
    <row r="175" spans="1:78" ht="15.5" x14ac:dyDescent="0.35">
      <c r="B175" s="13">
        <v>2.8</v>
      </c>
      <c r="C175" s="14" t="s">
        <v>9</v>
      </c>
      <c r="D175" s="132">
        <f>(D11-D10)*100</f>
        <v>-1.8000000000000016</v>
      </c>
      <c r="E175" s="132">
        <f>(E11-E10)*100</f>
        <v>-1.2000000000000004</v>
      </c>
      <c r="F175" s="132">
        <f>(F11-F10)*100</f>
        <v>-1.2000000000000004</v>
      </c>
      <c r="G175" s="137"/>
      <c r="H175" s="13">
        <v>2.8</v>
      </c>
      <c r="I175" s="14" t="s">
        <v>9</v>
      </c>
      <c r="J175" s="132">
        <f>(J11-J10)*100</f>
        <v>-1.9000000000000017</v>
      </c>
      <c r="K175" s="132">
        <f>(K11-K10)*100</f>
        <v>-1.0000000000000002</v>
      </c>
      <c r="L175" s="132">
        <f>(L11-L10)*100</f>
        <v>-1.5999999999999988</v>
      </c>
      <c r="BR175" s="1"/>
      <c r="BS175" s="1"/>
      <c r="BT175" s="1"/>
      <c r="BU175" s="1"/>
      <c r="BV175" s="1"/>
      <c r="BW175" s="1"/>
      <c r="BX175" s="1"/>
      <c r="BY175" s="1"/>
      <c r="BZ175" s="1"/>
    </row>
    <row r="176" spans="1:78" ht="15" x14ac:dyDescent="0.35">
      <c r="B176" s="8"/>
      <c r="C176" s="9"/>
      <c r="D176" s="129"/>
      <c r="E176" s="128"/>
      <c r="F176" s="129"/>
      <c r="G176" s="137"/>
      <c r="H176" s="8"/>
      <c r="I176" s="9"/>
      <c r="J176" s="129"/>
      <c r="K176" s="128"/>
      <c r="L176" s="128"/>
      <c r="BR176" s="1"/>
      <c r="BS176" s="1"/>
      <c r="BT176" s="1"/>
      <c r="BU176" s="1"/>
      <c r="BV176" s="1"/>
      <c r="BW176" s="1"/>
      <c r="BX176" s="1"/>
      <c r="BY176" s="1"/>
      <c r="BZ176" s="1"/>
    </row>
    <row r="177" spans="2:78" ht="15.5" x14ac:dyDescent="0.35">
      <c r="B177" s="16">
        <v>2.1</v>
      </c>
      <c r="C177" s="17" t="s">
        <v>10</v>
      </c>
      <c r="D177" s="133">
        <f>(D13-D12)*100</f>
        <v>4.3000000000000043</v>
      </c>
      <c r="E177" s="133">
        <f>(E13-E12)*100</f>
        <v>4.5000000000000036</v>
      </c>
      <c r="F177" s="133">
        <f>(F13-F12)*100</f>
        <v>4.5000000000000036</v>
      </c>
      <c r="G177" s="137"/>
      <c r="H177" s="16">
        <v>2.1</v>
      </c>
      <c r="I177" s="17" t="s">
        <v>10</v>
      </c>
      <c r="J177" s="133">
        <f>(J13-J12)*100</f>
        <v>4.7999999999999989</v>
      </c>
      <c r="K177" s="133">
        <f>(K13-K12)*100</f>
        <v>8.5000000000000071</v>
      </c>
      <c r="L177" s="133">
        <f>(L13-L12)*100</f>
        <v>4.7999999999999989</v>
      </c>
      <c r="BR177" s="1"/>
      <c r="BS177" s="1"/>
      <c r="BT177" s="1"/>
      <c r="BU177" s="1"/>
      <c r="BV177" s="1"/>
      <c r="BW177" s="1"/>
      <c r="BX177" s="1"/>
      <c r="BY177" s="1"/>
      <c r="BZ177" s="1"/>
    </row>
    <row r="178" spans="2:78" ht="15" x14ac:dyDescent="0.35">
      <c r="B178" s="8"/>
      <c r="C178" s="9"/>
      <c r="D178" s="129"/>
      <c r="E178" s="128"/>
      <c r="F178" s="129"/>
      <c r="G178" s="137"/>
      <c r="H178" s="8"/>
      <c r="I178" s="9"/>
      <c r="J178" s="129"/>
      <c r="K178" s="128"/>
      <c r="L178" s="128"/>
      <c r="BR178" s="1"/>
      <c r="BS178" s="1"/>
      <c r="BT178" s="1"/>
      <c r="BU178" s="1"/>
      <c r="BV178" s="1"/>
      <c r="BW178" s="1"/>
      <c r="BX178" s="1"/>
      <c r="BY178" s="1"/>
      <c r="BZ178" s="1"/>
    </row>
    <row r="179" spans="2:78" ht="15.5" x14ac:dyDescent="0.35">
      <c r="B179" s="29">
        <v>2.2000000000000002</v>
      </c>
      <c r="C179" s="29" t="s">
        <v>10</v>
      </c>
      <c r="D179" s="134">
        <f>(D15-D14)*100</f>
        <v>3.2999999999999972</v>
      </c>
      <c r="E179" s="134">
        <f>(E15-E14)*100</f>
        <v>3.2999999999999972</v>
      </c>
      <c r="F179" s="134">
        <f>(F15-F14)*100</f>
        <v>3.2999999999999972</v>
      </c>
      <c r="G179" s="137"/>
      <c r="H179" s="29">
        <v>2.2000000000000002</v>
      </c>
      <c r="I179" s="29" t="s">
        <v>10</v>
      </c>
      <c r="J179" s="134">
        <f>(J15-J14)*100</f>
        <v>2.3999999999999968</v>
      </c>
      <c r="K179" s="134">
        <f>(K15-K14)*100</f>
        <v>5.8</v>
      </c>
      <c r="L179" s="134">
        <f>(L15-L14)*100</f>
        <v>2.1999999999999966</v>
      </c>
      <c r="BR179" s="1"/>
      <c r="BS179" s="1"/>
      <c r="BT179" s="1"/>
      <c r="BU179" s="1"/>
      <c r="BV179" s="1"/>
      <c r="BW179" s="1"/>
      <c r="BX179" s="1"/>
      <c r="BY179" s="1"/>
      <c r="BZ179" s="1"/>
    </row>
    <row r="180" spans="2:78" ht="15" x14ac:dyDescent="0.35">
      <c r="B180" s="8"/>
      <c r="C180" s="9"/>
      <c r="D180" s="129"/>
      <c r="E180" s="128"/>
      <c r="F180" s="129"/>
      <c r="G180" s="137"/>
      <c r="H180" s="8"/>
      <c r="I180" s="9"/>
      <c r="J180" s="129"/>
      <c r="K180" s="128"/>
      <c r="L180" s="128"/>
      <c r="BR180" s="1"/>
      <c r="BS180" s="1"/>
      <c r="BT180" s="1"/>
      <c r="BU180" s="1"/>
      <c r="BV180" s="1"/>
      <c r="BW180" s="1"/>
      <c r="BX180" s="1"/>
      <c r="BY180" s="1"/>
      <c r="BZ180" s="1"/>
    </row>
    <row r="181" spans="2:78" ht="15.5" x14ac:dyDescent="0.35">
      <c r="B181" s="16">
        <v>2.4</v>
      </c>
      <c r="C181" s="16" t="s">
        <v>10</v>
      </c>
      <c r="D181" s="133">
        <f>(D17-D16)*100</f>
        <v>-2.5000000000000022</v>
      </c>
      <c r="E181" s="133">
        <f>(E17-E16)*100</f>
        <v>-2.6999999999999997</v>
      </c>
      <c r="F181" s="133">
        <f>(F17-F16)*100</f>
        <v>-2.6999999999999997</v>
      </c>
      <c r="G181" s="137"/>
      <c r="H181" s="16">
        <v>2.4</v>
      </c>
      <c r="I181" s="16" t="s">
        <v>10</v>
      </c>
      <c r="J181" s="133">
        <f>(J17-J16)*100</f>
        <v>-2.4000000000000021</v>
      </c>
      <c r="K181" s="133">
        <f>(K17-K16)*100</f>
        <v>-1.5000000000000013</v>
      </c>
      <c r="L181" s="133">
        <f>(L17-L16)*100</f>
        <v>-2.6999999999999997</v>
      </c>
      <c r="BR181" s="1"/>
      <c r="BS181" s="1"/>
      <c r="BT181" s="1"/>
      <c r="BU181" s="1"/>
      <c r="BV181" s="1"/>
      <c r="BW181" s="1"/>
      <c r="BX181" s="1"/>
      <c r="BY181" s="1"/>
      <c r="BZ181" s="1"/>
    </row>
    <row r="182" spans="2:78" ht="15" x14ac:dyDescent="0.35">
      <c r="B182" s="8"/>
      <c r="C182" s="9"/>
      <c r="D182" s="129"/>
      <c r="E182" s="128"/>
      <c r="F182" s="129"/>
      <c r="G182" s="137"/>
      <c r="H182" s="8"/>
      <c r="I182" s="9"/>
      <c r="J182" s="129"/>
      <c r="K182" s="128"/>
      <c r="L182" s="128"/>
      <c r="BR182" s="1"/>
      <c r="BS182" s="1"/>
      <c r="BT182" s="1"/>
      <c r="BU182" s="1"/>
      <c r="BV182" s="1"/>
      <c r="BW182" s="1"/>
      <c r="BX182" s="1"/>
      <c r="BY182" s="1"/>
      <c r="BZ182" s="1"/>
    </row>
    <row r="183" spans="2:78" ht="15.5" x14ac:dyDescent="0.35">
      <c r="B183" s="16">
        <v>2.8</v>
      </c>
      <c r="C183" s="16" t="s">
        <v>10</v>
      </c>
      <c r="D183" s="133">
        <f>(D19-D18)*100</f>
        <v>-2.0999999999999992</v>
      </c>
      <c r="E183" s="133">
        <f>(E19-E18)*100</f>
        <v>-2.1000000000000005</v>
      </c>
      <c r="F183" s="133">
        <f>(F19-F18)*100</f>
        <v>-2.1000000000000005</v>
      </c>
      <c r="G183" s="137"/>
      <c r="H183" s="16">
        <v>2.8</v>
      </c>
      <c r="I183" s="16" t="s">
        <v>10</v>
      </c>
      <c r="J183" s="133">
        <f>(J19-J18)*100</f>
        <v>-2.3999999999999995</v>
      </c>
      <c r="K183" s="133">
        <f>(K19-K18)*100</f>
        <v>-1.5999999999999994</v>
      </c>
      <c r="L183" s="133">
        <f>(L19-L18)*100</f>
        <v>-2.5000000000000009</v>
      </c>
      <c r="BR183" s="1"/>
      <c r="BS183" s="1"/>
      <c r="BT183" s="1"/>
      <c r="BU183" s="1"/>
      <c r="BV183" s="1"/>
      <c r="BW183" s="1"/>
      <c r="BX183" s="1"/>
      <c r="BY183" s="1"/>
      <c r="BZ183" s="1"/>
    </row>
    <row r="184" spans="2:78" ht="15" x14ac:dyDescent="0.35">
      <c r="B184" s="8"/>
      <c r="C184" s="9"/>
      <c r="D184" s="129"/>
      <c r="E184" s="128"/>
      <c r="F184" s="129"/>
      <c r="G184" s="137"/>
      <c r="H184" s="8"/>
      <c r="I184" s="9"/>
      <c r="J184" s="129"/>
      <c r="K184" s="128"/>
      <c r="L184" s="128"/>
      <c r="BR184" s="1"/>
      <c r="BS184" s="1"/>
      <c r="BT184" s="1"/>
      <c r="BU184" s="1"/>
      <c r="BV184" s="1"/>
      <c r="BW184" s="1"/>
      <c r="BX184" s="1"/>
      <c r="BY184" s="1"/>
      <c r="BZ184" s="1"/>
    </row>
    <row r="185" spans="2:78" ht="15.5" x14ac:dyDescent="0.35">
      <c r="B185" s="13">
        <v>2.1</v>
      </c>
      <c r="C185" s="13" t="s">
        <v>11</v>
      </c>
      <c r="D185" s="132">
        <f>(D21-D20)*100</f>
        <v>1.4000000000000012</v>
      </c>
      <c r="E185" s="132">
        <f>(E21-E20)*100</f>
        <v>4.1000000000000032</v>
      </c>
      <c r="F185" s="132">
        <f>(F21-F20)*100</f>
        <v>4.1000000000000032</v>
      </c>
      <c r="G185" s="137"/>
      <c r="H185" s="13">
        <v>2.1</v>
      </c>
      <c r="I185" s="13" t="s">
        <v>11</v>
      </c>
      <c r="J185" s="132">
        <f>(J21-J20)*100</f>
        <v>1.3000000000000012</v>
      </c>
      <c r="K185" s="132">
        <f>(K21-K20)*100</f>
        <v>7.0999999999999952</v>
      </c>
      <c r="L185" s="132">
        <f>(L21-L20)*100</f>
        <v>2.8000000000000025</v>
      </c>
      <c r="BR185" s="1"/>
      <c r="BS185" s="1"/>
      <c r="BT185" s="1"/>
      <c r="BU185" s="1"/>
      <c r="BV185" s="1"/>
      <c r="BW185" s="1"/>
      <c r="BX185" s="1"/>
      <c r="BY185" s="1"/>
      <c r="BZ185" s="1"/>
    </row>
    <row r="186" spans="2:78" ht="15" x14ac:dyDescent="0.35">
      <c r="B186" s="8"/>
      <c r="C186" s="9"/>
      <c r="D186" s="129"/>
      <c r="E186" s="128"/>
      <c r="F186" s="129"/>
      <c r="G186" s="137"/>
      <c r="H186" s="8"/>
      <c r="I186" s="9"/>
      <c r="J186" s="129"/>
      <c r="K186" s="128"/>
      <c r="L186" s="128"/>
      <c r="BR186" s="1"/>
      <c r="BS186" s="1"/>
      <c r="BT186" s="1"/>
      <c r="BU186" s="1"/>
      <c r="BV186" s="1"/>
      <c r="BW186" s="1"/>
      <c r="BX186" s="1"/>
      <c r="BY186" s="1"/>
      <c r="BZ186" s="1"/>
    </row>
    <row r="187" spans="2:78" ht="15.5" x14ac:dyDescent="0.35">
      <c r="B187" s="40">
        <v>2.2000000000000002</v>
      </c>
      <c r="C187" s="40" t="s">
        <v>11</v>
      </c>
      <c r="D187" s="131">
        <f>(D23-D22)*100</f>
        <v>3.1999999999999975</v>
      </c>
      <c r="E187" s="131">
        <f>(E23-E22)*100</f>
        <v>4.6999999999999984</v>
      </c>
      <c r="F187" s="131">
        <f>(F23-F22)*100</f>
        <v>4.6999999999999984</v>
      </c>
      <c r="G187" s="137"/>
      <c r="H187" s="40">
        <v>2.2000000000000002</v>
      </c>
      <c r="I187" s="40" t="s">
        <v>11</v>
      </c>
      <c r="J187" s="131">
        <f>(J23-J22)*100</f>
        <v>2.4000000000000021</v>
      </c>
      <c r="K187" s="131">
        <f>(K23-K22)*100</f>
        <v>8.5000000000000018</v>
      </c>
      <c r="L187" s="131">
        <f>(L23-L22)*100</f>
        <v>2.9000000000000026</v>
      </c>
      <c r="BR187" s="1"/>
      <c r="BS187" s="1"/>
      <c r="BT187" s="1"/>
      <c r="BU187" s="1"/>
      <c r="BV187" s="1"/>
      <c r="BW187" s="1"/>
      <c r="BX187" s="1"/>
      <c r="BY187" s="1"/>
      <c r="BZ187" s="1"/>
    </row>
    <row r="188" spans="2:78" ht="15" x14ac:dyDescent="0.35">
      <c r="B188" s="8"/>
      <c r="C188" s="9"/>
      <c r="D188" s="129"/>
      <c r="E188" s="128"/>
      <c r="F188" s="129"/>
      <c r="G188" s="137"/>
      <c r="H188" s="8"/>
      <c r="I188" s="9"/>
      <c r="J188" s="129"/>
      <c r="K188" s="128"/>
      <c r="L188" s="128"/>
      <c r="BR188" s="1"/>
      <c r="BS188" s="1"/>
      <c r="BT188" s="1"/>
      <c r="BU188" s="1"/>
      <c r="BV188" s="1"/>
      <c r="BW188" s="1"/>
      <c r="BX188" s="1"/>
      <c r="BY188" s="1"/>
      <c r="BZ188" s="1"/>
    </row>
    <row r="189" spans="2:78" ht="15.5" x14ac:dyDescent="0.35">
      <c r="B189" s="11">
        <v>2.4</v>
      </c>
      <c r="C189" s="11" t="s">
        <v>11</v>
      </c>
      <c r="D189" s="130">
        <f>(D25-D24)*100</f>
        <v>-2.2999999999999994</v>
      </c>
      <c r="E189" s="130">
        <f>(E25-E24)*100</f>
        <v>-0.79999999999999793</v>
      </c>
      <c r="F189" s="130">
        <f>(F25-F24)*100</f>
        <v>-0.79999999999999793</v>
      </c>
      <c r="G189" s="137"/>
      <c r="H189" s="11">
        <v>2.4</v>
      </c>
      <c r="I189" s="11" t="s">
        <v>11</v>
      </c>
      <c r="J189" s="130">
        <f>(J25-J24)*100</f>
        <v>-2.5999999999999996</v>
      </c>
      <c r="K189" s="130">
        <f>(K25-K24)*100</f>
        <v>0.30000000000000027</v>
      </c>
      <c r="L189" s="130">
        <f>(L25-L24)*100</f>
        <v>-1.4999999999999987</v>
      </c>
      <c r="BR189" s="1"/>
      <c r="BS189" s="1"/>
      <c r="BT189" s="1"/>
      <c r="BU189" s="1"/>
      <c r="BV189" s="1"/>
      <c r="BW189" s="1"/>
      <c r="BX189" s="1"/>
      <c r="BY189" s="1"/>
      <c r="BZ189" s="1"/>
    </row>
    <row r="190" spans="2:78" ht="15" x14ac:dyDescent="0.35">
      <c r="B190" s="8"/>
      <c r="C190" s="9"/>
      <c r="D190" s="129"/>
      <c r="E190" s="128"/>
      <c r="F190" s="129"/>
      <c r="G190" s="137"/>
      <c r="H190" s="8"/>
      <c r="I190" s="9"/>
      <c r="J190" s="129"/>
      <c r="K190" s="128"/>
      <c r="L190" s="128"/>
      <c r="BR190" s="1"/>
      <c r="BS190" s="1"/>
      <c r="BT190" s="1"/>
      <c r="BU190" s="1"/>
      <c r="BV190" s="1"/>
      <c r="BW190" s="1"/>
      <c r="BX190" s="1"/>
      <c r="BY190" s="1"/>
      <c r="BZ190" s="1"/>
    </row>
    <row r="191" spans="2:78" ht="15.5" x14ac:dyDescent="0.35">
      <c r="B191" s="11">
        <v>2.8</v>
      </c>
      <c r="C191" s="11" t="s">
        <v>11</v>
      </c>
      <c r="D191" s="130">
        <f>(D27-D26)*100</f>
        <v>-1.8000000000000003</v>
      </c>
      <c r="E191" s="130">
        <f>(E27-E26)*100</f>
        <v>-2.2000000000000006</v>
      </c>
      <c r="F191" s="130">
        <f>(F27-F26)*100</f>
        <v>-2.2000000000000006</v>
      </c>
      <c r="G191" s="137"/>
      <c r="H191" s="11">
        <v>2.8</v>
      </c>
      <c r="I191" s="11" t="s">
        <v>11</v>
      </c>
      <c r="J191" s="130">
        <f>(J27-J26)*100</f>
        <v>-2.1999999999999997</v>
      </c>
      <c r="K191" s="130">
        <f>(K27-K26)*100</f>
        <v>-1.5</v>
      </c>
      <c r="L191" s="130">
        <f>(L27-L26)*100</f>
        <v>-2.4000000000000008</v>
      </c>
      <c r="BR191" s="1"/>
      <c r="BS191" s="1"/>
      <c r="BT191" s="1"/>
      <c r="BU191" s="1"/>
      <c r="BV191" s="1"/>
      <c r="BW191" s="1"/>
      <c r="BX191" s="1"/>
      <c r="BY191" s="1"/>
      <c r="BZ191" s="1"/>
    </row>
    <row r="192" spans="2:78" ht="15" x14ac:dyDescent="0.35">
      <c r="B192" s="8"/>
      <c r="C192" s="9"/>
      <c r="D192" s="129"/>
      <c r="E192" s="128"/>
      <c r="F192" s="129"/>
      <c r="G192" s="137"/>
      <c r="H192" s="8"/>
      <c r="I192" s="9"/>
      <c r="J192" s="129"/>
      <c r="K192" s="128"/>
      <c r="L192" s="128"/>
      <c r="BR192" s="1"/>
      <c r="BS192" s="1"/>
      <c r="BT192" s="1"/>
      <c r="BU192" s="1"/>
      <c r="BV192" s="1"/>
      <c r="BW192" s="1"/>
      <c r="BX192" s="1"/>
      <c r="BY192" s="1"/>
      <c r="BZ192" s="1"/>
    </row>
    <row r="193" spans="2:78" ht="15.5" x14ac:dyDescent="0.35">
      <c r="B193" s="13">
        <v>2.1</v>
      </c>
      <c r="C193" s="13" t="s">
        <v>12</v>
      </c>
      <c r="D193" s="132">
        <f>(D29-D28)*100</f>
        <v>0.10000000000000009</v>
      </c>
      <c r="E193" s="132">
        <f>(E29-E28)*100</f>
        <v>3.8999999999999924</v>
      </c>
      <c r="F193" s="132">
        <f>(F29-F28)*100</f>
        <v>3.8999999999999924</v>
      </c>
      <c r="G193" s="137"/>
      <c r="H193" s="13">
        <v>2.1</v>
      </c>
      <c r="I193" s="13" t="s">
        <v>12</v>
      </c>
      <c r="J193" s="132">
        <f>(J29-J28)*100</f>
        <v>-0.70000000000000062</v>
      </c>
      <c r="K193" s="132">
        <f>(K29-K28)*100</f>
        <v>5.9999999999999947</v>
      </c>
      <c r="L193" s="132">
        <f>(L29-L28)*100</f>
        <v>1.4000000000000012</v>
      </c>
      <c r="BR193" s="1"/>
      <c r="BS193" s="1"/>
      <c r="BT193" s="1"/>
      <c r="BU193" s="1"/>
      <c r="BV193" s="1"/>
      <c r="BW193" s="1"/>
      <c r="BX193" s="1"/>
      <c r="BY193" s="1"/>
      <c r="BZ193" s="1"/>
    </row>
    <row r="194" spans="2:78" ht="15" x14ac:dyDescent="0.35">
      <c r="B194" s="8"/>
      <c r="C194" s="9"/>
      <c r="D194" s="129"/>
      <c r="E194" s="128"/>
      <c r="F194" s="129"/>
      <c r="G194" s="137"/>
      <c r="H194" s="8"/>
      <c r="I194" s="9"/>
      <c r="J194" s="129"/>
      <c r="K194" s="128"/>
      <c r="L194" s="128"/>
      <c r="BR194" s="1"/>
      <c r="BS194" s="1"/>
      <c r="BT194" s="1"/>
      <c r="BU194" s="1"/>
      <c r="BV194" s="1"/>
      <c r="BW194" s="1"/>
      <c r="BX194" s="1"/>
      <c r="BY194" s="1"/>
      <c r="BZ194" s="1"/>
    </row>
    <row r="195" spans="2:78" ht="15.5" x14ac:dyDescent="0.35">
      <c r="B195" s="40">
        <v>2.2000000000000002</v>
      </c>
      <c r="C195" s="40" t="s">
        <v>12</v>
      </c>
      <c r="D195" s="131">
        <f>(D31-D30)*100</f>
        <v>3.1000000000000028</v>
      </c>
      <c r="E195" s="131">
        <f>(E31-E30)*100</f>
        <v>4.9999999999999991</v>
      </c>
      <c r="F195" s="131">
        <f>(F31-F30)*100</f>
        <v>4.9999999999999991</v>
      </c>
      <c r="G195" s="137"/>
      <c r="H195" s="40">
        <v>2.2000000000000002</v>
      </c>
      <c r="I195" s="40" t="s">
        <v>12</v>
      </c>
      <c r="J195" s="131">
        <f>(J31-J30)*100</f>
        <v>2.300000000000002</v>
      </c>
      <c r="K195" s="131">
        <f>(K31-K30)*100</f>
        <v>9.2999999999999972</v>
      </c>
      <c r="L195" s="131">
        <f>(L31-L30)*100</f>
        <v>2.6000000000000023</v>
      </c>
      <c r="BR195" s="1"/>
      <c r="BS195" s="1"/>
      <c r="BT195" s="1"/>
      <c r="BU195" s="1"/>
      <c r="BV195" s="1"/>
      <c r="BW195" s="1"/>
      <c r="BX195" s="1"/>
      <c r="BY195" s="1"/>
      <c r="BZ195" s="1"/>
    </row>
    <row r="196" spans="2:78" ht="15" x14ac:dyDescent="0.35">
      <c r="B196" s="8"/>
      <c r="C196" s="9"/>
      <c r="D196" s="129"/>
      <c r="E196" s="128"/>
      <c r="F196" s="129"/>
      <c r="G196" s="137"/>
      <c r="H196" s="8"/>
      <c r="I196" s="9"/>
      <c r="J196" s="129"/>
      <c r="K196" s="128"/>
      <c r="L196" s="128"/>
      <c r="BR196" s="1"/>
      <c r="BS196" s="1"/>
      <c r="BT196" s="1"/>
      <c r="BU196" s="1"/>
      <c r="BV196" s="1"/>
      <c r="BW196" s="1"/>
      <c r="BX196" s="1"/>
      <c r="BY196" s="1"/>
      <c r="BZ196" s="1"/>
    </row>
    <row r="197" spans="2:78" ht="15.5" x14ac:dyDescent="0.35">
      <c r="B197" s="11">
        <v>2.4</v>
      </c>
      <c r="C197" s="11" t="s">
        <v>12</v>
      </c>
      <c r="D197" s="130">
        <f>(D33-D32)*100</f>
        <v>-2.3000000000000007</v>
      </c>
      <c r="E197" s="130">
        <f>(E33-E32)*100</f>
        <v>0.70000000000000062</v>
      </c>
      <c r="F197" s="130">
        <f>(F33-F32)*100</f>
        <v>0.70000000000000062</v>
      </c>
      <c r="G197" s="137"/>
      <c r="H197" s="11">
        <v>2.4</v>
      </c>
      <c r="I197" s="11" t="s">
        <v>12</v>
      </c>
      <c r="J197" s="130">
        <f>(J33-J32)*100</f>
        <v>-2.6000000000000023</v>
      </c>
      <c r="K197" s="130">
        <f>(K33-K32)*100</f>
        <v>2.1000000000000019</v>
      </c>
      <c r="L197" s="130">
        <f>(L33-L32)*100</f>
        <v>-0.30000000000000027</v>
      </c>
      <c r="BR197" s="1"/>
      <c r="BS197" s="1"/>
      <c r="BT197" s="1"/>
      <c r="BU197" s="1"/>
      <c r="BV197" s="1"/>
      <c r="BW197" s="1"/>
      <c r="BX197" s="1"/>
      <c r="BY197" s="1"/>
      <c r="BZ197" s="1"/>
    </row>
    <row r="198" spans="2:78" ht="15" x14ac:dyDescent="0.35">
      <c r="B198" s="8"/>
      <c r="C198" s="9"/>
      <c r="D198" s="129"/>
      <c r="E198" s="128"/>
      <c r="F198" s="129"/>
      <c r="G198" s="137"/>
      <c r="H198" s="8"/>
      <c r="I198" s="9"/>
      <c r="J198" s="129"/>
      <c r="K198" s="128"/>
      <c r="L198" s="128"/>
      <c r="BR198" s="1"/>
      <c r="BS198" s="1"/>
      <c r="BT198" s="1"/>
      <c r="BU198" s="1"/>
      <c r="BV198" s="1"/>
      <c r="BW198" s="1"/>
      <c r="BX198" s="1"/>
      <c r="BY198" s="1"/>
      <c r="BZ198" s="1"/>
    </row>
    <row r="199" spans="2:78" ht="15.5" x14ac:dyDescent="0.35">
      <c r="B199" s="11">
        <v>2.8</v>
      </c>
      <c r="C199" s="11" t="s">
        <v>12</v>
      </c>
      <c r="D199" s="130">
        <f>(D35-D34)*100</f>
        <v>-1.4</v>
      </c>
      <c r="E199" s="130">
        <f>(E35-E34)*100</f>
        <v>-2.0000000000000004</v>
      </c>
      <c r="F199" s="130">
        <f>(F35-F34)*100</f>
        <v>-2.0000000000000004</v>
      </c>
      <c r="G199" s="137"/>
      <c r="H199" s="11">
        <v>2.8</v>
      </c>
      <c r="I199" s="11" t="s">
        <v>12</v>
      </c>
      <c r="J199" s="130">
        <f>(J35-J34)*100</f>
        <v>-1.8000000000000003</v>
      </c>
      <c r="K199" s="130">
        <f>(K35-K34)*100</f>
        <v>-1.0999999999999996</v>
      </c>
      <c r="L199" s="130">
        <f>(L35-L34)*100</f>
        <v>-2.1999999999999993</v>
      </c>
      <c r="BR199" s="1"/>
      <c r="BS199" s="1"/>
      <c r="BT199" s="1"/>
      <c r="BU199" s="1"/>
      <c r="BV199" s="1"/>
      <c r="BW199" s="1"/>
      <c r="BX199" s="1"/>
      <c r="BY199" s="1"/>
      <c r="BZ199" s="1"/>
    </row>
    <row r="200" spans="2:78" ht="15" x14ac:dyDescent="0.35">
      <c r="B200" s="8"/>
      <c r="C200" s="9"/>
      <c r="D200" s="129"/>
      <c r="E200" s="128"/>
      <c r="F200" s="129"/>
      <c r="G200" s="137"/>
      <c r="H200" s="8"/>
      <c r="I200" s="9"/>
      <c r="J200" s="129"/>
      <c r="K200" s="128"/>
      <c r="L200" s="128"/>
      <c r="BR200" s="1"/>
      <c r="BS200" s="1"/>
      <c r="BT200" s="1"/>
      <c r="BU200" s="1"/>
      <c r="BV200" s="1"/>
      <c r="BW200" s="1"/>
      <c r="BX200" s="1"/>
      <c r="BY200" s="1"/>
      <c r="BZ200" s="1"/>
    </row>
    <row r="201" spans="2:78" ht="15.5" x14ac:dyDescent="0.35">
      <c r="B201" s="11">
        <v>2.1</v>
      </c>
      <c r="C201" s="11" t="s">
        <v>13</v>
      </c>
      <c r="D201" s="130">
        <f>(D37-D36)*100</f>
        <v>5.4000000000000048</v>
      </c>
      <c r="E201" s="130">
        <f>(E37-E36)*100</f>
        <v>1.5000000000000013</v>
      </c>
      <c r="F201" s="130">
        <f>(F37-F36)*100</f>
        <v>1.5000000000000013</v>
      </c>
      <c r="G201" s="137"/>
      <c r="H201" s="11">
        <v>2.1</v>
      </c>
      <c r="I201" s="11" t="s">
        <v>13</v>
      </c>
      <c r="J201" s="130">
        <f>(J37-J36)*100</f>
        <v>5.8999999999999995</v>
      </c>
      <c r="K201" s="130">
        <f>(K37-K36)*100</f>
        <v>5.7999999999999936</v>
      </c>
      <c r="L201" s="130">
        <f>(L37-L36)*100</f>
        <v>3.6999999999999975</v>
      </c>
      <c r="BR201" s="1"/>
      <c r="BS201" s="1"/>
      <c r="BT201" s="1"/>
      <c r="BU201" s="1"/>
      <c r="BV201" s="1"/>
      <c r="BW201" s="1"/>
      <c r="BX201" s="1"/>
      <c r="BY201" s="1"/>
      <c r="BZ201" s="1"/>
    </row>
    <row r="202" spans="2:78" ht="15" x14ac:dyDescent="0.35">
      <c r="B202" s="8"/>
      <c r="C202" s="9"/>
      <c r="D202" s="129"/>
      <c r="E202" s="128"/>
      <c r="F202" s="129"/>
      <c r="G202" s="137"/>
      <c r="H202" s="8"/>
      <c r="I202" s="9"/>
      <c r="J202" s="129"/>
      <c r="K202" s="128"/>
      <c r="L202" s="128"/>
      <c r="BR202" s="1"/>
      <c r="BS202" s="1"/>
      <c r="BT202" s="1"/>
      <c r="BU202" s="1"/>
      <c r="BV202" s="1"/>
      <c r="BW202" s="1"/>
      <c r="BX202" s="1"/>
      <c r="BY202" s="1"/>
      <c r="BZ202" s="1"/>
    </row>
    <row r="203" spans="2:78" ht="15.5" x14ac:dyDescent="0.35">
      <c r="B203" s="40">
        <v>2.2000000000000002</v>
      </c>
      <c r="C203" s="40" t="s">
        <v>13</v>
      </c>
      <c r="D203" s="131">
        <f>(D39-D38)*100</f>
        <v>2.6999999999999966</v>
      </c>
      <c r="E203" s="131">
        <f>(E39-E38)*100</f>
        <v>-0.70000000000000062</v>
      </c>
      <c r="F203" s="131">
        <f>(F39-F38)*100</f>
        <v>-0.70000000000000062</v>
      </c>
      <c r="G203" s="137"/>
      <c r="H203" s="40">
        <v>2.2000000000000002</v>
      </c>
      <c r="I203" s="40" t="s">
        <v>13</v>
      </c>
      <c r="J203" s="131">
        <f>(J39-J38)*100</f>
        <v>1.7000000000000015</v>
      </c>
      <c r="K203" s="131">
        <f>(K39-K38)*100</f>
        <v>0.30000000000000027</v>
      </c>
      <c r="L203" s="131">
        <f>(L39-L38)*100</f>
        <v>-0.30000000000000027</v>
      </c>
      <c r="BR203" s="1"/>
      <c r="BS203" s="1"/>
      <c r="BT203" s="1"/>
      <c r="BU203" s="1"/>
      <c r="BV203" s="1"/>
      <c r="BW203" s="1"/>
      <c r="BX203" s="1"/>
      <c r="BY203" s="1"/>
      <c r="BZ203" s="1"/>
    </row>
    <row r="204" spans="2:78" ht="15" x14ac:dyDescent="0.35">
      <c r="B204" s="8"/>
      <c r="C204" s="9"/>
      <c r="D204" s="129"/>
      <c r="E204" s="128"/>
      <c r="F204" s="129"/>
      <c r="G204" s="137"/>
      <c r="H204" s="8"/>
      <c r="I204" s="9"/>
      <c r="J204" s="129"/>
      <c r="K204" s="128"/>
      <c r="L204" s="128"/>
      <c r="BR204" s="1"/>
      <c r="BS204" s="1"/>
      <c r="BT204" s="1"/>
      <c r="BU204" s="1"/>
      <c r="BV204" s="1"/>
      <c r="BW204" s="1"/>
      <c r="BX204" s="1"/>
      <c r="BY204" s="1"/>
      <c r="BZ204" s="1"/>
    </row>
    <row r="205" spans="2:78" ht="15.5" x14ac:dyDescent="0.35">
      <c r="B205" s="13">
        <v>2.4</v>
      </c>
      <c r="C205" s="13" t="s">
        <v>13</v>
      </c>
      <c r="D205" s="132">
        <f>(D41-D40)*100</f>
        <v>-1.9999999999999991</v>
      </c>
      <c r="E205" s="132">
        <f>(E41-E40)*100</f>
        <v>-4.1000000000000005</v>
      </c>
      <c r="F205" s="132">
        <f>(F41-F40)*100</f>
        <v>-4.1000000000000005</v>
      </c>
      <c r="G205" s="137"/>
      <c r="H205" s="13">
        <v>2.4</v>
      </c>
      <c r="I205" s="13" t="s">
        <v>13</v>
      </c>
      <c r="J205" s="132">
        <f>(J41-J40)*100</f>
        <v>-1.8000000000000016</v>
      </c>
      <c r="K205" s="132">
        <f>(K41-K40)*100</f>
        <v>-2.6999999999999997</v>
      </c>
      <c r="L205" s="132">
        <f>(L41-L40)*100</f>
        <v>-3.8000000000000007</v>
      </c>
      <c r="BR205" s="1"/>
      <c r="BS205" s="1"/>
      <c r="BT205" s="1"/>
      <c r="BU205" s="1"/>
      <c r="BV205" s="1"/>
      <c r="BW205" s="1"/>
      <c r="BX205" s="1"/>
      <c r="BY205" s="1"/>
      <c r="BZ205" s="1"/>
    </row>
    <row r="206" spans="2:78" ht="15" x14ac:dyDescent="0.35">
      <c r="B206" s="8"/>
      <c r="C206" s="9"/>
      <c r="D206" s="129"/>
      <c r="E206" s="128"/>
      <c r="F206" s="129"/>
      <c r="G206" s="137"/>
      <c r="H206" s="8"/>
      <c r="I206" s="9"/>
      <c r="J206" s="129"/>
      <c r="K206" s="128"/>
      <c r="L206" s="128"/>
      <c r="BR206" s="1"/>
      <c r="BS206" s="1"/>
      <c r="BT206" s="1"/>
      <c r="BU206" s="1"/>
      <c r="BV206" s="1"/>
      <c r="BW206" s="1"/>
      <c r="BX206" s="1"/>
      <c r="BY206" s="1"/>
      <c r="BZ206" s="1"/>
    </row>
    <row r="207" spans="2:78" ht="15.5" x14ac:dyDescent="0.35">
      <c r="B207" s="13">
        <v>2.8</v>
      </c>
      <c r="C207" s="13" t="s">
        <v>13</v>
      </c>
      <c r="D207" s="132">
        <f>(D43-D42)*100</f>
        <v>-2.0000000000000018</v>
      </c>
      <c r="E207" s="132">
        <f>(E43-E42)*100</f>
        <v>-1.7999999999999996</v>
      </c>
      <c r="F207" s="132">
        <f>(F43-F42)*100</f>
        <v>-1.7999999999999996</v>
      </c>
      <c r="G207" s="137"/>
      <c r="H207" s="13">
        <v>2.8</v>
      </c>
      <c r="I207" s="13" t="s">
        <v>13</v>
      </c>
      <c r="J207" s="132">
        <f>(J43-J42)*100</f>
        <v>-1.899999999999999</v>
      </c>
      <c r="K207" s="132">
        <f>(K43-K42)*100</f>
        <v>-1.5000000000000007</v>
      </c>
      <c r="L207" s="132">
        <f>(L43-L42)*100</f>
        <v>-2.2000000000000006</v>
      </c>
      <c r="BR207" s="1"/>
      <c r="BS207" s="1"/>
      <c r="BT207" s="1"/>
      <c r="BU207" s="1"/>
      <c r="BV207" s="1"/>
      <c r="BW207" s="1"/>
      <c r="BX207" s="1"/>
      <c r="BY207" s="1"/>
      <c r="BZ207" s="1"/>
    </row>
    <row r="208" spans="2:78" ht="15" x14ac:dyDescent="0.35">
      <c r="B208" s="8"/>
      <c r="C208" s="9"/>
      <c r="D208" s="129"/>
      <c r="E208" s="128"/>
      <c r="F208" s="129"/>
      <c r="G208" s="137"/>
      <c r="H208" s="8"/>
      <c r="I208" s="9"/>
      <c r="J208" s="129"/>
      <c r="K208" s="128"/>
      <c r="L208" s="128"/>
      <c r="BR208" s="1"/>
      <c r="BS208" s="1"/>
      <c r="BT208" s="1"/>
      <c r="BU208" s="1"/>
      <c r="BV208" s="1"/>
      <c r="BW208" s="1"/>
      <c r="BX208" s="1"/>
      <c r="BY208" s="1"/>
      <c r="BZ208" s="1"/>
    </row>
    <row r="209" spans="2:78" ht="15.5" x14ac:dyDescent="0.35">
      <c r="B209" s="16">
        <v>2.1</v>
      </c>
      <c r="C209" s="16" t="s">
        <v>14</v>
      </c>
      <c r="D209" s="133">
        <f>(D45-D44)*100</f>
        <v>-0.50000000000000044</v>
      </c>
      <c r="E209" s="133">
        <f>(E45-E44)*100</f>
        <v>-0.40000000000000036</v>
      </c>
      <c r="F209" s="133">
        <f>(F45-F44)*100</f>
        <v>-0.40000000000000036</v>
      </c>
      <c r="G209" s="137"/>
      <c r="H209" s="16">
        <v>2.1</v>
      </c>
      <c r="I209" s="16" t="s">
        <v>14</v>
      </c>
      <c r="J209" s="133">
        <f>(J45-J44)*100</f>
        <v>-0.10000000000000009</v>
      </c>
      <c r="K209" s="133">
        <f>(K45-K44)*100</f>
        <v>2.399999999999991</v>
      </c>
      <c r="L209" s="133">
        <f>(L45-L44)*100</f>
        <v>-0.20000000000000018</v>
      </c>
      <c r="BR209" s="1"/>
      <c r="BS209" s="1"/>
      <c r="BT209" s="1"/>
      <c r="BU209" s="1"/>
      <c r="BV209" s="1"/>
      <c r="BW209" s="1"/>
      <c r="BX209" s="1"/>
      <c r="BY209" s="1"/>
      <c r="BZ209" s="1"/>
    </row>
    <row r="210" spans="2:78" ht="15" x14ac:dyDescent="0.35">
      <c r="B210" s="8"/>
      <c r="C210" s="9"/>
      <c r="D210" s="129"/>
      <c r="E210" s="128"/>
      <c r="F210" s="129"/>
      <c r="G210" s="137"/>
      <c r="H210" s="8"/>
      <c r="I210" s="9"/>
      <c r="J210" s="129"/>
      <c r="K210" s="128"/>
      <c r="L210" s="128"/>
      <c r="BR210" s="1"/>
      <c r="BS210" s="1"/>
      <c r="BT210" s="1"/>
      <c r="BU210" s="1"/>
      <c r="BV210" s="1"/>
      <c r="BW210" s="1"/>
      <c r="BX210" s="1"/>
      <c r="BY210" s="1"/>
      <c r="BZ210" s="1"/>
    </row>
    <row r="211" spans="2:78" ht="15.5" x14ac:dyDescent="0.35">
      <c r="B211" s="29">
        <v>2.2000000000000002</v>
      </c>
      <c r="C211" s="29" t="s">
        <v>14</v>
      </c>
      <c r="D211" s="134">
        <f>(D47-D46)*100</f>
        <v>2.1000000000000019</v>
      </c>
      <c r="E211" s="134">
        <f>(E47-E46)*100</f>
        <v>2.0000000000000018</v>
      </c>
      <c r="F211" s="134">
        <f>(F47-F46)*100</f>
        <v>2.0000000000000018</v>
      </c>
      <c r="G211" s="137"/>
      <c r="H211" s="29">
        <v>2.2000000000000002</v>
      </c>
      <c r="I211" s="29" t="s">
        <v>14</v>
      </c>
      <c r="J211" s="134">
        <f>(J47-J46)*100</f>
        <v>1.4000000000000012</v>
      </c>
      <c r="K211" s="134">
        <f>(K47-K46)*100</f>
        <v>5.4000000000000048</v>
      </c>
      <c r="L211" s="134">
        <f>(L47-L46)*100</f>
        <v>1.3000000000000012</v>
      </c>
      <c r="BR211" s="1"/>
      <c r="BS211" s="1"/>
      <c r="BT211" s="1"/>
      <c r="BU211" s="1"/>
      <c r="BV211" s="1"/>
      <c r="BW211" s="1"/>
      <c r="BX211" s="1"/>
      <c r="BY211" s="1"/>
      <c r="BZ211" s="1"/>
    </row>
    <row r="212" spans="2:78" ht="15" x14ac:dyDescent="0.35">
      <c r="B212" s="8"/>
      <c r="C212" s="9"/>
      <c r="D212" s="129"/>
      <c r="E212" s="128"/>
      <c r="F212" s="129"/>
      <c r="G212" s="137"/>
      <c r="H212" s="8"/>
      <c r="I212" s="9"/>
      <c r="J212" s="129"/>
      <c r="K212" s="128"/>
      <c r="L212" s="128"/>
      <c r="BR212" s="1"/>
      <c r="BS212" s="1"/>
      <c r="BT212" s="1"/>
      <c r="BU212" s="1"/>
      <c r="BV212" s="1"/>
      <c r="BW212" s="1"/>
      <c r="BX212" s="1"/>
      <c r="BY212" s="1"/>
      <c r="BZ212" s="1"/>
    </row>
    <row r="213" spans="2:78" ht="15.5" x14ac:dyDescent="0.35">
      <c r="B213" s="16">
        <v>2.4</v>
      </c>
      <c r="C213" s="16" t="s">
        <v>14</v>
      </c>
      <c r="D213" s="133">
        <f>(D49-D48)*100</f>
        <v>-2.0000000000000018</v>
      </c>
      <c r="E213" s="133">
        <f>(E49-E48)*100</f>
        <v>-2.1999999999999993</v>
      </c>
      <c r="F213" s="133">
        <f>(F49-F48)*100</f>
        <v>-2.1999999999999993</v>
      </c>
      <c r="G213" s="137"/>
      <c r="H213" s="16">
        <v>2.4</v>
      </c>
      <c r="I213" s="16" t="s">
        <v>14</v>
      </c>
      <c r="J213" s="133">
        <f>(J49-J48)*100</f>
        <v>-2.200000000000002</v>
      </c>
      <c r="K213" s="133">
        <f>(K49-K48)*100</f>
        <v>-1.2000000000000011</v>
      </c>
      <c r="L213" s="133">
        <f>(L49-L48)*100</f>
        <v>-2.4000000000000021</v>
      </c>
      <c r="BR213" s="1"/>
      <c r="BS213" s="1"/>
      <c r="BT213" s="1"/>
      <c r="BU213" s="1"/>
      <c r="BV213" s="1"/>
      <c r="BW213" s="1"/>
      <c r="BX213" s="1"/>
      <c r="BY213" s="1"/>
      <c r="BZ213" s="1"/>
    </row>
    <row r="214" spans="2:78" ht="15" x14ac:dyDescent="0.35">
      <c r="B214" s="8"/>
      <c r="C214" s="9"/>
      <c r="D214" s="129"/>
      <c r="E214" s="128"/>
      <c r="F214" s="129"/>
      <c r="G214" s="137"/>
      <c r="H214" s="8"/>
      <c r="I214" s="9"/>
      <c r="J214" s="129"/>
      <c r="K214" s="128"/>
      <c r="L214" s="128"/>
      <c r="BR214" s="1"/>
      <c r="BS214" s="1"/>
      <c r="BT214" s="1"/>
      <c r="BU214" s="1"/>
      <c r="BV214" s="1"/>
      <c r="BW214" s="1"/>
      <c r="BX214" s="1"/>
      <c r="BY214" s="1"/>
      <c r="BZ214" s="1"/>
    </row>
    <row r="215" spans="2:78" ht="15.5" x14ac:dyDescent="0.35">
      <c r="B215" s="16">
        <v>2.8</v>
      </c>
      <c r="C215" s="16" t="s">
        <v>14</v>
      </c>
      <c r="D215" s="133">
        <f>(D51-D50)*100</f>
        <v>-2.4999999999999996</v>
      </c>
      <c r="E215" s="133">
        <f>(E51-E50)*100</f>
        <v>-2.4000000000000008</v>
      </c>
      <c r="F215" s="133">
        <f>(F51-F50)*100</f>
        <v>-2.4000000000000008</v>
      </c>
      <c r="G215" s="137"/>
      <c r="H215" s="16">
        <v>2.8</v>
      </c>
      <c r="I215" s="16" t="s">
        <v>14</v>
      </c>
      <c r="J215" s="133">
        <f>(J51-J50)*100</f>
        <v>-2.3999999999999995</v>
      </c>
      <c r="K215" s="133">
        <f>(K51-K50)*100</f>
        <v>-1.7000000000000002</v>
      </c>
      <c r="L215" s="133">
        <f>(L51-L50)*100</f>
        <v>-2.5000000000000009</v>
      </c>
      <c r="BR215" s="1"/>
      <c r="BS215" s="1"/>
      <c r="BT215" s="1"/>
      <c r="BU215" s="1"/>
      <c r="BV215" s="1"/>
      <c r="BW215" s="1"/>
      <c r="BX215" s="1"/>
      <c r="BY215" s="1"/>
      <c r="BZ215" s="1"/>
    </row>
    <row r="216" spans="2:78" ht="15" x14ac:dyDescent="0.35">
      <c r="B216" s="8"/>
      <c r="C216" s="9"/>
      <c r="D216" s="129"/>
      <c r="E216" s="128"/>
      <c r="F216" s="129"/>
      <c r="G216" s="137"/>
      <c r="H216" s="8"/>
      <c r="I216" s="9"/>
      <c r="J216" s="129"/>
      <c r="K216" s="128"/>
      <c r="L216" s="128"/>
      <c r="BR216" s="1"/>
      <c r="BS216" s="1"/>
      <c r="BT216" s="1"/>
      <c r="BU216" s="1"/>
      <c r="BV216" s="1"/>
      <c r="BW216" s="1"/>
      <c r="BX216" s="1"/>
      <c r="BY216" s="1"/>
      <c r="BZ216" s="1"/>
    </row>
    <row r="217" spans="2:78" ht="15.5" x14ac:dyDescent="0.35">
      <c r="B217" s="13">
        <v>2.1</v>
      </c>
      <c r="C217" s="13" t="s">
        <v>15</v>
      </c>
      <c r="D217" s="132">
        <f>(D53-D52)*100</f>
        <v>-2.1000000000000019</v>
      </c>
      <c r="E217" s="132">
        <f>(E53-E52)*100</f>
        <v>-1.19999999999999</v>
      </c>
      <c r="F217" s="132">
        <f>(F53-F52)*100</f>
        <v>-1.19999999999999</v>
      </c>
      <c r="G217" s="137"/>
      <c r="H217" s="13">
        <v>2.1</v>
      </c>
      <c r="I217" s="13" t="s">
        <v>15</v>
      </c>
      <c r="J217" s="132">
        <f>(J53-J52)*100</f>
        <v>-2.5999999999999912</v>
      </c>
      <c r="K217" s="132">
        <f>(K53-K52)*100</f>
        <v>0.70000000000000062</v>
      </c>
      <c r="L217" s="132">
        <f>(L53-L52)*100</f>
        <v>-2.200000000000002</v>
      </c>
      <c r="BR217" s="1"/>
      <c r="BS217" s="1"/>
      <c r="BT217" s="1"/>
      <c r="BU217" s="1"/>
      <c r="BV217" s="1"/>
      <c r="BW217" s="1"/>
      <c r="BX217" s="1"/>
      <c r="BY217" s="1"/>
      <c r="BZ217" s="1"/>
    </row>
    <row r="218" spans="2:78" ht="15" x14ac:dyDescent="0.35">
      <c r="B218" s="8"/>
      <c r="C218" s="9"/>
      <c r="D218" s="129"/>
      <c r="E218" s="128"/>
      <c r="F218" s="129"/>
      <c r="G218" s="137"/>
      <c r="H218" s="8"/>
      <c r="I218" s="9"/>
      <c r="J218" s="129"/>
      <c r="K218" s="128"/>
      <c r="L218" s="128"/>
      <c r="BR218" s="1"/>
      <c r="BS218" s="1"/>
      <c r="BT218" s="1"/>
      <c r="BU218" s="1"/>
      <c r="BV218" s="1"/>
      <c r="BW218" s="1"/>
      <c r="BX218" s="1"/>
      <c r="BY218" s="1"/>
      <c r="BZ218" s="1"/>
    </row>
    <row r="219" spans="2:78" ht="15.5" x14ac:dyDescent="0.35">
      <c r="B219" s="40">
        <v>2.2000000000000002</v>
      </c>
      <c r="C219" s="40" t="s">
        <v>15</v>
      </c>
      <c r="D219" s="131">
        <f>(D55-D54)*100</f>
        <v>1.6999999999999904</v>
      </c>
      <c r="E219" s="131">
        <f>(E55-E54)*100</f>
        <v>1.6999999999999904</v>
      </c>
      <c r="F219" s="131">
        <f>(F55-F54)*100</f>
        <v>1.6999999999999904</v>
      </c>
      <c r="G219" s="137"/>
      <c r="H219" s="40">
        <v>2.2000000000000002</v>
      </c>
      <c r="I219" s="40" t="s">
        <v>15</v>
      </c>
      <c r="J219" s="131">
        <f>(J55-J54)*100</f>
        <v>1.100000000000001</v>
      </c>
      <c r="K219" s="131">
        <f>(K55-K54)*100</f>
        <v>5.8000000000000052</v>
      </c>
      <c r="L219" s="131">
        <f>(L55-L54)*100</f>
        <v>0.70000000000000062</v>
      </c>
      <c r="BR219" s="1"/>
      <c r="BS219" s="1"/>
      <c r="BT219" s="1"/>
      <c r="BU219" s="1"/>
      <c r="BV219" s="1"/>
      <c r="BW219" s="1"/>
      <c r="BX219" s="1"/>
      <c r="BY219" s="1"/>
      <c r="BZ219" s="1"/>
    </row>
    <row r="220" spans="2:78" ht="15" x14ac:dyDescent="0.35">
      <c r="B220" s="8"/>
      <c r="C220" s="9"/>
      <c r="D220" s="129"/>
      <c r="E220" s="128"/>
      <c r="F220" s="129"/>
      <c r="G220" s="137"/>
      <c r="H220" s="8"/>
      <c r="I220" s="9"/>
      <c r="J220" s="129"/>
      <c r="K220" s="128"/>
      <c r="L220" s="128"/>
      <c r="BR220" s="1"/>
      <c r="BS220" s="1"/>
      <c r="BT220" s="1"/>
      <c r="BU220" s="1"/>
      <c r="BV220" s="1"/>
      <c r="BW220" s="1"/>
      <c r="BX220" s="1"/>
      <c r="BY220" s="1"/>
      <c r="BZ220" s="1"/>
    </row>
    <row r="221" spans="2:78" ht="15.5" x14ac:dyDescent="0.35">
      <c r="B221" s="11">
        <v>2.4</v>
      </c>
      <c r="C221" s="11" t="s">
        <v>15</v>
      </c>
      <c r="D221" s="130">
        <f>(D57-D56)*100</f>
        <v>-1.9999999999999991</v>
      </c>
      <c r="E221" s="130">
        <f>(E57-E56)*100</f>
        <v>-0.40000000000000036</v>
      </c>
      <c r="F221" s="130">
        <f>(F57-F56)*100</f>
        <v>-0.40000000000000036</v>
      </c>
      <c r="G221" s="137"/>
      <c r="H221" s="11">
        <v>2.4</v>
      </c>
      <c r="I221" s="11" t="s">
        <v>15</v>
      </c>
      <c r="J221" s="130">
        <f>(J57-J56)*100</f>
        <v>-2.0000000000000018</v>
      </c>
      <c r="K221" s="130">
        <f>(K57-K56)*100</f>
        <v>0.70000000000000062</v>
      </c>
      <c r="L221" s="130">
        <f>(L57-L56)*100</f>
        <v>-0.80000000000000071</v>
      </c>
      <c r="BR221" s="1"/>
      <c r="BS221" s="1"/>
      <c r="BT221" s="1"/>
      <c r="BU221" s="1"/>
      <c r="BV221" s="1"/>
      <c r="BW221" s="1"/>
      <c r="BX221" s="1"/>
      <c r="BY221" s="1"/>
      <c r="BZ221" s="1"/>
    </row>
    <row r="222" spans="2:78" ht="15" x14ac:dyDescent="0.35">
      <c r="B222" s="8"/>
      <c r="C222" s="9"/>
      <c r="D222" s="129"/>
      <c r="E222" s="128"/>
      <c r="F222" s="129"/>
      <c r="G222" s="137"/>
      <c r="H222" s="8"/>
      <c r="I222" s="9"/>
      <c r="J222" s="129"/>
      <c r="K222" s="128"/>
      <c r="L222" s="128"/>
      <c r="BR222" s="1"/>
      <c r="BS222" s="1"/>
      <c r="BT222" s="1"/>
      <c r="BU222" s="1"/>
      <c r="BV222" s="1"/>
      <c r="BW222" s="1"/>
      <c r="BX222" s="1"/>
      <c r="BY222" s="1"/>
      <c r="BZ222" s="1"/>
    </row>
    <row r="223" spans="2:78" ht="15.5" x14ac:dyDescent="0.35">
      <c r="B223" s="11">
        <v>2.8</v>
      </c>
      <c r="C223" s="11" t="s">
        <v>15</v>
      </c>
      <c r="D223" s="130">
        <f>(D59-D58)*100</f>
        <v>-2.0000000000000004</v>
      </c>
      <c r="E223" s="130">
        <f>(E59-E58)*100</f>
        <v>-2.2999999999999994</v>
      </c>
      <c r="F223" s="130">
        <f>(F59-F58)*100</f>
        <v>-2.2999999999999994</v>
      </c>
      <c r="G223" s="137"/>
      <c r="H223" s="11">
        <v>2.8</v>
      </c>
      <c r="I223" s="11" t="s">
        <v>15</v>
      </c>
      <c r="J223" s="130">
        <f>(J59-J58)*100</f>
        <v>-2.5000000000000009</v>
      </c>
      <c r="K223" s="130">
        <f>(K59-K58)*100</f>
        <v>-1.5</v>
      </c>
      <c r="L223" s="130">
        <f>(L59-L58)*100</f>
        <v>-2.4000000000000021</v>
      </c>
      <c r="BR223" s="1"/>
      <c r="BS223" s="1"/>
      <c r="BT223" s="1"/>
      <c r="BU223" s="1"/>
      <c r="BV223" s="1"/>
      <c r="BW223" s="1"/>
      <c r="BX223" s="1"/>
      <c r="BY223" s="1"/>
      <c r="BZ223" s="1"/>
    </row>
    <row r="224" spans="2:78" ht="15" x14ac:dyDescent="0.35">
      <c r="B224" s="8"/>
      <c r="C224" s="9"/>
      <c r="D224" s="129"/>
      <c r="E224" s="128"/>
      <c r="F224" s="129"/>
      <c r="G224" s="137"/>
      <c r="H224" s="8"/>
      <c r="I224" s="9"/>
      <c r="J224" s="129"/>
      <c r="K224" s="128"/>
      <c r="L224" s="128"/>
      <c r="BR224" s="1"/>
      <c r="BS224" s="1"/>
      <c r="BT224" s="1"/>
      <c r="BU224" s="1"/>
      <c r="BV224" s="1"/>
      <c r="BW224" s="1"/>
      <c r="BX224" s="1"/>
      <c r="BY224" s="1"/>
      <c r="BZ224" s="1"/>
    </row>
    <row r="225" spans="2:78" ht="15.5" x14ac:dyDescent="0.35">
      <c r="B225" s="13">
        <v>2.1</v>
      </c>
      <c r="C225" s="13" t="s">
        <v>16</v>
      </c>
      <c r="D225" s="132">
        <f>(D61-D60)*100</f>
        <v>-2.7999999999999914</v>
      </c>
      <c r="E225" s="132">
        <f>(E61-E60)*100</f>
        <v>-1.7000000000000015</v>
      </c>
      <c r="F225" s="132">
        <f>(F61-F60)*100</f>
        <v>-1.7000000000000015</v>
      </c>
      <c r="G225" s="137"/>
      <c r="H225" s="13">
        <v>2.1</v>
      </c>
      <c r="I225" s="13" t="s">
        <v>16</v>
      </c>
      <c r="J225" s="132">
        <f>(J61-J60)*100</f>
        <v>-3.0000000000000027</v>
      </c>
      <c r="K225" s="132">
        <f>(K61-K60)*100</f>
        <v>-0.10000000000000009</v>
      </c>
      <c r="L225" s="132">
        <f>(L61-L60)*100</f>
        <v>-3.3000000000000029</v>
      </c>
      <c r="BR225" s="1"/>
      <c r="BS225" s="1"/>
      <c r="BT225" s="1"/>
      <c r="BU225" s="1"/>
      <c r="BV225" s="1"/>
      <c r="BW225" s="1"/>
      <c r="BX225" s="1"/>
      <c r="BY225" s="1"/>
      <c r="BZ225" s="1"/>
    </row>
    <row r="226" spans="2:78" ht="15" x14ac:dyDescent="0.35">
      <c r="B226" s="8"/>
      <c r="C226" s="9"/>
      <c r="D226" s="129"/>
      <c r="E226" s="128"/>
      <c r="F226" s="129"/>
      <c r="G226" s="137"/>
      <c r="H226" s="8"/>
      <c r="I226" s="9"/>
      <c r="J226" s="129"/>
      <c r="K226" s="128"/>
      <c r="L226" s="128"/>
      <c r="BR226" s="1"/>
      <c r="BS226" s="1"/>
      <c r="BT226" s="1"/>
      <c r="BU226" s="1"/>
      <c r="BV226" s="1"/>
      <c r="BW226" s="1"/>
      <c r="BX226" s="1"/>
      <c r="BY226" s="1"/>
      <c r="BZ226" s="1"/>
    </row>
    <row r="227" spans="2:78" ht="15.5" x14ac:dyDescent="0.35">
      <c r="B227" s="40">
        <v>2.2000000000000002</v>
      </c>
      <c r="C227" s="40" t="s">
        <v>16</v>
      </c>
      <c r="D227" s="131">
        <f>(D63-D62)*100</f>
        <v>1.4000000000000012</v>
      </c>
      <c r="E227" s="131">
        <f>(E63-E62)*100</f>
        <v>1.2000000000000011</v>
      </c>
      <c r="F227" s="131">
        <f>(F63-F62)*100</f>
        <v>1.2000000000000011</v>
      </c>
      <c r="G227" s="137"/>
      <c r="H227" s="40">
        <v>2.2000000000000002</v>
      </c>
      <c r="I227" s="40" t="s">
        <v>16</v>
      </c>
      <c r="J227" s="131">
        <f>(J63-J62)*100</f>
        <v>0.9000000000000008</v>
      </c>
      <c r="K227" s="131">
        <f>(K63-K62)*100</f>
        <v>5.0999999999999934</v>
      </c>
      <c r="L227" s="131">
        <f>(L63-L62)*100</f>
        <v>-0.10000000000000009</v>
      </c>
      <c r="BR227" s="1"/>
      <c r="BS227" s="1"/>
      <c r="BT227" s="1"/>
      <c r="BU227" s="1"/>
      <c r="BV227" s="1"/>
      <c r="BW227" s="1"/>
      <c r="BX227" s="1"/>
      <c r="BY227" s="1"/>
      <c r="BZ227" s="1"/>
    </row>
    <row r="228" spans="2:78" ht="15" x14ac:dyDescent="0.35">
      <c r="B228" s="8"/>
      <c r="C228" s="9"/>
      <c r="D228" s="129"/>
      <c r="E228" s="128"/>
      <c r="F228" s="129"/>
      <c r="G228" s="137"/>
      <c r="H228" s="8"/>
      <c r="I228" s="9"/>
      <c r="J228" s="129"/>
      <c r="K228" s="128"/>
      <c r="L228" s="128"/>
      <c r="BR228" s="1"/>
      <c r="BS228" s="1"/>
      <c r="BT228" s="1"/>
      <c r="BU228" s="1"/>
      <c r="BV228" s="1"/>
      <c r="BW228" s="1"/>
      <c r="BX228" s="1"/>
      <c r="BY228" s="1"/>
      <c r="BZ228" s="1"/>
    </row>
    <row r="229" spans="2:78" ht="15.5" x14ac:dyDescent="0.35">
      <c r="B229" s="11">
        <v>2.4</v>
      </c>
      <c r="C229" s="11" t="s">
        <v>16</v>
      </c>
      <c r="D229" s="130">
        <f>(D65-D64)*100</f>
        <v>-1.9000000000000017</v>
      </c>
      <c r="E229" s="130">
        <f>(E65-E64)*100</f>
        <v>0.70000000000000062</v>
      </c>
      <c r="F229" s="130">
        <f>(F65-F64)*100</f>
        <v>0.70000000000000062</v>
      </c>
      <c r="G229" s="137"/>
      <c r="H229" s="11">
        <v>2.4</v>
      </c>
      <c r="I229" s="11" t="s">
        <v>16</v>
      </c>
      <c r="J229" s="130">
        <f>(J65-J64)*100</f>
        <v>-2.0000000000000018</v>
      </c>
      <c r="K229" s="130">
        <f>(K65-K64)*100</f>
        <v>2.5000000000000022</v>
      </c>
      <c r="L229" s="130">
        <f>(L65-L64)*100</f>
        <v>-0.10000000000000009</v>
      </c>
      <c r="BR229" s="1"/>
      <c r="BS229" s="1"/>
      <c r="BT229" s="1"/>
      <c r="BU229" s="1"/>
      <c r="BV229" s="1"/>
      <c r="BW229" s="1"/>
      <c r="BX229" s="1"/>
      <c r="BY229" s="1"/>
      <c r="BZ229" s="1"/>
    </row>
    <row r="230" spans="2:78" ht="15" x14ac:dyDescent="0.35">
      <c r="B230" s="8"/>
      <c r="C230" s="9"/>
      <c r="D230" s="129"/>
      <c r="E230" s="128"/>
      <c r="F230" s="129"/>
      <c r="G230" s="137"/>
      <c r="H230" s="8"/>
      <c r="I230" s="9"/>
      <c r="J230" s="129"/>
      <c r="K230" s="128"/>
      <c r="L230" s="128"/>
      <c r="BR230" s="1"/>
      <c r="BS230" s="1"/>
      <c r="BT230" s="1"/>
      <c r="BU230" s="1"/>
      <c r="BV230" s="1"/>
      <c r="BW230" s="1"/>
      <c r="BX230" s="1"/>
      <c r="BY230" s="1"/>
      <c r="BZ230" s="1"/>
    </row>
    <row r="231" spans="2:78" ht="15.5" x14ac:dyDescent="0.35">
      <c r="B231" s="11">
        <v>2.8</v>
      </c>
      <c r="C231" s="11" t="s">
        <v>16</v>
      </c>
      <c r="D231" s="130">
        <f>(D67-D66)*100</f>
        <v>-1.6999999999999997</v>
      </c>
      <c r="E231" s="130">
        <f>(E67-E66)*100</f>
        <v>-1.9999999999999991</v>
      </c>
      <c r="F231" s="130">
        <f>(F67-F66)*100</f>
        <v>-1.9999999999999991</v>
      </c>
      <c r="G231" s="137"/>
      <c r="H231" s="11">
        <v>2.8</v>
      </c>
      <c r="I231" s="11" t="s">
        <v>16</v>
      </c>
      <c r="J231" s="130">
        <f>(J67-J66)*100</f>
        <v>-2.2000000000000006</v>
      </c>
      <c r="K231" s="130">
        <f>(K67-K66)*100</f>
        <v>-1.0999999999999996</v>
      </c>
      <c r="L231" s="130">
        <f>(L67-L66)*100</f>
        <v>-2.200000000000002</v>
      </c>
      <c r="BR231" s="1"/>
      <c r="BS231" s="1"/>
      <c r="BT231" s="1"/>
      <c r="BU231" s="1"/>
      <c r="BV231" s="1"/>
      <c r="BW231" s="1"/>
      <c r="BX231" s="1"/>
      <c r="BY231" s="1"/>
      <c r="BZ231" s="1"/>
    </row>
    <row r="232" spans="2:78" ht="15" x14ac:dyDescent="0.35">
      <c r="B232" s="8"/>
      <c r="C232" s="9"/>
      <c r="D232" s="129"/>
      <c r="E232" s="128"/>
      <c r="F232" s="129"/>
      <c r="G232" s="137"/>
      <c r="H232" s="8"/>
      <c r="I232" s="9"/>
      <c r="J232" s="129"/>
      <c r="K232" s="128"/>
      <c r="L232" s="128"/>
      <c r="BR232" s="1"/>
      <c r="BS232" s="1"/>
      <c r="BT232" s="1"/>
      <c r="BU232" s="1"/>
      <c r="BV232" s="1"/>
      <c r="BW232" s="1"/>
      <c r="BX232" s="1"/>
      <c r="BY232" s="1"/>
      <c r="BZ232" s="1"/>
    </row>
    <row r="233" spans="2:78" ht="15.5" x14ac:dyDescent="0.35">
      <c r="B233" s="11">
        <v>2.1</v>
      </c>
      <c r="C233" s="11" t="s">
        <v>17</v>
      </c>
      <c r="D233" s="130">
        <f>(D69-D68)*100</f>
        <v>1.4999999999999902</v>
      </c>
      <c r="E233" s="130">
        <f>(E69-E68)*100</f>
        <v>-0.9000000000000008</v>
      </c>
      <c r="F233" s="130">
        <f>(F69-F68)*100</f>
        <v>-0.9000000000000008</v>
      </c>
      <c r="G233" s="137"/>
      <c r="H233" s="11">
        <v>2.1</v>
      </c>
      <c r="I233" s="11" t="s">
        <v>17</v>
      </c>
      <c r="J233" s="130">
        <f>(J69-J68)*100</f>
        <v>2.9999999999999973</v>
      </c>
      <c r="K233" s="130">
        <f>(K69-K68)*100</f>
        <v>3.1999999999999917</v>
      </c>
      <c r="L233" s="130">
        <f>(L69-L68)*100</f>
        <v>1.0000000000000009</v>
      </c>
      <c r="BR233" s="1"/>
      <c r="BS233" s="1"/>
      <c r="BT233" s="1"/>
      <c r="BU233" s="1"/>
      <c r="BV233" s="1"/>
      <c r="BW233" s="1"/>
      <c r="BX233" s="1"/>
      <c r="BY233" s="1"/>
      <c r="BZ233" s="1"/>
    </row>
    <row r="234" spans="2:78" ht="15" x14ac:dyDescent="0.35">
      <c r="B234" s="8"/>
      <c r="C234" s="9"/>
      <c r="D234" s="129"/>
      <c r="E234" s="128"/>
      <c r="F234" s="129"/>
      <c r="G234" s="137"/>
      <c r="H234" s="8"/>
      <c r="I234" s="9"/>
      <c r="J234" s="129"/>
      <c r="K234" s="128"/>
      <c r="L234" s="128"/>
      <c r="BR234" s="1"/>
      <c r="BS234" s="1"/>
      <c r="BT234" s="1"/>
      <c r="BU234" s="1"/>
      <c r="BV234" s="1"/>
      <c r="BW234" s="1"/>
      <c r="BX234" s="1"/>
      <c r="BY234" s="1"/>
      <c r="BZ234" s="1"/>
    </row>
    <row r="235" spans="2:78" ht="15.5" x14ac:dyDescent="0.35">
      <c r="B235" s="40">
        <v>2.2000000000000002</v>
      </c>
      <c r="C235" s="40" t="s">
        <v>17</v>
      </c>
      <c r="D235" s="131">
        <f>(D71-D70)*100</f>
        <v>1.7000000000000015</v>
      </c>
      <c r="E235" s="131">
        <f>(E71-E70)*100</f>
        <v>0</v>
      </c>
      <c r="F235" s="131">
        <f>(F71-F70)*100</f>
        <v>0</v>
      </c>
      <c r="G235" s="137"/>
      <c r="H235" s="40">
        <v>2.2000000000000002</v>
      </c>
      <c r="I235" s="40" t="s">
        <v>17</v>
      </c>
      <c r="J235" s="131">
        <f>(J71-J70)*100</f>
        <v>1.0999999999999954</v>
      </c>
      <c r="K235" s="131">
        <f>(K71-K70)*100</f>
        <v>1.3999999999999957</v>
      </c>
      <c r="L235" s="131">
        <f>(L71-L70)*100</f>
        <v>0.10000000000000009</v>
      </c>
      <c r="BR235" s="1"/>
      <c r="BS235" s="1"/>
      <c r="BT235" s="1"/>
      <c r="BU235" s="1"/>
      <c r="BV235" s="1"/>
      <c r="BW235" s="1"/>
      <c r="BX235" s="1"/>
      <c r="BY235" s="1"/>
      <c r="BZ235" s="1"/>
    </row>
    <row r="236" spans="2:78" ht="15" x14ac:dyDescent="0.35">
      <c r="B236" s="8"/>
      <c r="C236" s="9"/>
      <c r="D236" s="129"/>
      <c r="E236" s="128"/>
      <c r="F236" s="129"/>
      <c r="G236" s="137"/>
      <c r="H236" s="8"/>
      <c r="I236" s="9"/>
      <c r="J236" s="129"/>
      <c r="K236" s="128"/>
      <c r="L236" s="128"/>
      <c r="BR236" s="1"/>
      <c r="BS236" s="1"/>
      <c r="BT236" s="1"/>
      <c r="BU236" s="1"/>
      <c r="BV236" s="1"/>
      <c r="BW236" s="1"/>
      <c r="BX236" s="1"/>
      <c r="BY236" s="1"/>
      <c r="BZ236" s="1"/>
    </row>
    <row r="237" spans="2:78" ht="15.5" x14ac:dyDescent="0.35">
      <c r="B237" s="20">
        <v>2.4</v>
      </c>
      <c r="C237" s="20" t="s">
        <v>17</v>
      </c>
      <c r="D237" s="132">
        <f>(D73-D72)*100</f>
        <v>-1.799999999999996</v>
      </c>
      <c r="E237" s="132">
        <f>(E73-E72)*100</f>
        <v>-3.8999999999999977</v>
      </c>
      <c r="F237" s="132">
        <f>(F73-F72)*100</f>
        <v>-3.8999999999999977</v>
      </c>
      <c r="G237" s="137"/>
      <c r="H237" s="20">
        <v>2.4</v>
      </c>
      <c r="I237" s="20" t="s">
        <v>17</v>
      </c>
      <c r="J237" s="132">
        <f>(J73-J72)*100</f>
        <v>-1.8000000000000016</v>
      </c>
      <c r="K237" s="132">
        <f>(K73-K72)*100</f>
        <v>-2.8999999999999986</v>
      </c>
      <c r="L237" s="132">
        <f>(L73-L72)*100</f>
        <v>-3.7000000000000006</v>
      </c>
      <c r="BR237" s="1"/>
      <c r="BS237" s="1"/>
      <c r="BT237" s="1"/>
      <c r="BU237" s="1"/>
      <c r="BV237" s="1"/>
      <c r="BW237" s="1"/>
      <c r="BX237" s="1"/>
      <c r="BY237" s="1"/>
      <c r="BZ237" s="1"/>
    </row>
    <row r="238" spans="2:78" ht="15" x14ac:dyDescent="0.35">
      <c r="B238" s="8"/>
      <c r="C238" s="9"/>
      <c r="D238" s="129"/>
      <c r="E238" s="128"/>
      <c r="F238" s="129"/>
      <c r="G238" s="137"/>
      <c r="H238" s="8"/>
      <c r="I238" s="9"/>
      <c r="J238" s="129"/>
      <c r="K238" s="128"/>
      <c r="L238" s="128"/>
      <c r="BR238" s="1"/>
      <c r="BS238" s="1"/>
      <c r="BT238" s="1"/>
      <c r="BU238" s="1"/>
      <c r="BV238" s="1"/>
      <c r="BW238" s="1"/>
      <c r="BX238" s="1"/>
      <c r="BY238" s="1"/>
      <c r="BZ238" s="1"/>
    </row>
    <row r="239" spans="2:78" ht="15.5" x14ac:dyDescent="0.35">
      <c r="B239" s="20">
        <v>2.8</v>
      </c>
      <c r="C239" s="20" t="s">
        <v>17</v>
      </c>
      <c r="D239" s="132">
        <f>(D75-D74)*100</f>
        <v>-2.0999999999999992</v>
      </c>
      <c r="E239" s="132">
        <f>(E75-E74)*100</f>
        <v>-2.2000000000000006</v>
      </c>
      <c r="F239" s="132">
        <f>(F75-F74)*100</f>
        <v>-2.2000000000000006</v>
      </c>
      <c r="G239" s="137"/>
      <c r="H239" s="20">
        <v>2.8</v>
      </c>
      <c r="I239" s="20" t="s">
        <v>17</v>
      </c>
      <c r="J239" s="132">
        <f>(J75-J74)*100</f>
        <v>-2.0000000000000018</v>
      </c>
      <c r="K239" s="132">
        <f>(K75-K74)*100</f>
        <v>-1.6999999999999995</v>
      </c>
      <c r="L239" s="132">
        <f>(L75-L74)*100</f>
        <v>-2.5000000000000009</v>
      </c>
      <c r="BR239" s="1"/>
      <c r="BS239" s="1"/>
      <c r="BT239" s="1"/>
      <c r="BU239" s="1"/>
      <c r="BV239" s="1"/>
      <c r="BW239" s="1"/>
      <c r="BX239" s="1"/>
      <c r="BY239" s="1"/>
      <c r="BZ239" s="1"/>
    </row>
    <row r="240" spans="2:78" ht="15" x14ac:dyDescent="0.35">
      <c r="B240" s="8"/>
      <c r="C240" s="9"/>
      <c r="D240" s="129"/>
      <c r="E240" s="128"/>
      <c r="F240" s="129"/>
      <c r="G240" s="137"/>
      <c r="H240" s="8"/>
      <c r="I240" s="9"/>
      <c r="J240" s="129"/>
      <c r="K240" s="128"/>
      <c r="L240" s="128"/>
      <c r="BR240" s="1"/>
      <c r="BS240" s="1"/>
      <c r="BT240" s="1"/>
      <c r="BU240" s="1"/>
      <c r="BV240" s="1"/>
      <c r="BW240" s="1"/>
      <c r="BX240" s="1"/>
      <c r="BY240" s="1"/>
      <c r="BZ240" s="1"/>
    </row>
    <row r="241" spans="2:78" ht="15.5" x14ac:dyDescent="0.35">
      <c r="B241" s="19">
        <v>2.1</v>
      </c>
      <c r="C241" s="19" t="s">
        <v>18</v>
      </c>
      <c r="D241" s="133">
        <f>(D77-D76)*100</f>
        <v>-3.0000000000000027</v>
      </c>
      <c r="E241" s="133">
        <f>(E77-E76)*100</f>
        <v>-3.1000000000000028</v>
      </c>
      <c r="F241" s="133">
        <f>(F77-F76)*100</f>
        <v>-3.1000000000000028</v>
      </c>
      <c r="G241" s="137"/>
      <c r="H241" s="19">
        <v>2.1</v>
      </c>
      <c r="I241" s="19" t="s">
        <v>18</v>
      </c>
      <c r="J241" s="133">
        <f>(J77-J76)*100</f>
        <v>-2.8000000000000025</v>
      </c>
      <c r="K241" s="133">
        <f>(K77-K76)*100</f>
        <v>-0.10000000000000009</v>
      </c>
      <c r="L241" s="133">
        <f>(L77-L76)*100</f>
        <v>-2.8000000000000025</v>
      </c>
      <c r="BR241" s="1"/>
      <c r="BS241" s="1"/>
      <c r="BT241" s="1"/>
      <c r="BU241" s="1"/>
      <c r="BV241" s="1"/>
      <c r="BW241" s="1"/>
      <c r="BX241" s="1"/>
      <c r="BY241" s="1"/>
      <c r="BZ241" s="1"/>
    </row>
    <row r="242" spans="2:78" ht="15" x14ac:dyDescent="0.35">
      <c r="B242" s="8"/>
      <c r="C242" s="9"/>
      <c r="D242" s="129"/>
      <c r="E242" s="128"/>
      <c r="F242" s="129"/>
      <c r="G242" s="137"/>
      <c r="H242" s="8"/>
      <c r="I242" s="9"/>
      <c r="J242" s="129"/>
      <c r="K242" s="128"/>
      <c r="L242" s="128"/>
      <c r="BR242" s="1"/>
      <c r="BS242" s="1"/>
      <c r="BT242" s="1"/>
      <c r="BU242" s="1"/>
      <c r="BV242" s="1"/>
      <c r="BW242" s="1"/>
      <c r="BX242" s="1"/>
      <c r="BY242" s="1"/>
      <c r="BZ242" s="1"/>
    </row>
    <row r="243" spans="2:78" ht="15.5" x14ac:dyDescent="0.35">
      <c r="B243" s="29">
        <v>2.2000000000000002</v>
      </c>
      <c r="C243" s="29" t="s">
        <v>18</v>
      </c>
      <c r="D243" s="134">
        <f>(D79-D78)*100</f>
        <v>0.80000000000000071</v>
      </c>
      <c r="E243" s="134">
        <f>(E79-E78)*100</f>
        <v>0.9000000000000008</v>
      </c>
      <c r="F243" s="134">
        <f>(F79-F78)*100</f>
        <v>0.9000000000000008</v>
      </c>
      <c r="G243" s="137"/>
      <c r="H243" s="29">
        <v>2.2000000000000002</v>
      </c>
      <c r="I243" s="29" t="s">
        <v>18</v>
      </c>
      <c r="J243" s="134">
        <f>(J79-J78)*100</f>
        <v>0.50000000000000044</v>
      </c>
      <c r="K243" s="134">
        <f>(K79-K78)*100</f>
        <v>4.5000000000000036</v>
      </c>
      <c r="L243" s="134">
        <f>(L79-L78)*100</f>
        <v>0.40000000000000036</v>
      </c>
      <c r="BR243" s="1"/>
      <c r="BS243" s="1"/>
      <c r="BT243" s="1"/>
      <c r="BU243" s="1"/>
      <c r="BV243" s="1"/>
      <c r="BW243" s="1"/>
      <c r="BX243" s="1"/>
      <c r="BY243" s="1"/>
      <c r="BZ243" s="1"/>
    </row>
    <row r="244" spans="2:78" ht="15" x14ac:dyDescent="0.35">
      <c r="B244" s="8"/>
      <c r="C244" s="9"/>
      <c r="D244" s="129"/>
      <c r="E244" s="128"/>
      <c r="F244" s="129"/>
      <c r="G244" s="137"/>
      <c r="H244" s="8"/>
      <c r="I244" s="9"/>
      <c r="J244" s="129"/>
      <c r="K244" s="128"/>
      <c r="L244" s="128"/>
      <c r="BR244" s="1"/>
      <c r="BS244" s="1"/>
      <c r="BT244" s="1"/>
      <c r="BU244" s="1"/>
      <c r="BV244" s="1"/>
      <c r="BW244" s="1"/>
      <c r="BX244" s="1"/>
      <c r="BY244" s="1"/>
      <c r="BZ244" s="1"/>
    </row>
    <row r="245" spans="2:78" ht="15.5" x14ac:dyDescent="0.35">
      <c r="B245" s="19">
        <v>2.4</v>
      </c>
      <c r="C245" s="19" t="s">
        <v>18</v>
      </c>
      <c r="D245" s="133">
        <f>(D81-D80)*100</f>
        <v>-1.5999999999999959</v>
      </c>
      <c r="E245" s="133">
        <f>(E81-E80)*100</f>
        <v>-1.799999999999996</v>
      </c>
      <c r="F245" s="133">
        <f>(F81-F80)*100</f>
        <v>-1.799999999999996</v>
      </c>
      <c r="G245" s="137"/>
      <c r="H245" s="19">
        <v>2.4</v>
      </c>
      <c r="I245" s="19" t="s">
        <v>18</v>
      </c>
      <c r="J245" s="133">
        <f>(J81-J80)*100</f>
        <v>-1.5000000000000013</v>
      </c>
      <c r="K245" s="133">
        <f>(K81-K80)*100</f>
        <v>-0.79999999999999793</v>
      </c>
      <c r="L245" s="133">
        <f>(L81-L80)*100</f>
        <v>-1.7000000000000015</v>
      </c>
      <c r="BR245" s="1"/>
      <c r="BS245" s="1"/>
      <c r="BT245" s="1"/>
      <c r="BU245" s="1"/>
      <c r="BV245" s="1"/>
      <c r="BW245" s="1"/>
      <c r="BX245" s="1"/>
      <c r="BY245" s="1"/>
      <c r="BZ245" s="1"/>
    </row>
    <row r="246" spans="2:78" ht="15" x14ac:dyDescent="0.35">
      <c r="B246" s="8"/>
      <c r="C246" s="9"/>
      <c r="D246" s="129"/>
      <c r="E246" s="128"/>
      <c r="F246" s="129"/>
      <c r="G246" s="137"/>
      <c r="H246" s="8"/>
      <c r="I246" s="9"/>
      <c r="J246" s="129"/>
      <c r="K246" s="128"/>
      <c r="L246" s="128"/>
      <c r="BR246" s="1"/>
      <c r="BS246" s="1"/>
      <c r="BT246" s="1"/>
      <c r="BU246" s="1"/>
      <c r="BV246" s="1"/>
      <c r="BW246" s="1"/>
      <c r="BX246" s="1"/>
      <c r="BY246" s="1"/>
      <c r="BZ246" s="1"/>
    </row>
    <row r="247" spans="2:78" ht="15.5" x14ac:dyDescent="0.35">
      <c r="B247" s="19">
        <v>2.8</v>
      </c>
      <c r="C247" s="19" t="s">
        <v>18</v>
      </c>
      <c r="D247" s="133">
        <f>(D83-D82)*100</f>
        <v>-2.4999999999999996</v>
      </c>
      <c r="E247" s="133">
        <f>(E83-E82)*100</f>
        <v>-2.4000000000000008</v>
      </c>
      <c r="F247" s="133">
        <f>(F83-F82)*100</f>
        <v>-2.4000000000000008</v>
      </c>
      <c r="G247" s="137"/>
      <c r="H247" s="19">
        <v>2.8</v>
      </c>
      <c r="I247" s="19" t="s">
        <v>18</v>
      </c>
      <c r="J247" s="133">
        <f>(J83-J82)*100</f>
        <v>-2.3999999999999995</v>
      </c>
      <c r="K247" s="133">
        <f>(K83-K82)*100</f>
        <v>-1.7000000000000002</v>
      </c>
      <c r="L247" s="133">
        <f>(L83-L82)*100</f>
        <v>-2.3999999999999995</v>
      </c>
      <c r="BR247" s="1"/>
      <c r="BS247" s="1"/>
      <c r="BT247" s="1"/>
      <c r="BU247" s="1"/>
      <c r="BV247" s="1"/>
      <c r="BW247" s="1"/>
      <c r="BX247" s="1"/>
      <c r="BY247" s="1"/>
      <c r="BZ247" s="1"/>
    </row>
    <row r="248" spans="2:78" ht="15" x14ac:dyDescent="0.35">
      <c r="B248" s="8"/>
      <c r="C248" s="9"/>
      <c r="D248" s="129"/>
      <c r="E248" s="128"/>
      <c r="F248" s="129"/>
      <c r="G248" s="137"/>
      <c r="H248" s="8"/>
      <c r="I248" s="9"/>
      <c r="J248" s="129"/>
      <c r="K248" s="128"/>
      <c r="L248" s="128"/>
      <c r="BR248" s="1"/>
      <c r="BS248" s="1"/>
      <c r="BT248" s="1"/>
      <c r="BU248" s="1"/>
      <c r="BV248" s="1"/>
      <c r="BW248" s="1"/>
      <c r="BX248" s="1"/>
      <c r="BY248" s="1"/>
      <c r="BZ248" s="1"/>
    </row>
    <row r="249" spans="2:78" ht="15.5" x14ac:dyDescent="0.35">
      <c r="B249" s="20">
        <v>2.1</v>
      </c>
      <c r="C249" s="20" t="s">
        <v>19</v>
      </c>
      <c r="D249" s="132">
        <f>(D85-D84)*100</f>
        <v>-3.5000000000000031</v>
      </c>
      <c r="E249" s="132">
        <f>(E85-E84)*100</f>
        <v>-3.7999999999999923</v>
      </c>
      <c r="F249" s="132">
        <f>(F85-F84)*100</f>
        <v>-3.7999999999999923</v>
      </c>
      <c r="G249" s="137"/>
      <c r="H249" s="20">
        <v>2.1</v>
      </c>
      <c r="I249" s="20" t="s">
        <v>19</v>
      </c>
      <c r="J249" s="132">
        <f>(J85-J84)*100</f>
        <v>-3.2000000000000028</v>
      </c>
      <c r="K249" s="132">
        <f>(K85-K84)*100</f>
        <v>-1.100000000000001</v>
      </c>
      <c r="L249" s="132">
        <f>(L85-L84)*100</f>
        <v>-3.8000000000000034</v>
      </c>
      <c r="BR249" s="1"/>
      <c r="BS249" s="1"/>
      <c r="BT249" s="1"/>
      <c r="BU249" s="1"/>
      <c r="BV249" s="1"/>
      <c r="BW249" s="1"/>
      <c r="BX249" s="1"/>
      <c r="BY249" s="1"/>
      <c r="BZ249" s="1"/>
    </row>
    <row r="250" spans="2:78" ht="15" x14ac:dyDescent="0.35">
      <c r="B250" s="8"/>
      <c r="C250" s="9"/>
      <c r="D250" s="129"/>
      <c r="E250" s="128"/>
      <c r="F250" s="129"/>
      <c r="G250" s="137"/>
      <c r="H250" s="8"/>
      <c r="I250" s="9"/>
      <c r="J250" s="129"/>
      <c r="K250" s="128"/>
      <c r="L250" s="128"/>
      <c r="BR250" s="1"/>
      <c r="BS250" s="1"/>
      <c r="BT250" s="1"/>
      <c r="BU250" s="1"/>
      <c r="BV250" s="1"/>
      <c r="BW250" s="1"/>
      <c r="BX250" s="1"/>
      <c r="BY250" s="1"/>
      <c r="BZ250" s="1"/>
    </row>
    <row r="251" spans="2:78" ht="15.5" x14ac:dyDescent="0.35">
      <c r="B251" s="40">
        <v>2.2000000000000002</v>
      </c>
      <c r="C251" s="40" t="s">
        <v>19</v>
      </c>
      <c r="D251" s="131">
        <f>(D87-D86)*100</f>
        <v>0.50000000000000044</v>
      </c>
      <c r="E251" s="131">
        <f>(E87-E86)*100</f>
        <v>-0.10000000000000009</v>
      </c>
      <c r="F251" s="131">
        <f>(F87-F86)*100</f>
        <v>-0.10000000000000009</v>
      </c>
      <c r="G251" s="137"/>
      <c r="H251" s="40">
        <v>2.2000000000000002</v>
      </c>
      <c r="I251" s="40" t="s">
        <v>19</v>
      </c>
      <c r="J251" s="131">
        <f>(J87-J86)*100</f>
        <v>0</v>
      </c>
      <c r="K251" s="131">
        <f>(K87-K86)*100</f>
        <v>3.5000000000000031</v>
      </c>
      <c r="L251" s="131">
        <f>(L87-L86)*100</f>
        <v>-0.9000000000000008</v>
      </c>
      <c r="BR251" s="1"/>
      <c r="BS251" s="1"/>
      <c r="BT251" s="1"/>
      <c r="BU251" s="1"/>
      <c r="BV251" s="1"/>
      <c r="BW251" s="1"/>
      <c r="BX251" s="1"/>
      <c r="BY251" s="1"/>
      <c r="BZ251" s="1"/>
    </row>
    <row r="252" spans="2:78" ht="15" x14ac:dyDescent="0.35">
      <c r="B252" s="8"/>
      <c r="C252" s="9"/>
      <c r="D252" s="129"/>
      <c r="E252" s="128"/>
      <c r="F252" s="129"/>
      <c r="G252" s="137"/>
      <c r="H252" s="8"/>
      <c r="I252" s="9"/>
      <c r="J252" s="129"/>
      <c r="K252" s="128"/>
      <c r="L252" s="128"/>
      <c r="BR252" s="1"/>
      <c r="BS252" s="1"/>
      <c r="BT252" s="1"/>
      <c r="BU252" s="1"/>
      <c r="BV252" s="1"/>
      <c r="BW252" s="1"/>
      <c r="BX252" s="1"/>
      <c r="BY252" s="1"/>
      <c r="BZ252" s="1"/>
    </row>
    <row r="253" spans="2:78" ht="15.5" x14ac:dyDescent="0.35">
      <c r="B253" s="7">
        <v>2.4</v>
      </c>
      <c r="C253" s="7" t="s">
        <v>19</v>
      </c>
      <c r="D253" s="130">
        <f>(D89-D88)*100</f>
        <v>-1.4999999999999958</v>
      </c>
      <c r="E253" s="130">
        <f>(E89-E88)*100</f>
        <v>-0.20000000000000018</v>
      </c>
      <c r="F253" s="130">
        <f>(F89-F88)*100</f>
        <v>-0.20000000000000018</v>
      </c>
      <c r="G253" s="137"/>
      <c r="H253" s="7">
        <v>2.4</v>
      </c>
      <c r="I253" s="7" t="s">
        <v>19</v>
      </c>
      <c r="J253" s="130">
        <f>(J89-J88)*100</f>
        <v>-1.3999999999999957</v>
      </c>
      <c r="K253" s="130">
        <f>(K89-K88)*100</f>
        <v>1.2000000000000011</v>
      </c>
      <c r="L253" s="130">
        <f>(L89-L88)*100</f>
        <v>-0.40000000000000036</v>
      </c>
      <c r="BR253" s="1"/>
      <c r="BS253" s="1"/>
      <c r="BT253" s="1"/>
      <c r="BU253" s="1"/>
      <c r="BV253" s="1"/>
      <c r="BW253" s="1"/>
      <c r="BX253" s="1"/>
      <c r="BY253" s="1"/>
      <c r="BZ253" s="1"/>
    </row>
    <row r="254" spans="2:78" ht="15" x14ac:dyDescent="0.35">
      <c r="B254" s="8"/>
      <c r="C254" s="9"/>
      <c r="D254" s="129"/>
      <c r="E254" s="128"/>
      <c r="F254" s="129"/>
      <c r="G254" s="137"/>
      <c r="H254" s="8"/>
      <c r="I254" s="9"/>
      <c r="J254" s="129"/>
      <c r="K254" s="128"/>
      <c r="L254" s="128"/>
      <c r="BR254" s="1"/>
      <c r="BS254" s="1"/>
      <c r="BT254" s="1"/>
      <c r="BU254" s="1"/>
      <c r="BV254" s="1"/>
      <c r="BW254" s="1"/>
      <c r="BX254" s="1"/>
      <c r="BY254" s="1"/>
      <c r="BZ254" s="1"/>
    </row>
    <row r="255" spans="2:78" ht="15.5" x14ac:dyDescent="0.35">
      <c r="B255" s="7">
        <v>2.8</v>
      </c>
      <c r="C255" s="7" t="s">
        <v>19</v>
      </c>
      <c r="D255" s="130">
        <f>(D91-D90)*100</f>
        <v>-2.1999999999999997</v>
      </c>
      <c r="E255" s="130">
        <f>(E91-E90)*100</f>
        <v>-2.1999999999999993</v>
      </c>
      <c r="F255" s="130">
        <f>(F91-F90)*100</f>
        <v>-2.1999999999999993</v>
      </c>
      <c r="G255" s="137"/>
      <c r="H255" s="7">
        <v>2.8</v>
      </c>
      <c r="I255" s="7" t="s">
        <v>19</v>
      </c>
      <c r="J255" s="130">
        <f>(J91-J90)*100</f>
        <v>-2.3999999999999995</v>
      </c>
      <c r="K255" s="130">
        <f>(K91-K90)*100</f>
        <v>-1.4</v>
      </c>
      <c r="L255" s="130">
        <f>(L91-L90)*100</f>
        <v>-2.300000000000002</v>
      </c>
      <c r="BR255" s="1"/>
      <c r="BS255" s="1"/>
      <c r="BT255" s="1"/>
      <c r="BU255" s="1"/>
      <c r="BV255" s="1"/>
      <c r="BW255" s="1"/>
      <c r="BX255" s="1"/>
      <c r="BY255" s="1"/>
      <c r="BZ255" s="1"/>
    </row>
    <row r="256" spans="2:78" ht="15" x14ac:dyDescent="0.35">
      <c r="B256" s="8"/>
      <c r="C256" s="9"/>
      <c r="D256" s="129"/>
      <c r="E256" s="128"/>
      <c r="F256" s="129"/>
      <c r="G256" s="137"/>
      <c r="H256" s="8"/>
      <c r="I256" s="9"/>
      <c r="J256" s="129"/>
      <c r="K256" s="128"/>
      <c r="L256" s="128"/>
      <c r="BR256" s="1"/>
      <c r="BS256" s="1"/>
      <c r="BT256" s="1"/>
      <c r="BU256" s="1"/>
      <c r="BV256" s="1"/>
      <c r="BW256" s="1"/>
      <c r="BX256" s="1"/>
      <c r="BY256" s="1"/>
      <c r="BZ256" s="1"/>
    </row>
    <row r="257" spans="2:78" ht="15.5" x14ac:dyDescent="0.35">
      <c r="B257" s="20">
        <v>2.1</v>
      </c>
      <c r="C257" s="20" t="s">
        <v>20</v>
      </c>
      <c r="D257" s="132">
        <f>(D93-D92)*100</f>
        <v>-3.3000000000000029</v>
      </c>
      <c r="E257" s="132">
        <f>(E93-E92)*100</f>
        <v>-4.2999999999999927</v>
      </c>
      <c r="F257" s="132">
        <f>(F93-F92)*100</f>
        <v>-4.2999999999999927</v>
      </c>
      <c r="G257" s="137"/>
      <c r="H257" s="20">
        <v>2.1</v>
      </c>
      <c r="I257" s="20" t="s">
        <v>20</v>
      </c>
      <c r="J257" s="132">
        <f>(J93-J92)*100</f>
        <v>-2.5999999999999912</v>
      </c>
      <c r="K257" s="132">
        <f>(K93-K92)*100</f>
        <v>-1.5999999999999903</v>
      </c>
      <c r="L257" s="132">
        <f>(L93-L92)*100</f>
        <v>-4.2000000000000037</v>
      </c>
      <c r="BR257" s="1"/>
      <c r="BS257" s="1"/>
      <c r="BT257" s="1"/>
      <c r="BU257" s="1"/>
      <c r="BV257" s="1"/>
      <c r="BW257" s="1"/>
      <c r="BX257" s="1"/>
      <c r="BY257" s="1"/>
      <c r="BZ257" s="1"/>
    </row>
    <row r="258" spans="2:78" ht="15" x14ac:dyDescent="0.35">
      <c r="B258" s="8"/>
      <c r="C258" s="9"/>
      <c r="D258" s="129"/>
      <c r="E258" s="128"/>
      <c r="F258" s="129"/>
      <c r="G258" s="137"/>
      <c r="H258" s="8"/>
      <c r="I258" s="9"/>
      <c r="J258" s="129"/>
      <c r="K258" s="128"/>
      <c r="L258" s="128"/>
      <c r="BR258" s="1"/>
      <c r="BS258" s="1"/>
      <c r="BT258" s="1"/>
      <c r="BU258" s="1"/>
      <c r="BV258" s="1"/>
      <c r="BW258" s="1"/>
      <c r="BX258" s="1"/>
      <c r="BY258" s="1"/>
      <c r="BZ258" s="1"/>
    </row>
    <row r="259" spans="2:78" ht="15.5" x14ac:dyDescent="0.35">
      <c r="B259" s="40">
        <v>2.2000000000000002</v>
      </c>
      <c r="C259" s="40" t="s">
        <v>20</v>
      </c>
      <c r="D259" s="131">
        <f>(D95-D94)*100</f>
        <v>0.20000000000000018</v>
      </c>
      <c r="E259" s="131">
        <f>(E95-E94)*100</f>
        <v>-1.2000000000000011</v>
      </c>
      <c r="F259" s="131">
        <f>(F95-F94)*100</f>
        <v>-1.2000000000000011</v>
      </c>
      <c r="G259" s="137"/>
      <c r="H259" s="40">
        <v>2.2000000000000002</v>
      </c>
      <c r="I259" s="40" t="s">
        <v>20</v>
      </c>
      <c r="J259" s="131">
        <f>(J95-J94)*100</f>
        <v>-0.30000000000000027</v>
      </c>
      <c r="K259" s="131">
        <f>(K95-K94)*100</f>
        <v>2.1999999999999909</v>
      </c>
      <c r="L259" s="131">
        <f>(L95-L94)*100</f>
        <v>-1.7000000000000015</v>
      </c>
      <c r="BR259" s="1"/>
      <c r="BS259" s="1"/>
      <c r="BT259" s="1"/>
      <c r="BU259" s="1"/>
      <c r="BV259" s="1"/>
      <c r="BW259" s="1"/>
      <c r="BX259" s="1"/>
      <c r="BY259" s="1"/>
      <c r="BZ259" s="1"/>
    </row>
    <row r="260" spans="2:78" ht="15" x14ac:dyDescent="0.35">
      <c r="B260" s="8"/>
      <c r="C260" s="9"/>
      <c r="D260" s="129"/>
      <c r="E260" s="128"/>
      <c r="F260" s="129"/>
      <c r="G260" s="137"/>
      <c r="H260" s="8"/>
      <c r="I260" s="9"/>
      <c r="J260" s="129"/>
      <c r="K260" s="128"/>
      <c r="L260" s="128"/>
      <c r="BR260" s="1"/>
      <c r="BS260" s="1"/>
      <c r="BT260" s="1"/>
      <c r="BU260" s="1"/>
      <c r="BV260" s="1"/>
      <c r="BW260" s="1"/>
      <c r="BX260" s="1"/>
      <c r="BY260" s="1"/>
      <c r="BZ260" s="1"/>
    </row>
    <row r="261" spans="2:78" ht="15.5" x14ac:dyDescent="0.35">
      <c r="B261" s="7">
        <v>2.4</v>
      </c>
      <c r="C261" s="7" t="s">
        <v>20</v>
      </c>
      <c r="D261" s="130">
        <f>(D97-D96)*100</f>
        <v>-1.2000000000000011</v>
      </c>
      <c r="E261" s="130">
        <f>(E97-E96)*100</f>
        <v>0.70000000000000062</v>
      </c>
      <c r="F261" s="130">
        <f>(F97-F96)*100</f>
        <v>0.70000000000000062</v>
      </c>
      <c r="G261" s="137"/>
      <c r="H261" s="7">
        <v>2.4</v>
      </c>
      <c r="I261" s="7" t="s">
        <v>20</v>
      </c>
      <c r="J261" s="130">
        <f>(J97-J96)*100</f>
        <v>-1.1999999999999955</v>
      </c>
      <c r="K261" s="130">
        <f>(K97-K96)*100</f>
        <v>2.6999999999999966</v>
      </c>
      <c r="L261" s="130">
        <f>(L97-L96)*100</f>
        <v>0.10000000000000009</v>
      </c>
      <c r="BR261" s="1"/>
      <c r="BS261" s="1"/>
      <c r="BT261" s="1"/>
      <c r="BU261" s="1"/>
      <c r="BV261" s="1"/>
      <c r="BW261" s="1"/>
      <c r="BX261" s="1"/>
      <c r="BY261" s="1"/>
      <c r="BZ261" s="1"/>
    </row>
    <row r="262" spans="2:78" ht="15" x14ac:dyDescent="0.35">
      <c r="B262" s="8"/>
      <c r="C262" s="9"/>
      <c r="D262" s="129"/>
      <c r="E262" s="128"/>
      <c r="F262" s="129"/>
      <c r="G262" s="137"/>
      <c r="H262" s="8"/>
      <c r="I262" s="9"/>
      <c r="J262" s="129"/>
      <c r="K262" s="128"/>
      <c r="L262" s="128"/>
      <c r="BR262" s="1"/>
      <c r="BS262" s="1"/>
      <c r="BT262" s="1"/>
      <c r="BU262" s="1"/>
      <c r="BV262" s="1"/>
      <c r="BW262" s="1"/>
      <c r="BX262" s="1"/>
      <c r="BY262" s="1"/>
      <c r="BZ262" s="1"/>
    </row>
    <row r="263" spans="2:78" ht="15.5" x14ac:dyDescent="0.35">
      <c r="B263" s="7">
        <v>2.8</v>
      </c>
      <c r="C263" s="7" t="s">
        <v>20</v>
      </c>
      <c r="D263" s="130">
        <f>(D99-D98)*100</f>
        <v>-1.8000000000000003</v>
      </c>
      <c r="E263" s="130">
        <f>(E99-E98)*100</f>
        <v>-1.7999999999999989</v>
      </c>
      <c r="F263" s="130">
        <f>(F99-F98)*100</f>
        <v>-1.7999999999999989</v>
      </c>
      <c r="G263" s="137"/>
      <c r="H263" s="7">
        <v>2.8</v>
      </c>
      <c r="I263" s="7" t="s">
        <v>20</v>
      </c>
      <c r="J263" s="130">
        <f>(J99-J98)*100</f>
        <v>-2.2999999999999994</v>
      </c>
      <c r="K263" s="130">
        <f>(K99-K98)*100</f>
        <v>-0.99999999999999811</v>
      </c>
      <c r="L263" s="130">
        <f>(L99-L98)*100</f>
        <v>-1.9999999999999991</v>
      </c>
      <c r="BR263" s="1"/>
      <c r="BS263" s="1"/>
      <c r="BT263" s="1"/>
      <c r="BU263" s="1"/>
      <c r="BV263" s="1"/>
      <c r="BW263" s="1"/>
      <c r="BX263" s="1"/>
      <c r="BY263" s="1"/>
      <c r="BZ263" s="1"/>
    </row>
    <row r="264" spans="2:78" ht="15" x14ac:dyDescent="0.35">
      <c r="B264" s="8"/>
      <c r="C264" s="9"/>
      <c r="D264" s="129"/>
      <c r="E264" s="128"/>
      <c r="F264" s="129"/>
      <c r="G264" s="137"/>
      <c r="H264" s="8"/>
      <c r="I264" s="9"/>
      <c r="J264" s="129"/>
      <c r="K264" s="128"/>
      <c r="L264" s="128"/>
      <c r="BR264" s="1"/>
      <c r="BS264" s="1"/>
      <c r="BT264" s="1"/>
      <c r="BU264" s="1"/>
      <c r="BV264" s="1"/>
      <c r="BW264" s="1"/>
      <c r="BX264" s="1"/>
      <c r="BY264" s="1"/>
      <c r="BZ264" s="1"/>
    </row>
    <row r="265" spans="2:78" ht="15.5" x14ac:dyDescent="0.35">
      <c r="B265" s="7">
        <v>2.1</v>
      </c>
      <c r="C265" s="7" t="s">
        <v>21</v>
      </c>
      <c r="D265" s="130">
        <f>(D101-D100)*100</f>
        <v>-1.2000000000000011</v>
      </c>
      <c r="E265" s="130">
        <f>(E101-E100)*100</f>
        <v>-1.9999999999999907</v>
      </c>
      <c r="F265" s="130">
        <f>(F101-F100)*100</f>
        <v>-1.9999999999999907</v>
      </c>
      <c r="G265" s="137"/>
      <c r="H265" s="7">
        <v>2.1</v>
      </c>
      <c r="I265" s="7" t="s">
        <v>21</v>
      </c>
      <c r="J265" s="130">
        <f>(J101-J100)*100</f>
        <v>0.50000000000000044</v>
      </c>
      <c r="K265" s="130">
        <f>(K101-K100)*100</f>
        <v>1.6000000000000014</v>
      </c>
      <c r="L265" s="130">
        <f>(L101-L100)*100</f>
        <v>-0.9000000000000008</v>
      </c>
      <c r="BR265" s="1"/>
      <c r="BS265" s="1"/>
      <c r="BT265" s="1"/>
      <c r="BU265" s="1"/>
      <c r="BV265" s="1"/>
      <c r="BW265" s="1"/>
      <c r="BX265" s="1"/>
      <c r="BY265" s="1"/>
      <c r="BZ265" s="1"/>
    </row>
    <row r="266" spans="2:78" ht="15" x14ac:dyDescent="0.35">
      <c r="B266" s="8"/>
      <c r="C266" s="9"/>
      <c r="D266" s="129"/>
      <c r="E266" s="128"/>
      <c r="F266" s="129"/>
      <c r="G266" s="137"/>
      <c r="H266" s="8"/>
      <c r="I266" s="9"/>
      <c r="J266" s="129"/>
      <c r="K266" s="128"/>
      <c r="L266" s="128"/>
      <c r="BR266" s="1"/>
      <c r="BS266" s="1"/>
      <c r="BT266" s="1"/>
      <c r="BU266" s="1"/>
      <c r="BV266" s="1"/>
      <c r="BW266" s="1"/>
      <c r="BX266" s="1"/>
      <c r="BY266" s="1"/>
      <c r="BZ266" s="1"/>
    </row>
    <row r="267" spans="2:78" ht="15.5" x14ac:dyDescent="0.35">
      <c r="B267" s="40">
        <v>2.2000000000000002</v>
      </c>
      <c r="C267" s="40" t="s">
        <v>21</v>
      </c>
      <c r="D267" s="131">
        <f>(D103-D102)*100</f>
        <v>0.80000000000000071</v>
      </c>
      <c r="E267" s="131">
        <f>(E103-E102)*100</f>
        <v>0.50000000000000044</v>
      </c>
      <c r="F267" s="131">
        <f>(F103-F102)*100</f>
        <v>0.50000000000000044</v>
      </c>
      <c r="G267" s="137"/>
      <c r="H267" s="40">
        <v>2.2000000000000002</v>
      </c>
      <c r="I267" s="40" t="s">
        <v>21</v>
      </c>
      <c r="J267" s="131">
        <f>(J103-J102)*100</f>
        <v>0.70000000000000062</v>
      </c>
      <c r="K267" s="131">
        <f>(K103-K102)*100</f>
        <v>2.4000000000000021</v>
      </c>
      <c r="L267" s="131">
        <f>(L103-L102)*100</f>
        <v>0.40000000000000036</v>
      </c>
      <c r="BR267" s="1"/>
      <c r="BS267" s="1"/>
      <c r="BT267" s="1"/>
      <c r="BU267" s="1"/>
      <c r="BV267" s="1"/>
      <c r="BW267" s="1"/>
      <c r="BX267" s="1"/>
      <c r="BY267" s="1"/>
      <c r="BZ267" s="1"/>
    </row>
    <row r="268" spans="2:78" ht="15" x14ac:dyDescent="0.35">
      <c r="B268" s="8"/>
      <c r="C268" s="9"/>
      <c r="D268" s="129"/>
      <c r="E268" s="128"/>
      <c r="F268" s="129"/>
      <c r="G268" s="137"/>
      <c r="H268" s="8"/>
      <c r="I268" s="9"/>
      <c r="J268" s="129"/>
      <c r="K268" s="128"/>
      <c r="L268" s="128"/>
      <c r="BR268" s="1"/>
      <c r="BS268" s="1"/>
      <c r="BT268" s="1"/>
      <c r="BU268" s="1"/>
      <c r="BV268" s="1"/>
      <c r="BW268" s="1"/>
      <c r="BX268" s="1"/>
      <c r="BY268" s="1"/>
      <c r="BZ268" s="1"/>
    </row>
    <row r="269" spans="2:78" ht="15.5" x14ac:dyDescent="0.35">
      <c r="B269" s="20">
        <v>2.4</v>
      </c>
      <c r="C269" s="20" t="s">
        <v>21</v>
      </c>
      <c r="D269" s="132">
        <f>(D105-D104)*100</f>
        <v>-1.6000000000000014</v>
      </c>
      <c r="E269" s="132">
        <f>(E105-E104)*100</f>
        <v>-3.799999999999998</v>
      </c>
      <c r="F269" s="132">
        <f>(F105-F104)*100</f>
        <v>-3.799999999999998</v>
      </c>
      <c r="G269" s="137"/>
      <c r="H269" s="20">
        <v>2.4</v>
      </c>
      <c r="I269" s="20" t="s">
        <v>21</v>
      </c>
      <c r="J269" s="132">
        <f>(J105-J104)*100</f>
        <v>-1.5999999999999959</v>
      </c>
      <c r="K269" s="132">
        <f>(K105-K104)*100</f>
        <v>-2.9000000000000026</v>
      </c>
      <c r="L269" s="132">
        <f>(L105-L104)*100</f>
        <v>-3.4000000000000004</v>
      </c>
      <c r="BR269" s="1"/>
      <c r="BS269" s="1"/>
      <c r="BT269" s="1"/>
      <c r="BU269" s="1"/>
      <c r="BV269" s="1"/>
      <c r="BW269" s="1"/>
      <c r="BX269" s="1"/>
      <c r="BY269" s="1"/>
      <c r="BZ269" s="1"/>
    </row>
    <row r="270" spans="2:78" ht="15" x14ac:dyDescent="0.35">
      <c r="B270" s="8"/>
      <c r="C270" s="9"/>
      <c r="D270" s="129"/>
      <c r="E270" s="128"/>
      <c r="F270" s="129"/>
      <c r="G270" s="137"/>
      <c r="H270" s="8"/>
      <c r="I270" s="9"/>
      <c r="J270" s="129"/>
      <c r="K270" s="128"/>
      <c r="L270" s="128"/>
      <c r="BR270" s="1"/>
      <c r="BS270" s="1"/>
      <c r="BT270" s="1"/>
      <c r="BU270" s="1"/>
      <c r="BV270" s="1"/>
      <c r="BW270" s="1"/>
      <c r="BX270" s="1"/>
      <c r="BY270" s="1"/>
      <c r="BZ270" s="1"/>
    </row>
    <row r="271" spans="2:78" ht="15.5" x14ac:dyDescent="0.35">
      <c r="B271" s="20">
        <v>2.8</v>
      </c>
      <c r="C271" s="20" t="s">
        <v>21</v>
      </c>
      <c r="D271" s="132">
        <f>(D107-D106)*100</f>
        <v>-2.1000000000000019</v>
      </c>
      <c r="E271" s="132">
        <f>(E107-E106)*100</f>
        <v>-2.3999999999999995</v>
      </c>
      <c r="F271" s="132">
        <f>(F107-F106)*100</f>
        <v>-2.3999999999999995</v>
      </c>
      <c r="G271" s="137"/>
      <c r="H271" s="20">
        <v>2.8</v>
      </c>
      <c r="I271" s="20" t="s">
        <v>21</v>
      </c>
      <c r="J271" s="132">
        <f>(J107-J106)*100</f>
        <v>-1.9000000000000017</v>
      </c>
      <c r="K271" s="132">
        <f>(K107-K106)*100</f>
        <v>-1.8000000000000003</v>
      </c>
      <c r="L271" s="132">
        <f>(L107-L106)*100</f>
        <v>-2.5999999999999996</v>
      </c>
      <c r="BR271" s="1"/>
      <c r="BS271" s="1"/>
      <c r="BT271" s="1"/>
      <c r="BU271" s="1"/>
      <c r="BV271" s="1"/>
      <c r="BW271" s="1"/>
      <c r="BX271" s="1"/>
      <c r="BY271" s="1"/>
      <c r="BZ271" s="1"/>
    </row>
    <row r="272" spans="2:78" ht="15" x14ac:dyDescent="0.35">
      <c r="B272" s="8"/>
      <c r="C272" s="9"/>
      <c r="D272" s="129"/>
      <c r="E272" s="128"/>
      <c r="F272" s="129"/>
      <c r="G272" s="137"/>
      <c r="H272" s="8"/>
      <c r="I272" s="9"/>
      <c r="J272" s="129"/>
      <c r="K272" s="128"/>
      <c r="L272" s="128"/>
      <c r="BR272" s="1"/>
      <c r="BS272" s="1"/>
      <c r="BT272" s="1"/>
      <c r="BU272" s="1"/>
      <c r="BV272" s="1"/>
      <c r="BW272" s="1"/>
      <c r="BX272" s="1"/>
      <c r="BY272" s="1"/>
      <c r="BZ272" s="1"/>
    </row>
    <row r="273" spans="2:78" ht="15.5" x14ac:dyDescent="0.35">
      <c r="B273" s="19">
        <v>2.1</v>
      </c>
      <c r="C273" s="19" t="s">
        <v>22</v>
      </c>
      <c r="D273" s="133">
        <f>(D109-D108)*100</f>
        <v>-3.7000000000000033</v>
      </c>
      <c r="E273" s="133">
        <f>(E109-E108)*100</f>
        <v>-3.7000000000000033</v>
      </c>
      <c r="F273" s="133">
        <f>(F109-F108)*100</f>
        <v>-3.7000000000000033</v>
      </c>
      <c r="G273" s="137"/>
      <c r="H273" s="19">
        <v>2.1</v>
      </c>
      <c r="I273" s="19" t="s">
        <v>22</v>
      </c>
      <c r="J273" s="133">
        <f>(J109-J108)*100</f>
        <v>-3.400000000000003</v>
      </c>
      <c r="K273" s="133">
        <f>(K109-K108)*100</f>
        <v>-0.80000000000000071</v>
      </c>
      <c r="L273" s="133">
        <f>(L109-L108)*100</f>
        <v>-3.5000000000000031</v>
      </c>
      <c r="BR273" s="1"/>
      <c r="BS273" s="1"/>
      <c r="BT273" s="1"/>
      <c r="BU273" s="1"/>
      <c r="BV273" s="1"/>
      <c r="BW273" s="1"/>
      <c r="BX273" s="1"/>
      <c r="BY273" s="1"/>
      <c r="BZ273" s="1"/>
    </row>
    <row r="274" spans="2:78" ht="15" x14ac:dyDescent="0.35">
      <c r="B274" s="8"/>
      <c r="C274" s="9"/>
      <c r="D274" s="129"/>
      <c r="E274" s="128"/>
      <c r="F274" s="129"/>
      <c r="G274" s="137"/>
      <c r="H274" s="8"/>
      <c r="I274" s="9"/>
      <c r="J274" s="129"/>
      <c r="K274" s="128"/>
      <c r="L274" s="128"/>
      <c r="BR274" s="1"/>
      <c r="BS274" s="1"/>
      <c r="BT274" s="1"/>
      <c r="BU274" s="1"/>
      <c r="BV274" s="1"/>
      <c r="BW274" s="1"/>
      <c r="BX274" s="1"/>
      <c r="BY274" s="1"/>
      <c r="BZ274" s="1"/>
    </row>
    <row r="275" spans="2:78" ht="15.5" x14ac:dyDescent="0.35">
      <c r="B275" s="29">
        <v>2.2000000000000002</v>
      </c>
      <c r="C275" s="29" t="s">
        <v>22</v>
      </c>
      <c r="D275" s="134">
        <f>(D111-D110)*100</f>
        <v>-0.10000000000000009</v>
      </c>
      <c r="E275" s="134">
        <f>(E111-E110)*100</f>
        <v>-0.10000000000000009</v>
      </c>
      <c r="F275" s="134">
        <f>(F111-F110)*100</f>
        <v>-0.10000000000000009</v>
      </c>
      <c r="G275" s="137"/>
      <c r="H275" s="29">
        <v>2.2000000000000002</v>
      </c>
      <c r="I275" s="29" t="s">
        <v>22</v>
      </c>
      <c r="J275" s="134">
        <f>(J111-J110)*100</f>
        <v>-0.10000000000000009</v>
      </c>
      <c r="K275" s="134">
        <f>(K111-K110)*100</f>
        <v>3.7000000000000033</v>
      </c>
      <c r="L275" s="134">
        <f>(L111-L110)*100</f>
        <v>-0.10000000000000009</v>
      </c>
      <c r="BR275" s="1"/>
      <c r="BS275" s="1"/>
      <c r="BT275" s="1"/>
      <c r="BU275" s="1"/>
      <c r="BV275" s="1"/>
      <c r="BW275" s="1"/>
      <c r="BX275" s="1"/>
      <c r="BY275" s="1"/>
      <c r="BZ275" s="1"/>
    </row>
    <row r="276" spans="2:78" ht="15" x14ac:dyDescent="0.35">
      <c r="B276" s="8"/>
      <c r="C276" s="9"/>
      <c r="D276" s="129"/>
      <c r="E276" s="128"/>
      <c r="F276" s="129"/>
      <c r="G276" s="137"/>
      <c r="H276" s="8"/>
      <c r="I276" s="9"/>
      <c r="J276" s="129"/>
      <c r="K276" s="128"/>
      <c r="L276" s="128"/>
      <c r="BR276" s="1"/>
      <c r="BS276" s="1"/>
      <c r="BT276" s="1"/>
      <c r="BU276" s="1"/>
      <c r="BV276" s="1"/>
      <c r="BW276" s="1"/>
      <c r="BX276" s="1"/>
      <c r="BY276" s="1"/>
      <c r="BZ276" s="1"/>
    </row>
    <row r="277" spans="2:78" ht="15.5" x14ac:dyDescent="0.35">
      <c r="B277" s="19">
        <v>2.4</v>
      </c>
      <c r="C277" s="19" t="s">
        <v>22</v>
      </c>
      <c r="D277" s="133">
        <f>(D113-D112)*100</f>
        <v>-1.2999999999999956</v>
      </c>
      <c r="E277" s="133">
        <f>(E113-E112)*100</f>
        <v>-1.3999999999999957</v>
      </c>
      <c r="F277" s="133">
        <f>(F113-F112)*100</f>
        <v>-1.3999999999999957</v>
      </c>
      <c r="G277" s="137"/>
      <c r="H277" s="19">
        <v>2.4</v>
      </c>
      <c r="I277" s="19" t="s">
        <v>22</v>
      </c>
      <c r="J277" s="133">
        <f>(J113-J112)*100</f>
        <v>-1.2000000000000011</v>
      </c>
      <c r="K277" s="133">
        <f>(K113-K112)*100</f>
        <v>-0.60000000000000053</v>
      </c>
      <c r="L277" s="133">
        <f>(L113-L112)*100</f>
        <v>-1.3000000000000012</v>
      </c>
      <c r="BR277" s="1"/>
      <c r="BS277" s="1"/>
      <c r="BT277" s="1"/>
      <c r="BU277" s="1"/>
      <c r="BV277" s="1"/>
      <c r="BW277" s="1"/>
      <c r="BX277" s="1"/>
      <c r="BY277" s="1"/>
      <c r="BZ277" s="1"/>
    </row>
    <row r="278" spans="2:78" ht="15" x14ac:dyDescent="0.35">
      <c r="B278" s="8"/>
      <c r="C278" s="9"/>
      <c r="D278" s="129"/>
      <c r="E278" s="128"/>
      <c r="F278" s="129"/>
      <c r="G278" s="137"/>
      <c r="H278" s="8"/>
      <c r="I278" s="9"/>
      <c r="J278" s="129"/>
      <c r="K278" s="128"/>
      <c r="L278" s="128"/>
      <c r="BR278" s="1"/>
      <c r="BS278" s="1"/>
      <c r="BT278" s="1"/>
      <c r="BU278" s="1"/>
      <c r="BV278" s="1"/>
      <c r="BW278" s="1"/>
      <c r="BX278" s="1"/>
      <c r="BY278" s="1"/>
      <c r="BZ278" s="1"/>
    </row>
    <row r="279" spans="2:78" ht="15.5" x14ac:dyDescent="0.35">
      <c r="B279" s="19">
        <v>2.8</v>
      </c>
      <c r="C279" s="19" t="s">
        <v>22</v>
      </c>
      <c r="D279" s="133">
        <f>(D115-D114)*100</f>
        <v>-2.5000000000000009</v>
      </c>
      <c r="E279" s="133">
        <f>(E115-E114)*100</f>
        <v>-2.600000000000001</v>
      </c>
      <c r="F279" s="133">
        <f>(F115-F114)*100</f>
        <v>-2.600000000000001</v>
      </c>
      <c r="G279" s="137"/>
      <c r="H279" s="19">
        <v>2.8</v>
      </c>
      <c r="I279" s="19" t="s">
        <v>22</v>
      </c>
      <c r="J279" s="133">
        <f>(J115-J114)*100</f>
        <v>-2.4999999999999996</v>
      </c>
      <c r="K279" s="133">
        <f>(K115-K114)*100</f>
        <v>-1.8000000000000003</v>
      </c>
      <c r="L279" s="133">
        <f>(L115-L114)*100</f>
        <v>-2.4999999999999996</v>
      </c>
      <c r="BR279" s="1"/>
      <c r="BS279" s="1"/>
      <c r="BT279" s="1"/>
      <c r="BU279" s="1"/>
      <c r="BV279" s="1"/>
      <c r="BW279" s="1"/>
      <c r="BX279" s="1"/>
      <c r="BY279" s="1"/>
      <c r="BZ279" s="1"/>
    </row>
    <row r="280" spans="2:78" ht="15" x14ac:dyDescent="0.35">
      <c r="B280" s="8"/>
      <c r="C280" s="9"/>
      <c r="D280" s="129"/>
      <c r="E280" s="128"/>
      <c r="F280" s="129"/>
      <c r="G280" s="137"/>
      <c r="H280" s="8"/>
      <c r="I280" s="9"/>
      <c r="J280" s="129"/>
      <c r="K280" s="128"/>
      <c r="L280" s="128"/>
      <c r="BR280" s="1"/>
      <c r="BS280" s="1"/>
      <c r="BT280" s="1"/>
      <c r="BU280" s="1"/>
      <c r="BV280" s="1"/>
      <c r="BW280" s="1"/>
      <c r="BX280" s="1"/>
      <c r="BY280" s="1"/>
      <c r="BZ280" s="1"/>
    </row>
    <row r="281" spans="2:78" ht="15.5" x14ac:dyDescent="0.35">
      <c r="B281" s="25">
        <v>2.1</v>
      </c>
      <c r="C281" s="26" t="s">
        <v>23</v>
      </c>
      <c r="D281" s="132">
        <f>(D117-D116)*100</f>
        <v>-3.3000000000000029</v>
      </c>
      <c r="E281" s="132">
        <f>(E117-E116)*100</f>
        <v>-4.4000000000000039</v>
      </c>
      <c r="F281" s="132">
        <f>(F117-F116)*100</f>
        <v>-4.4000000000000039</v>
      </c>
      <c r="G281" s="137"/>
      <c r="H281" s="25">
        <v>2.1</v>
      </c>
      <c r="I281" s="26" t="s">
        <v>23</v>
      </c>
      <c r="J281" s="132">
        <f>(J117-J116)*100</f>
        <v>-2.5000000000000022</v>
      </c>
      <c r="K281" s="132">
        <f>(K117-K116)*100</f>
        <v>-1.2000000000000011</v>
      </c>
      <c r="L281" s="132">
        <f>(L117-L116)*100</f>
        <v>-3.3999999999999919</v>
      </c>
      <c r="BR281" s="1"/>
      <c r="BS281" s="1"/>
      <c r="BT281" s="1"/>
      <c r="BU281" s="1"/>
      <c r="BV281" s="1"/>
      <c r="BW281" s="1"/>
      <c r="BX281" s="1"/>
      <c r="BY281" s="1"/>
      <c r="BZ281" s="1"/>
    </row>
    <row r="282" spans="2:78" ht="15" x14ac:dyDescent="0.35">
      <c r="B282" s="8"/>
      <c r="C282" s="9"/>
      <c r="D282" s="129"/>
      <c r="E282" s="128"/>
      <c r="F282" s="129"/>
      <c r="G282" s="137"/>
      <c r="H282" s="8"/>
      <c r="I282" s="9"/>
      <c r="J282" s="129"/>
      <c r="K282" s="128"/>
      <c r="L282" s="128"/>
      <c r="BR282" s="1"/>
      <c r="BS282" s="1"/>
      <c r="BT282" s="1"/>
      <c r="BU282" s="1"/>
      <c r="BV282" s="1"/>
      <c r="BW282" s="1"/>
      <c r="BX282" s="1"/>
      <c r="BY282" s="1"/>
      <c r="BZ282" s="1"/>
    </row>
    <row r="283" spans="2:78" ht="15.5" x14ac:dyDescent="0.35">
      <c r="B283" s="40">
        <v>2.2000000000000002</v>
      </c>
      <c r="C283" s="40" t="s">
        <v>23</v>
      </c>
      <c r="D283" s="131">
        <f>(D119-D118)*100</f>
        <v>-0.50000000000000044</v>
      </c>
      <c r="E283" s="131">
        <f>(E119-E118)*100</f>
        <v>-1.5000000000000013</v>
      </c>
      <c r="F283" s="131">
        <f>(F119-F118)*100</f>
        <v>-1.5000000000000013</v>
      </c>
      <c r="G283" s="137"/>
      <c r="H283" s="40">
        <v>2.2000000000000002</v>
      </c>
      <c r="I283" s="40" t="s">
        <v>23</v>
      </c>
      <c r="J283" s="131">
        <f>(J119-J118)*100</f>
        <v>-0.40000000000000036</v>
      </c>
      <c r="K283" s="131">
        <f>(K119-K118)*100</f>
        <v>2.1000000000000019</v>
      </c>
      <c r="L283" s="131">
        <f>(L119-L118)*100</f>
        <v>-1.2000000000000011</v>
      </c>
      <c r="BR283" s="1"/>
      <c r="BS283" s="1"/>
      <c r="BT283" s="1"/>
      <c r="BU283" s="1"/>
      <c r="BV283" s="1"/>
      <c r="BW283" s="1"/>
      <c r="BX283" s="1"/>
      <c r="BY283" s="1"/>
      <c r="BZ283" s="1"/>
    </row>
    <row r="284" spans="2:78" ht="15" x14ac:dyDescent="0.35">
      <c r="B284" s="8"/>
      <c r="C284" s="9"/>
      <c r="D284" s="129"/>
      <c r="E284" s="128"/>
      <c r="F284" s="129"/>
      <c r="G284" s="137"/>
      <c r="H284" s="8"/>
      <c r="I284" s="9"/>
      <c r="J284" s="129"/>
      <c r="K284" s="128"/>
      <c r="L284" s="128"/>
      <c r="BR284" s="1"/>
      <c r="BS284" s="1"/>
      <c r="BT284" s="1"/>
      <c r="BU284" s="1"/>
      <c r="BV284" s="1"/>
      <c r="BW284" s="1"/>
      <c r="BX284" s="1"/>
      <c r="BY284" s="1"/>
      <c r="BZ284" s="1"/>
    </row>
    <row r="285" spans="2:78" ht="15.5" x14ac:dyDescent="0.35">
      <c r="B285" s="27">
        <v>2.4</v>
      </c>
      <c r="C285" s="28" t="s">
        <v>23</v>
      </c>
      <c r="D285" s="130">
        <f>(D121-D120)*100</f>
        <v>-0.99999999999999534</v>
      </c>
      <c r="E285" s="130">
        <f>(E121-E120)*100</f>
        <v>0</v>
      </c>
      <c r="F285" s="130">
        <f>(F121-F120)*100</f>
        <v>0</v>
      </c>
      <c r="G285" s="137"/>
      <c r="H285" s="27">
        <v>2.4</v>
      </c>
      <c r="I285" s="28" t="s">
        <v>23</v>
      </c>
      <c r="J285" s="130">
        <f>(J121-J120)*100</f>
        <v>-0.9000000000000008</v>
      </c>
      <c r="K285" s="130">
        <f>(K121-K120)*100</f>
        <v>1.4999999999999958</v>
      </c>
      <c r="L285" s="130">
        <f>(L121-L120)*100</f>
        <v>-0.20000000000000018</v>
      </c>
      <c r="BR285" s="1"/>
      <c r="BS285" s="1"/>
      <c r="BT285" s="1"/>
      <c r="BU285" s="1"/>
      <c r="BV285" s="1"/>
      <c r="BW285" s="1"/>
      <c r="BX285" s="1"/>
      <c r="BY285" s="1"/>
      <c r="BZ285" s="1"/>
    </row>
    <row r="286" spans="2:78" ht="15" x14ac:dyDescent="0.35">
      <c r="B286" s="8"/>
      <c r="C286" s="9"/>
      <c r="D286" s="129"/>
      <c r="E286" s="128"/>
      <c r="F286" s="129"/>
      <c r="G286" s="137"/>
      <c r="H286" s="8"/>
      <c r="I286" s="9"/>
      <c r="J286" s="129"/>
      <c r="K286" s="128"/>
      <c r="L286" s="128"/>
      <c r="BR286" s="1"/>
      <c r="BS286" s="1"/>
      <c r="BT286" s="1"/>
      <c r="BU286" s="1"/>
      <c r="BV286" s="1"/>
      <c r="BW286" s="1"/>
      <c r="BX286" s="1"/>
      <c r="BY286" s="1"/>
      <c r="BZ286" s="1"/>
    </row>
    <row r="287" spans="2:78" ht="15.5" x14ac:dyDescent="0.35">
      <c r="B287" s="27">
        <v>2.8</v>
      </c>
      <c r="C287" s="28" t="s">
        <v>23</v>
      </c>
      <c r="D287" s="130">
        <f>(D123-D122)*100</f>
        <v>-2.2000000000000006</v>
      </c>
      <c r="E287" s="130">
        <f>(E123-E122)*100</f>
        <v>-2.0999999999999992</v>
      </c>
      <c r="F287" s="130">
        <f>(F123-F122)*100</f>
        <v>-2.0999999999999992</v>
      </c>
      <c r="G287" s="137"/>
      <c r="H287" s="27">
        <v>2.8</v>
      </c>
      <c r="I287" s="28" t="s">
        <v>23</v>
      </c>
      <c r="J287" s="130">
        <f>(J123-J122)*100</f>
        <v>-2.3999999999999995</v>
      </c>
      <c r="K287" s="130">
        <f>(K123-K122)*100</f>
        <v>-1.3999999999999986</v>
      </c>
      <c r="L287" s="130">
        <f>(L123-L122)*100</f>
        <v>-2.1000000000000019</v>
      </c>
      <c r="BR287" s="1"/>
      <c r="BS287" s="1"/>
      <c r="BT287" s="1"/>
      <c r="BU287" s="1"/>
      <c r="BV287" s="1"/>
      <c r="BW287" s="1"/>
      <c r="BX287" s="1"/>
      <c r="BY287" s="1"/>
      <c r="BZ287" s="1"/>
    </row>
    <row r="288" spans="2:78" ht="15" x14ac:dyDescent="0.35">
      <c r="B288" s="8"/>
      <c r="C288" s="9"/>
      <c r="D288" s="129"/>
      <c r="E288" s="128"/>
      <c r="F288" s="129"/>
      <c r="G288" s="137"/>
      <c r="H288" s="8"/>
      <c r="I288" s="9"/>
      <c r="J288" s="129"/>
      <c r="K288" s="128"/>
      <c r="L288" s="128"/>
      <c r="BR288" s="1"/>
      <c r="BS288" s="1"/>
      <c r="BT288" s="1"/>
      <c r="BU288" s="1"/>
      <c r="BV288" s="1"/>
      <c r="BW288" s="1"/>
      <c r="BX288" s="1"/>
      <c r="BY288" s="1"/>
      <c r="BZ288" s="1"/>
    </row>
    <row r="289" spans="2:78" ht="15.5" x14ac:dyDescent="0.35">
      <c r="B289" s="25">
        <v>2.1</v>
      </c>
      <c r="C289" s="26" t="s">
        <v>24</v>
      </c>
      <c r="D289" s="132">
        <f>(D125-D124)*100</f>
        <v>-2.7999999999999914</v>
      </c>
      <c r="E289" s="132">
        <f>(E125-E124)*100</f>
        <v>-4.6000000000000041</v>
      </c>
      <c r="F289" s="132">
        <f>(F125-F124)*100</f>
        <v>-4.6000000000000041</v>
      </c>
      <c r="G289" s="137"/>
      <c r="H289" s="25">
        <v>2.1</v>
      </c>
      <c r="I289" s="26" t="s">
        <v>24</v>
      </c>
      <c r="J289" s="132">
        <f>(J125-J124)*100</f>
        <v>-1.7000000000000015</v>
      </c>
      <c r="K289" s="132">
        <f>(K125-K124)*100</f>
        <v>-1.3000000000000012</v>
      </c>
      <c r="L289" s="132">
        <f>(L125-L124)*100</f>
        <v>-3.1999999999999917</v>
      </c>
      <c r="BR289" s="1"/>
      <c r="BS289" s="1"/>
      <c r="BT289" s="1"/>
      <c r="BU289" s="1"/>
      <c r="BV289" s="1"/>
      <c r="BW289" s="1"/>
      <c r="BX289" s="1"/>
      <c r="BY289" s="1"/>
      <c r="BZ289" s="1"/>
    </row>
    <row r="290" spans="2:78" ht="15" x14ac:dyDescent="0.35">
      <c r="B290" s="8"/>
      <c r="C290" s="9"/>
      <c r="D290" s="129"/>
      <c r="E290" s="128"/>
      <c r="F290" s="129"/>
      <c r="G290" s="137"/>
      <c r="H290" s="8"/>
      <c r="I290" s="9"/>
      <c r="J290" s="129"/>
      <c r="K290" s="128"/>
      <c r="L290" s="128"/>
      <c r="BR290" s="1"/>
      <c r="BS290" s="1"/>
      <c r="BT290" s="1"/>
      <c r="BU290" s="1"/>
      <c r="BV290" s="1"/>
      <c r="BW290" s="1"/>
      <c r="BX290" s="1"/>
      <c r="BY290" s="1"/>
      <c r="BZ290" s="1"/>
    </row>
    <row r="291" spans="2:78" ht="15.5" x14ac:dyDescent="0.35">
      <c r="B291" s="40">
        <v>2.2000000000000002</v>
      </c>
      <c r="C291" s="40" t="s">
        <v>24</v>
      </c>
      <c r="D291" s="131">
        <f>(D127-D126)*100</f>
        <v>-0.50000000000000044</v>
      </c>
      <c r="E291" s="131">
        <f>(E127-E126)*100</f>
        <v>-2.2999999999999909</v>
      </c>
      <c r="F291" s="131">
        <f>(F127-F126)*100</f>
        <v>-2.2999999999999909</v>
      </c>
      <c r="G291" s="137"/>
      <c r="H291" s="40">
        <v>2.2000000000000002</v>
      </c>
      <c r="I291" s="40" t="s">
        <v>24</v>
      </c>
      <c r="J291" s="131">
        <f>(J127-J126)*100</f>
        <v>-0.60000000000000053</v>
      </c>
      <c r="K291" s="131">
        <f>(K127-K126)*100</f>
        <v>0.70000000000000062</v>
      </c>
      <c r="L291" s="131">
        <f>(L127-L126)*100</f>
        <v>-2.1000000000000019</v>
      </c>
      <c r="BR291" s="1"/>
      <c r="BS291" s="1"/>
      <c r="BT291" s="1"/>
      <c r="BU291" s="1"/>
      <c r="BV291" s="1"/>
      <c r="BW291" s="1"/>
      <c r="BX291" s="1"/>
      <c r="BY291" s="1"/>
      <c r="BZ291" s="1"/>
    </row>
    <row r="292" spans="2:78" ht="15" x14ac:dyDescent="0.35">
      <c r="B292" s="8"/>
      <c r="C292" s="9"/>
      <c r="D292" s="129"/>
      <c r="E292" s="128"/>
      <c r="F292" s="129"/>
      <c r="G292" s="137"/>
      <c r="H292" s="8"/>
      <c r="I292" s="9"/>
      <c r="J292" s="129"/>
      <c r="K292" s="128"/>
      <c r="L292" s="128"/>
      <c r="BR292" s="1"/>
      <c r="BS292" s="1"/>
      <c r="BT292" s="1"/>
      <c r="BU292" s="1"/>
      <c r="BV292" s="1"/>
      <c r="BW292" s="1"/>
      <c r="BX292" s="1"/>
      <c r="BY292" s="1"/>
      <c r="BZ292" s="1"/>
    </row>
    <row r="293" spans="2:78" ht="15.5" x14ac:dyDescent="0.35">
      <c r="B293" s="27">
        <v>2.4</v>
      </c>
      <c r="C293" s="28" t="s">
        <v>24</v>
      </c>
      <c r="D293" s="130">
        <f>(D129-D128)*100</f>
        <v>-0.80000000000000071</v>
      </c>
      <c r="E293" s="130">
        <f>(E129-E128)*100</f>
        <v>0.60000000000000053</v>
      </c>
      <c r="F293" s="130">
        <f>(F129-F128)*100</f>
        <v>0.60000000000000053</v>
      </c>
      <c r="G293" s="137"/>
      <c r="H293" s="27">
        <v>2.4</v>
      </c>
      <c r="I293" s="28" t="s">
        <v>24</v>
      </c>
      <c r="J293" s="130">
        <f>(J129-J128)*100</f>
        <v>-0.40000000000000036</v>
      </c>
      <c r="K293" s="130">
        <f>(K129-K128)*100</f>
        <v>2.9000000000000026</v>
      </c>
      <c r="L293" s="130">
        <f>(L129-L128)*100</f>
        <v>0.20000000000000018</v>
      </c>
      <c r="BR293" s="1"/>
      <c r="BS293" s="1"/>
      <c r="BT293" s="1"/>
      <c r="BU293" s="1"/>
      <c r="BV293" s="1"/>
      <c r="BW293" s="1"/>
      <c r="BX293" s="1"/>
      <c r="BY293" s="1"/>
      <c r="BZ293" s="1"/>
    </row>
    <row r="294" spans="2:78" ht="15" x14ac:dyDescent="0.35">
      <c r="B294" s="8"/>
      <c r="C294" s="9"/>
      <c r="D294" s="129"/>
      <c r="E294" s="128"/>
      <c r="F294" s="129"/>
      <c r="G294" s="137"/>
      <c r="H294" s="8"/>
      <c r="I294" s="9"/>
      <c r="J294" s="129"/>
      <c r="K294" s="128"/>
      <c r="L294" s="128"/>
      <c r="BR294" s="1"/>
      <c r="BS294" s="1"/>
      <c r="BT294" s="1"/>
      <c r="BU294" s="1"/>
      <c r="BV294" s="1"/>
      <c r="BW294" s="1"/>
      <c r="BX294" s="1"/>
      <c r="BY294" s="1"/>
      <c r="BZ294" s="1"/>
    </row>
    <row r="295" spans="2:78" ht="15.5" x14ac:dyDescent="0.35">
      <c r="B295" s="27">
        <v>2.8</v>
      </c>
      <c r="C295" s="28" t="s">
        <v>24</v>
      </c>
      <c r="D295" s="130">
        <f>(D131-D130)*100</f>
        <v>-1.8999999999999997</v>
      </c>
      <c r="E295" s="130">
        <f>(E131-E130)*100</f>
        <v>-1.6999999999999988</v>
      </c>
      <c r="F295" s="130">
        <f>(F131-F130)*100</f>
        <v>-1.6999999999999988</v>
      </c>
      <c r="G295" s="137"/>
      <c r="H295" s="27">
        <v>2.8</v>
      </c>
      <c r="I295" s="28" t="s">
        <v>24</v>
      </c>
      <c r="J295" s="130">
        <f>(J131-J130)*100</f>
        <v>-2.2000000000000006</v>
      </c>
      <c r="K295" s="130">
        <f>(K131-K130)*100</f>
        <v>-0.80000000000000071</v>
      </c>
      <c r="L295" s="130">
        <f>(L131-L130)*100</f>
        <v>-1.6000000000000014</v>
      </c>
      <c r="BR295" s="1"/>
      <c r="BS295" s="1"/>
      <c r="BT295" s="1"/>
      <c r="BU295" s="1"/>
      <c r="BV295" s="1"/>
      <c r="BW295" s="1"/>
      <c r="BX295" s="1"/>
      <c r="BY295" s="1"/>
      <c r="BZ295" s="1"/>
    </row>
    <row r="296" spans="2:78" ht="15" x14ac:dyDescent="0.35">
      <c r="B296" s="8"/>
      <c r="C296" s="9"/>
      <c r="D296" s="129"/>
      <c r="E296" s="128"/>
      <c r="F296" s="129"/>
      <c r="G296" s="137"/>
      <c r="H296" s="8"/>
      <c r="I296" s="9"/>
      <c r="J296" s="129"/>
      <c r="K296" s="128"/>
      <c r="L296" s="128"/>
      <c r="BR296" s="1"/>
      <c r="BS296" s="1"/>
      <c r="BT296" s="1"/>
      <c r="BU296" s="1"/>
      <c r="BV296" s="1"/>
      <c r="BW296" s="1"/>
      <c r="BX296" s="1"/>
      <c r="BY296" s="1"/>
      <c r="BZ296" s="1"/>
    </row>
    <row r="297" spans="2:78" ht="15.5" x14ac:dyDescent="0.35">
      <c r="B297" s="25">
        <v>2.1</v>
      </c>
      <c r="C297" s="26" t="s">
        <v>25</v>
      </c>
      <c r="D297" s="132">
        <f>(D133-D132)*100</f>
        <v>-3.1999999999999917</v>
      </c>
      <c r="E297" s="132">
        <f>(E133-E132)*100</f>
        <v>-1.3000000000000012</v>
      </c>
      <c r="F297" s="132">
        <f>(F133-F132)*100</f>
        <v>-1.3000000000000012</v>
      </c>
      <c r="G297" s="137"/>
      <c r="H297" s="25">
        <v>2.1</v>
      </c>
      <c r="I297" s="26" t="s">
        <v>25</v>
      </c>
      <c r="J297" s="132">
        <f>(J133-J132)*100</f>
        <v>-2.5999999999999912</v>
      </c>
      <c r="K297" s="132">
        <f>(K133-K132)*100</f>
        <v>0</v>
      </c>
      <c r="L297" s="132">
        <f>(L133-L132)*100</f>
        <v>-1.4000000000000012</v>
      </c>
      <c r="BR297" s="1"/>
      <c r="BS297" s="1"/>
      <c r="BT297" s="1"/>
      <c r="BU297" s="1"/>
      <c r="BV297" s="1"/>
      <c r="BW297" s="1"/>
      <c r="BX297" s="1"/>
      <c r="BY297" s="1"/>
      <c r="BZ297" s="1"/>
    </row>
    <row r="298" spans="2:78" ht="15" x14ac:dyDescent="0.35">
      <c r="B298" s="8"/>
      <c r="C298" s="9"/>
      <c r="D298" s="129"/>
      <c r="E298" s="128"/>
      <c r="F298" s="129"/>
      <c r="G298" s="137"/>
      <c r="H298" s="8"/>
      <c r="I298" s="9"/>
      <c r="J298" s="129"/>
      <c r="K298" s="128"/>
      <c r="L298" s="128"/>
      <c r="BR298" s="1"/>
      <c r="BS298" s="1"/>
      <c r="BT298" s="1"/>
      <c r="BU298" s="1"/>
      <c r="BV298" s="1"/>
      <c r="BW298" s="1"/>
      <c r="BX298" s="1"/>
      <c r="BY298" s="1"/>
      <c r="BZ298" s="1"/>
    </row>
    <row r="299" spans="2:78" ht="15.5" x14ac:dyDescent="0.35">
      <c r="B299" s="40">
        <v>2.2000000000000002</v>
      </c>
      <c r="C299" s="40" t="s">
        <v>25</v>
      </c>
      <c r="D299" s="131">
        <f>(D135-D134)*100</f>
        <v>-0.8999999999999897</v>
      </c>
      <c r="E299" s="131">
        <f>(E135-E134)*100</f>
        <v>1.0000000000000009</v>
      </c>
      <c r="F299" s="131">
        <f>(F135-F134)*100</f>
        <v>1.0000000000000009</v>
      </c>
      <c r="G299" s="137"/>
      <c r="H299" s="40">
        <v>2.2000000000000002</v>
      </c>
      <c r="I299" s="40" t="s">
        <v>25</v>
      </c>
      <c r="J299" s="131">
        <f>(J135-J134)*100</f>
        <v>-0.50000000000000044</v>
      </c>
      <c r="K299" s="131">
        <f>(K135-K134)*100</f>
        <v>3.3999999999999919</v>
      </c>
      <c r="L299" s="131">
        <f>(L135-L134)*100</f>
        <v>0.59999999999998943</v>
      </c>
      <c r="BR299" s="1"/>
      <c r="BS299" s="1"/>
      <c r="BT299" s="1"/>
      <c r="BU299" s="1"/>
      <c r="BV299" s="1"/>
      <c r="BW299" s="1"/>
      <c r="BX299" s="1"/>
      <c r="BY299" s="1"/>
      <c r="BZ299" s="1"/>
    </row>
    <row r="300" spans="2:78" ht="15" x14ac:dyDescent="0.35">
      <c r="B300" s="8"/>
      <c r="C300" s="9"/>
      <c r="D300" s="129"/>
      <c r="E300" s="128"/>
      <c r="F300" s="129"/>
      <c r="G300" s="137"/>
      <c r="H300" s="8"/>
      <c r="I300" s="9"/>
      <c r="J300" s="129"/>
      <c r="K300" s="128"/>
      <c r="L300" s="128"/>
      <c r="BR300" s="1"/>
      <c r="BS300" s="1"/>
      <c r="BT300" s="1"/>
      <c r="BU300" s="1"/>
      <c r="BV300" s="1"/>
      <c r="BW300" s="1"/>
      <c r="BX300" s="1"/>
      <c r="BY300" s="1"/>
      <c r="BZ300" s="1"/>
    </row>
    <row r="301" spans="2:78" ht="15.5" x14ac:dyDescent="0.35">
      <c r="B301" s="25">
        <v>2.4</v>
      </c>
      <c r="C301" s="26" t="s">
        <v>25</v>
      </c>
      <c r="D301" s="132">
        <f>(D137-D136)*100</f>
        <v>-0.40000000000000036</v>
      </c>
      <c r="E301" s="132">
        <f>(E137-E136)*100</f>
        <v>-2.0000000000000018</v>
      </c>
      <c r="F301" s="132">
        <f>(F137-F136)*100</f>
        <v>-2.0000000000000018</v>
      </c>
      <c r="G301" s="137"/>
      <c r="H301" s="25">
        <v>2.4</v>
      </c>
      <c r="I301" s="26" t="s">
        <v>25</v>
      </c>
      <c r="J301" s="132">
        <f>(J137-J136)*100</f>
        <v>-0.50000000000000044</v>
      </c>
      <c r="K301" s="132">
        <f>(K137-K136)*100</f>
        <v>-2.0000000000000018</v>
      </c>
      <c r="L301" s="132">
        <f>(L137-L136)*100</f>
        <v>-1.4999999999999958</v>
      </c>
      <c r="BR301" s="1"/>
      <c r="BS301" s="1"/>
      <c r="BT301" s="1"/>
      <c r="BU301" s="1"/>
      <c r="BV301" s="1"/>
      <c r="BW301" s="1"/>
      <c r="BX301" s="1"/>
      <c r="BY301" s="1"/>
      <c r="BZ301" s="1"/>
    </row>
    <row r="302" spans="2:78" ht="15" x14ac:dyDescent="0.35">
      <c r="B302" s="8"/>
      <c r="C302" s="9"/>
      <c r="D302" s="129"/>
      <c r="E302" s="128"/>
      <c r="F302" s="129"/>
      <c r="G302" s="137"/>
      <c r="H302" s="8"/>
      <c r="I302" s="9"/>
      <c r="J302" s="129"/>
      <c r="K302" s="128"/>
      <c r="L302" s="128"/>
      <c r="BR302" s="1"/>
      <c r="BS302" s="1"/>
      <c r="BT302" s="1"/>
      <c r="BU302" s="1"/>
      <c r="BV302" s="1"/>
      <c r="BW302" s="1"/>
      <c r="BX302" s="1"/>
      <c r="BY302" s="1"/>
      <c r="BZ302" s="1"/>
    </row>
    <row r="303" spans="2:78" ht="15.5" x14ac:dyDescent="0.35">
      <c r="B303" s="25">
        <v>2.8</v>
      </c>
      <c r="C303" s="26" t="s">
        <v>25</v>
      </c>
      <c r="D303" s="132">
        <f>(D139-D138)*100</f>
        <v>-1.9999999999999962</v>
      </c>
      <c r="E303" s="132">
        <f>(E139-E138)*100</f>
        <v>-2.7000000000000011</v>
      </c>
      <c r="F303" s="132">
        <f>(F139-F138)*100</f>
        <v>-2.7000000000000011</v>
      </c>
      <c r="G303" s="137"/>
      <c r="H303" s="25">
        <v>2.8</v>
      </c>
      <c r="I303" s="26" t="s">
        <v>25</v>
      </c>
      <c r="J303" s="132">
        <f>(J139-J138)*100</f>
        <v>-1.5000000000000013</v>
      </c>
      <c r="K303" s="132">
        <f>(K139-K138)*100</f>
        <v>-2.0000000000000004</v>
      </c>
      <c r="L303" s="132">
        <f>(L139-L138)*100</f>
        <v>-2.5999999999999996</v>
      </c>
      <c r="BR303" s="1"/>
      <c r="BS303" s="1"/>
      <c r="BT303" s="1"/>
      <c r="BU303" s="1"/>
      <c r="BV303" s="1"/>
      <c r="BW303" s="1"/>
      <c r="BX303" s="1"/>
      <c r="BY303" s="1"/>
      <c r="BZ303" s="1"/>
    </row>
    <row r="304" spans="2:78" ht="15" x14ac:dyDescent="0.35">
      <c r="B304" s="8"/>
      <c r="C304" s="9"/>
      <c r="D304" s="129"/>
      <c r="E304" s="128"/>
      <c r="F304" s="129"/>
      <c r="G304" s="137"/>
      <c r="H304" s="8"/>
      <c r="I304" s="9"/>
      <c r="J304" s="129"/>
      <c r="K304" s="128"/>
      <c r="L304" s="128"/>
      <c r="BR304" s="1"/>
      <c r="BS304" s="1"/>
      <c r="BT304" s="1"/>
      <c r="BU304" s="1"/>
      <c r="BV304" s="1"/>
      <c r="BW304" s="1"/>
      <c r="BX304" s="1"/>
      <c r="BY304" s="1"/>
      <c r="BZ304" s="1"/>
    </row>
    <row r="305" spans="2:78" ht="15.5" x14ac:dyDescent="0.35">
      <c r="B305" s="5">
        <v>2.1</v>
      </c>
      <c r="C305" s="6" t="s">
        <v>26</v>
      </c>
      <c r="D305" s="133">
        <f>(D141-D140)*100</f>
        <v>-1.2000000000000011</v>
      </c>
      <c r="E305" s="133">
        <f>(E141-E140)*100</f>
        <v>-1.2000000000000011</v>
      </c>
      <c r="F305" s="133">
        <f>(F141-F140)*100</f>
        <v>-1.2000000000000011</v>
      </c>
      <c r="G305" s="137"/>
      <c r="H305" s="5">
        <v>2.1</v>
      </c>
      <c r="I305" s="6" t="s">
        <v>26</v>
      </c>
      <c r="J305" s="133">
        <f>(J141-J140)*100</f>
        <v>-0.40000000000000036</v>
      </c>
      <c r="K305" s="133">
        <f>(K141-K140)*100</f>
        <v>-0.10000000000000009</v>
      </c>
      <c r="L305" s="133">
        <f>(L141-L140)*100</f>
        <v>-0.40000000000000036</v>
      </c>
      <c r="BR305" s="1"/>
      <c r="BS305" s="1"/>
      <c r="BT305" s="1"/>
      <c r="BU305" s="1"/>
      <c r="BV305" s="1"/>
      <c r="BW305" s="1"/>
      <c r="BX305" s="1"/>
      <c r="BY305" s="1"/>
      <c r="BZ305" s="1"/>
    </row>
    <row r="306" spans="2:78" ht="15" x14ac:dyDescent="0.35">
      <c r="B306" s="8"/>
      <c r="C306" s="9"/>
      <c r="D306" s="129"/>
      <c r="E306" s="128"/>
      <c r="F306" s="129"/>
      <c r="G306" s="137"/>
      <c r="H306" s="8"/>
      <c r="I306" s="9"/>
      <c r="J306" s="129"/>
      <c r="K306" s="128"/>
      <c r="L306" s="128"/>
      <c r="BR306" s="1"/>
      <c r="BS306" s="1"/>
      <c r="BT306" s="1"/>
      <c r="BU306" s="1"/>
      <c r="BV306" s="1"/>
      <c r="BW306" s="1"/>
      <c r="BX306" s="1"/>
      <c r="BY306" s="1"/>
      <c r="BZ306" s="1"/>
    </row>
    <row r="307" spans="2:78" ht="15.5" x14ac:dyDescent="0.35">
      <c r="B307" s="29">
        <v>2.2000000000000002</v>
      </c>
      <c r="C307" s="29" t="s">
        <v>26</v>
      </c>
      <c r="D307" s="134">
        <f>(D143-D142)*100</f>
        <v>-0.8999999999999897</v>
      </c>
      <c r="E307" s="134">
        <f>(E143-E142)*100</f>
        <v>-0.8999999999999897</v>
      </c>
      <c r="F307" s="134">
        <f>(F143-F142)*100</f>
        <v>-0.8999999999999897</v>
      </c>
      <c r="G307" s="137"/>
      <c r="H307" s="29">
        <v>2.2000000000000002</v>
      </c>
      <c r="I307" s="29" t="s">
        <v>26</v>
      </c>
      <c r="J307" s="134">
        <f>(J143-J142)*100</f>
        <v>-0.40000000000000036</v>
      </c>
      <c r="K307" s="134">
        <f>(K143-K142)*100</f>
        <v>0.80000000000000071</v>
      </c>
      <c r="L307" s="134">
        <f>(L143-L142)*100</f>
        <v>-0.50000000000000044</v>
      </c>
      <c r="BR307" s="1"/>
      <c r="BS307" s="1"/>
      <c r="BT307" s="1"/>
      <c r="BU307" s="1"/>
      <c r="BV307" s="1"/>
      <c r="BW307" s="1"/>
      <c r="BX307" s="1"/>
      <c r="BY307" s="1"/>
      <c r="BZ307" s="1"/>
    </row>
    <row r="308" spans="2:78" ht="15" x14ac:dyDescent="0.35">
      <c r="B308" s="8"/>
      <c r="C308" s="9"/>
      <c r="D308" s="129"/>
      <c r="E308" s="128"/>
      <c r="F308" s="129"/>
      <c r="G308" s="137"/>
      <c r="H308" s="8"/>
      <c r="I308" s="9"/>
      <c r="J308" s="129"/>
      <c r="K308" s="128"/>
      <c r="L308" s="128"/>
      <c r="BR308" s="1"/>
      <c r="BS308" s="1"/>
      <c r="BT308" s="1"/>
      <c r="BU308" s="1"/>
      <c r="BV308" s="1"/>
      <c r="BW308" s="1"/>
      <c r="BX308" s="1"/>
      <c r="BY308" s="1"/>
      <c r="BZ308" s="1"/>
    </row>
    <row r="309" spans="2:78" ht="15.5" x14ac:dyDescent="0.35">
      <c r="B309" s="5">
        <v>2.4</v>
      </c>
      <c r="C309" s="6" t="s">
        <v>26</v>
      </c>
      <c r="D309" s="133">
        <f>(D145-D144)*100</f>
        <v>0.40000000000000036</v>
      </c>
      <c r="E309" s="133">
        <f>(E145-E144)*100</f>
        <v>0.30000000000000027</v>
      </c>
      <c r="F309" s="133">
        <f>(F145-F144)*100</f>
        <v>0.30000000000000027</v>
      </c>
      <c r="G309" s="137"/>
      <c r="H309" s="5">
        <v>2.4</v>
      </c>
      <c r="I309" s="6" t="s">
        <v>26</v>
      </c>
      <c r="J309" s="133">
        <f>(J145-J144)*100</f>
        <v>-22.7</v>
      </c>
      <c r="K309" s="133">
        <f>(K145-K144)*100</f>
        <v>-4.4999999999999929</v>
      </c>
      <c r="L309" s="133">
        <f>(L145-L144)*100</f>
        <v>-22.9</v>
      </c>
      <c r="BR309" s="1"/>
      <c r="BS309" s="1"/>
      <c r="BT309" s="1"/>
      <c r="BU309" s="1"/>
      <c r="BV309" s="1"/>
      <c r="BW309" s="1"/>
      <c r="BX309" s="1"/>
      <c r="BY309" s="1"/>
      <c r="BZ309" s="1"/>
    </row>
    <row r="310" spans="2:78" ht="15" x14ac:dyDescent="0.35">
      <c r="B310" s="8"/>
      <c r="C310" s="9"/>
      <c r="D310" s="129"/>
      <c r="E310" s="128"/>
      <c r="F310" s="129"/>
      <c r="G310" s="137"/>
      <c r="H310" s="8"/>
      <c r="I310" s="9"/>
      <c r="J310" s="129"/>
      <c r="K310" s="128"/>
      <c r="L310" s="128"/>
      <c r="BR310" s="1"/>
      <c r="BS310" s="1"/>
      <c r="BT310" s="1"/>
      <c r="BU310" s="1"/>
      <c r="BV310" s="1"/>
      <c r="BW310" s="1"/>
      <c r="BX310" s="1"/>
      <c r="BY310" s="1"/>
      <c r="BZ310" s="1"/>
    </row>
    <row r="311" spans="2:78" ht="15.5" x14ac:dyDescent="0.35">
      <c r="B311" s="5">
        <v>2.8</v>
      </c>
      <c r="C311" s="6" t="s">
        <v>26</v>
      </c>
      <c r="D311" s="133">
        <f>(D147-D146)*100</f>
        <v>-2.200000000000002</v>
      </c>
      <c r="E311" s="133">
        <f>(E147-E146)*100</f>
        <v>-2.1999999999999993</v>
      </c>
      <c r="F311" s="133">
        <f>(F147-F146)*100</f>
        <v>-2.1999999999999993</v>
      </c>
      <c r="G311" s="137"/>
      <c r="H311" s="5">
        <v>2.8</v>
      </c>
      <c r="I311" s="6" t="s">
        <v>26</v>
      </c>
      <c r="J311" s="133">
        <f>(J147-J146)*100</f>
        <v>-1.799999999999996</v>
      </c>
      <c r="K311" s="133">
        <f>(K147-K146)*100</f>
        <v>-1.5999999999999988</v>
      </c>
      <c r="L311" s="133">
        <f>(L147-L146)*100</f>
        <v>-1.8999999999999961</v>
      </c>
      <c r="BR311" s="1"/>
      <c r="BS311" s="1"/>
      <c r="BT311" s="1"/>
      <c r="BU311" s="1"/>
      <c r="BV311" s="1"/>
      <c r="BW311" s="1"/>
      <c r="BX311" s="1"/>
      <c r="BY311" s="1"/>
      <c r="BZ311" s="1"/>
    </row>
    <row r="312" spans="2:78" ht="15" x14ac:dyDescent="0.35">
      <c r="B312" s="8"/>
      <c r="C312" s="9"/>
      <c r="D312" s="129"/>
      <c r="E312" s="128"/>
      <c r="F312" s="129"/>
      <c r="G312" s="137"/>
      <c r="H312" s="8"/>
      <c r="I312" s="9"/>
      <c r="J312" s="129"/>
      <c r="K312" s="128"/>
      <c r="L312" s="128"/>
      <c r="BR312" s="1"/>
      <c r="BS312" s="1"/>
      <c r="BT312" s="1"/>
      <c r="BU312" s="1"/>
      <c r="BV312" s="1"/>
      <c r="BW312" s="1"/>
      <c r="BX312" s="1"/>
      <c r="BY312" s="1"/>
      <c r="BZ312" s="1"/>
    </row>
    <row r="313" spans="2:78" ht="15.5" x14ac:dyDescent="0.35">
      <c r="B313" s="25">
        <v>2.1</v>
      </c>
      <c r="C313" s="26" t="s">
        <v>27</v>
      </c>
      <c r="D313" s="132">
        <f>(D149-D148)*100</f>
        <v>-0.50000000000000044</v>
      </c>
      <c r="E313" s="132">
        <f>(E149-E148)*100</f>
        <v>-1.100000000000001</v>
      </c>
      <c r="F313" s="132">
        <f>(F149-F148)*100</f>
        <v>-1.100000000000001</v>
      </c>
      <c r="G313" s="137"/>
      <c r="H313" s="25">
        <v>2.1</v>
      </c>
      <c r="I313" s="26" t="s">
        <v>27</v>
      </c>
      <c r="J313" s="132">
        <f>(J149-J148)*100</f>
        <v>-0.10000000000000009</v>
      </c>
      <c r="K313" s="132">
        <f>(K149-K148)*100</f>
        <v>-0.10000000000000009</v>
      </c>
      <c r="L313" s="132">
        <f>(L149-L148)*100</f>
        <v>-0.20000000000000018</v>
      </c>
      <c r="BR313" s="1"/>
      <c r="BS313" s="1"/>
      <c r="BT313" s="1"/>
      <c r="BU313" s="1"/>
      <c r="BV313" s="1"/>
      <c r="BW313" s="1"/>
      <c r="BX313" s="1"/>
      <c r="BY313" s="1"/>
      <c r="BZ313" s="1"/>
    </row>
    <row r="314" spans="2:78" ht="15" x14ac:dyDescent="0.35">
      <c r="B314" s="8"/>
      <c r="C314" s="9"/>
      <c r="D314" s="129"/>
      <c r="E314" s="128"/>
      <c r="F314" s="129"/>
      <c r="G314" s="137"/>
      <c r="H314" s="8"/>
      <c r="I314" s="9"/>
      <c r="J314" s="129"/>
      <c r="K314" s="128"/>
      <c r="L314" s="128"/>
      <c r="BR314" s="1"/>
      <c r="BS314" s="1"/>
      <c r="BT314" s="1"/>
      <c r="BU314" s="1"/>
      <c r="BV314" s="1"/>
      <c r="BW314" s="1"/>
      <c r="BX314" s="1"/>
      <c r="BY314" s="1"/>
      <c r="BZ314" s="1"/>
    </row>
    <row r="315" spans="2:78" ht="15.5" x14ac:dyDescent="0.35">
      <c r="B315" s="40">
        <v>2.2000000000000002</v>
      </c>
      <c r="C315" s="40" t="s">
        <v>27</v>
      </c>
      <c r="D315" s="131">
        <f>(D151-D150)*100</f>
        <v>-0.80000000000000071</v>
      </c>
      <c r="E315" s="131">
        <f>(E151-E150)*100</f>
        <v>-1.4000000000000012</v>
      </c>
      <c r="F315" s="131">
        <f>(F151-F150)*100</f>
        <v>-1.4000000000000012</v>
      </c>
      <c r="G315" s="137"/>
      <c r="H315" s="40">
        <v>2.2000000000000002</v>
      </c>
      <c r="I315" s="40" t="s">
        <v>27</v>
      </c>
      <c r="J315" s="131">
        <f>(J151-J150)*100</f>
        <v>-0.20000000000000018</v>
      </c>
      <c r="K315" s="131">
        <f>(K151-K150)*100</f>
        <v>0</v>
      </c>
      <c r="L315" s="131">
        <f>(L151-L150)*100</f>
        <v>-0.40000000000000036</v>
      </c>
      <c r="BR315" s="1"/>
      <c r="BS315" s="1"/>
      <c r="BT315" s="1"/>
      <c r="BU315" s="1"/>
      <c r="BV315" s="1"/>
      <c r="BW315" s="1"/>
      <c r="BX315" s="1"/>
      <c r="BY315" s="1"/>
      <c r="BZ315" s="1"/>
    </row>
    <row r="316" spans="2:78" ht="15" x14ac:dyDescent="0.35">
      <c r="B316" s="8"/>
      <c r="C316" s="9"/>
      <c r="D316" s="129"/>
      <c r="E316" s="128"/>
      <c r="F316" s="129"/>
      <c r="G316" s="137"/>
      <c r="H316" s="8"/>
      <c r="I316" s="9"/>
      <c r="J316" s="129"/>
      <c r="K316" s="128"/>
      <c r="L316" s="128"/>
      <c r="BR316" s="1"/>
      <c r="BS316" s="1"/>
      <c r="BT316" s="1"/>
      <c r="BU316" s="1"/>
      <c r="BV316" s="1"/>
      <c r="BW316" s="1"/>
      <c r="BX316" s="1"/>
      <c r="BY316" s="1"/>
      <c r="BZ316" s="1"/>
    </row>
    <row r="317" spans="2:78" ht="15.5" x14ac:dyDescent="0.35">
      <c r="B317" s="27">
        <v>2.4</v>
      </c>
      <c r="C317" s="28" t="s">
        <v>27</v>
      </c>
      <c r="D317" s="130">
        <f>(D153-D152)*100</f>
        <v>0.80000000000000071</v>
      </c>
      <c r="E317" s="130">
        <f>(E153-E152)*100</f>
        <v>0.50000000000000044</v>
      </c>
      <c r="F317" s="130">
        <f>(F153-F152)*100</f>
        <v>0.50000000000000044</v>
      </c>
      <c r="G317" s="137"/>
      <c r="H317" s="27">
        <v>2.4</v>
      </c>
      <c r="I317" s="28" t="s">
        <v>27</v>
      </c>
      <c r="J317" s="130">
        <f>(J153-J152)*100</f>
        <v>1.100000000000001</v>
      </c>
      <c r="K317" s="130">
        <f>(K153-K152)*100</f>
        <v>2.300000000000002</v>
      </c>
      <c r="L317" s="130">
        <f>(L153-L152)*100</f>
        <v>0.70000000000000062</v>
      </c>
      <c r="BR317" s="1"/>
      <c r="BS317" s="1"/>
      <c r="BT317" s="1"/>
      <c r="BU317" s="1"/>
      <c r="BV317" s="1"/>
      <c r="BW317" s="1"/>
      <c r="BX317" s="1"/>
      <c r="BY317" s="1"/>
      <c r="BZ317" s="1"/>
    </row>
    <row r="318" spans="2:78" ht="15" x14ac:dyDescent="0.35">
      <c r="B318" s="8"/>
      <c r="C318" s="9"/>
      <c r="D318" s="129"/>
      <c r="E318" s="128"/>
      <c r="F318" s="129"/>
      <c r="G318" s="137"/>
      <c r="H318" s="8"/>
      <c r="I318" s="9"/>
      <c r="J318" s="129"/>
      <c r="K318" s="128"/>
      <c r="L318" s="128"/>
      <c r="BR318" s="1"/>
      <c r="BS318" s="1"/>
      <c r="BT318" s="1"/>
      <c r="BU318" s="1"/>
      <c r="BV318" s="1"/>
      <c r="BW318" s="1"/>
      <c r="BX318" s="1"/>
      <c r="BY318" s="1"/>
      <c r="BZ318" s="1"/>
    </row>
    <row r="319" spans="2:78" ht="15.5" x14ac:dyDescent="0.35">
      <c r="B319" s="27">
        <v>2.8</v>
      </c>
      <c r="C319" s="28" t="s">
        <v>27</v>
      </c>
      <c r="D319" s="130">
        <f>(D155-D154)*100</f>
        <v>-1.899999999999999</v>
      </c>
      <c r="E319" s="130">
        <f>(E155-E154)*100</f>
        <v>-1.4000000000000012</v>
      </c>
      <c r="F319" s="130">
        <f>(F155-F154)*100</f>
        <v>-1.4000000000000012</v>
      </c>
      <c r="G319" s="137"/>
      <c r="H319" s="27">
        <v>2.8</v>
      </c>
      <c r="I319" s="28" t="s">
        <v>27</v>
      </c>
      <c r="J319" s="130">
        <f>(J155-J154)*100</f>
        <v>-1.9000000000000017</v>
      </c>
      <c r="K319" s="130">
        <f>(K155-K154)*100</f>
        <v>-1.2000000000000011</v>
      </c>
      <c r="L319" s="130">
        <f>(L155-L154)*100</f>
        <v>-1.100000000000001</v>
      </c>
      <c r="BR319" s="1"/>
      <c r="BS319" s="1"/>
      <c r="BT319" s="1"/>
      <c r="BU319" s="1"/>
      <c r="BV319" s="1"/>
      <c r="BW319" s="1"/>
      <c r="BX319" s="1"/>
      <c r="BY319" s="1"/>
      <c r="BZ319" s="1"/>
    </row>
    <row r="320" spans="2:78" ht="15" x14ac:dyDescent="0.35">
      <c r="B320" s="8"/>
      <c r="C320" s="9"/>
      <c r="D320" s="129"/>
      <c r="E320" s="128"/>
      <c r="F320" s="129"/>
      <c r="G320" s="137"/>
      <c r="H320" s="8"/>
      <c r="I320" s="9"/>
      <c r="J320" s="129"/>
      <c r="K320" s="128"/>
      <c r="L320" s="128"/>
      <c r="BR320" s="1"/>
      <c r="BS320" s="1"/>
      <c r="BT320" s="1"/>
      <c r="BU320" s="1"/>
      <c r="BV320" s="1"/>
      <c r="BW320" s="1"/>
      <c r="BX320" s="1"/>
      <c r="BY320" s="1"/>
      <c r="BZ320" s="1"/>
    </row>
    <row r="321" spans="1:78" ht="15.5" x14ac:dyDescent="0.35">
      <c r="B321" s="25">
        <v>2.1</v>
      </c>
      <c r="C321" s="26" t="s">
        <v>28</v>
      </c>
      <c r="D321" s="132">
        <f>(D157-D156)*100</f>
        <v>-0.30000000000000027</v>
      </c>
      <c r="E321" s="132">
        <f>(E157-E156)*100</f>
        <v>-1.0000000000000009</v>
      </c>
      <c r="F321" s="132">
        <f>(F157-F156)*100</f>
        <v>-1.0000000000000009</v>
      </c>
      <c r="G321" s="137"/>
      <c r="H321" s="25">
        <v>2.1</v>
      </c>
      <c r="I321" s="26" t="s">
        <v>28</v>
      </c>
      <c r="J321" s="132">
        <f>(J157-J156)*100</f>
        <v>0</v>
      </c>
      <c r="K321" s="132">
        <f>(K157-K156)*100</f>
        <v>0</v>
      </c>
      <c r="L321" s="132">
        <f>(L157-L156)*100</f>
        <v>-0.10000000000000009</v>
      </c>
      <c r="BR321" s="1"/>
      <c r="BS321" s="1"/>
      <c r="BT321" s="1"/>
      <c r="BU321" s="1"/>
      <c r="BV321" s="1"/>
      <c r="BW321" s="1"/>
      <c r="BX321" s="1"/>
      <c r="BY321" s="1"/>
      <c r="BZ321" s="1"/>
    </row>
    <row r="322" spans="1:78" ht="15" x14ac:dyDescent="0.35">
      <c r="B322" s="8"/>
      <c r="C322" s="9"/>
      <c r="D322" s="129"/>
      <c r="E322" s="128"/>
      <c r="F322" s="129"/>
      <c r="G322" s="137"/>
      <c r="H322" s="8"/>
      <c r="I322" s="9"/>
      <c r="J322" s="129"/>
      <c r="K322" s="128"/>
      <c r="L322" s="128"/>
      <c r="BR322" s="1"/>
      <c r="BS322" s="1"/>
      <c r="BT322" s="1"/>
      <c r="BU322" s="1"/>
      <c r="BV322" s="1"/>
      <c r="BW322" s="1"/>
      <c r="BX322" s="1"/>
      <c r="BY322" s="1"/>
      <c r="BZ322" s="1"/>
    </row>
    <row r="323" spans="1:78" ht="15.5" x14ac:dyDescent="0.35">
      <c r="B323" s="40">
        <v>2.2000000000000002</v>
      </c>
      <c r="C323" s="40" t="s">
        <v>28</v>
      </c>
      <c r="D323" s="131">
        <f>(D159-D158)*100</f>
        <v>-0.50000000000000044</v>
      </c>
      <c r="E323" s="131">
        <f>(E159-E158)*100</f>
        <v>-1.3000000000000012</v>
      </c>
      <c r="F323" s="131">
        <f>(F159-F158)*100</f>
        <v>-1.3000000000000012</v>
      </c>
      <c r="G323" s="137"/>
      <c r="H323" s="40">
        <v>2.2000000000000002</v>
      </c>
      <c r="I323" s="40" t="s">
        <v>28</v>
      </c>
      <c r="J323" s="131">
        <f>(J159-J158)*100</f>
        <v>-0.10000000000000009</v>
      </c>
      <c r="K323" s="131">
        <f>(K159-K158)*100</f>
        <v>-0.10000000000000009</v>
      </c>
      <c r="L323" s="131">
        <f>(L159-L158)*100</f>
        <v>-0.30000000000000027</v>
      </c>
      <c r="BR323" s="1"/>
      <c r="BS323" s="1"/>
      <c r="BT323" s="1"/>
      <c r="BU323" s="1"/>
      <c r="BV323" s="1"/>
      <c r="BW323" s="1"/>
      <c r="BX323" s="1"/>
      <c r="BY323" s="1"/>
      <c r="BZ323" s="1"/>
    </row>
    <row r="324" spans="1:78" ht="15" x14ac:dyDescent="0.35">
      <c r="B324" s="8"/>
      <c r="C324" s="9"/>
      <c r="D324" s="129"/>
      <c r="E324" s="128"/>
      <c r="F324" s="129"/>
      <c r="G324" s="137"/>
      <c r="H324" s="8"/>
      <c r="I324" s="9"/>
      <c r="J324" s="129"/>
      <c r="K324" s="128"/>
      <c r="L324" s="128"/>
      <c r="BR324" s="1"/>
      <c r="BS324" s="1"/>
      <c r="BT324" s="1"/>
      <c r="BU324" s="1"/>
      <c r="BV324" s="1"/>
      <c r="BW324" s="1"/>
      <c r="BX324" s="1"/>
      <c r="BY324" s="1"/>
      <c r="BZ324" s="1"/>
    </row>
    <row r="325" spans="1:78" ht="15.5" x14ac:dyDescent="0.35">
      <c r="B325" s="27">
        <v>2.4</v>
      </c>
      <c r="C325" s="28" t="s">
        <v>28</v>
      </c>
      <c r="D325" s="130">
        <f>(D161-D160)*100</f>
        <v>0.8999999999999897</v>
      </c>
      <c r="E325" s="130">
        <f>(E161-E160)*100</f>
        <v>0.10000000000000009</v>
      </c>
      <c r="F325" s="130">
        <f>(F161-F160)*100</f>
        <v>0.10000000000000009</v>
      </c>
      <c r="G325" s="137"/>
      <c r="H325" s="27">
        <v>2.4</v>
      </c>
      <c r="I325" s="28" t="s">
        <v>28</v>
      </c>
      <c r="J325" s="130">
        <f>(J161-J160)*100</f>
        <v>1.2000000000000011</v>
      </c>
      <c r="K325" s="130">
        <f>(K161-K160)*100</f>
        <v>1.9999999999999907</v>
      </c>
      <c r="L325" s="130">
        <f>(L161-L160)*100</f>
        <v>0.40000000000000036</v>
      </c>
      <c r="BR325" s="1"/>
      <c r="BS325" s="1"/>
      <c r="BT325" s="1"/>
      <c r="BU325" s="1"/>
      <c r="BV325" s="1"/>
      <c r="BW325" s="1"/>
      <c r="BX325" s="1"/>
      <c r="BY325" s="1"/>
      <c r="BZ325" s="1"/>
    </row>
    <row r="326" spans="1:78" ht="15" x14ac:dyDescent="0.35">
      <c r="B326" s="8"/>
      <c r="C326" s="9"/>
      <c r="D326" s="129"/>
      <c r="E326" s="128"/>
      <c r="F326" s="129"/>
      <c r="G326" s="137"/>
      <c r="H326" s="8"/>
      <c r="I326" s="9"/>
      <c r="J326" s="129"/>
      <c r="K326" s="128"/>
      <c r="L326" s="128"/>
      <c r="BR326" s="1"/>
      <c r="BS326" s="1"/>
      <c r="BT326" s="1"/>
      <c r="BU326" s="1"/>
      <c r="BV326" s="1"/>
      <c r="BW326" s="1"/>
      <c r="BX326" s="1"/>
      <c r="BY326" s="1"/>
      <c r="BZ326" s="1"/>
    </row>
    <row r="327" spans="1:78" ht="15.5" x14ac:dyDescent="0.35">
      <c r="B327" s="27">
        <v>2.8</v>
      </c>
      <c r="C327" s="28" t="s">
        <v>28</v>
      </c>
      <c r="D327" s="130">
        <f>(D163-D162)*100</f>
        <v>-2.0000000000000018</v>
      </c>
      <c r="E327" s="130">
        <f>(E163-E162)*100</f>
        <v>-0.80000000000000071</v>
      </c>
      <c r="F327" s="130">
        <f>(F163-F162)*100</f>
        <v>-0.80000000000000071</v>
      </c>
      <c r="G327" s="137"/>
      <c r="H327" s="27">
        <v>2.8</v>
      </c>
      <c r="I327" s="28" t="s">
        <v>28</v>
      </c>
      <c r="J327" s="130">
        <f>(J163-J162)*100</f>
        <v>-1.7999999999999989</v>
      </c>
      <c r="K327" s="130">
        <f>(K163-K162)*100</f>
        <v>-0.30000000000000027</v>
      </c>
      <c r="L327" s="130">
        <f>(L163-L162)*100</f>
        <v>-0.50000000000000044</v>
      </c>
      <c r="BR327" s="1"/>
      <c r="BS327" s="1"/>
      <c r="BT327" s="1"/>
      <c r="BU327" s="1"/>
      <c r="BV327" s="1"/>
      <c r="BW327" s="1"/>
      <c r="BX327" s="1"/>
      <c r="BY327" s="1"/>
      <c r="BZ327" s="1"/>
    </row>
    <row r="328" spans="1:78" s="1" customFormat="1" x14ac:dyDescent="0.35"/>
    <row r="329" spans="1:78" s="1" customFormat="1" ht="15.75" customHeight="1" x14ac:dyDescent="0.35">
      <c r="A329" s="136"/>
      <c r="B329" s="167" t="s">
        <v>30</v>
      </c>
      <c r="C329" s="167"/>
      <c r="D329" s="167"/>
      <c r="E329" s="167"/>
      <c r="F329" s="167"/>
      <c r="G329" s="136"/>
      <c r="H329" s="168" t="s">
        <v>31</v>
      </c>
      <c r="I329" s="168"/>
      <c r="J329" s="168"/>
      <c r="K329" s="168"/>
      <c r="L329" s="168"/>
      <c r="M329" s="136"/>
      <c r="N329" s="169" t="s">
        <v>32</v>
      </c>
      <c r="O329" s="169"/>
      <c r="P329" s="169"/>
      <c r="Q329" s="169"/>
      <c r="R329" s="169"/>
      <c r="S329" s="136"/>
      <c r="T329" s="162" t="s">
        <v>33</v>
      </c>
      <c r="U329" s="162"/>
      <c r="V329" s="162"/>
      <c r="W329" s="162"/>
      <c r="X329" s="162"/>
      <c r="Y329" s="136"/>
      <c r="Z329" s="163" t="s">
        <v>34</v>
      </c>
      <c r="AA329" s="163"/>
      <c r="AB329" s="163"/>
      <c r="AC329" s="163"/>
      <c r="AD329" s="163"/>
      <c r="AE329"/>
      <c r="AF329"/>
      <c r="AG329"/>
      <c r="AH329"/>
      <c r="AI329"/>
      <c r="AJ329"/>
      <c r="AK329"/>
      <c r="AL329"/>
      <c r="AM329"/>
      <c r="AN329"/>
    </row>
    <row r="330" spans="1:78" s="1" customFormat="1" x14ac:dyDescent="0.35">
      <c r="A330" s="136"/>
      <c r="B330" s="136"/>
      <c r="C330" s="136"/>
      <c r="D330" s="136"/>
      <c r="E330" s="136"/>
      <c r="F330" s="136"/>
      <c r="G330" s="136"/>
      <c r="H330" s="69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/>
      <c r="AF330"/>
      <c r="AG330"/>
    </row>
    <row r="331" spans="1:78" s="1" customFormat="1" x14ac:dyDescent="0.35">
      <c r="A331" s="136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36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  <c r="AF331"/>
      <c r="AG331"/>
      <c r="AH331"/>
      <c r="AI331"/>
      <c r="AJ331"/>
      <c r="AK331"/>
      <c r="AL331"/>
      <c r="AM331"/>
      <c r="AN331"/>
    </row>
    <row r="332" spans="1:78" s="1" customFormat="1" x14ac:dyDescent="0.35">
      <c r="A332" s="136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36"/>
      <c r="Z332" s="2" t="s">
        <v>38</v>
      </c>
      <c r="AA332" s="3"/>
      <c r="AB332" s="4"/>
      <c r="AC332" s="4"/>
      <c r="AD332" s="33"/>
      <c r="AF332"/>
      <c r="AG332"/>
      <c r="AH332"/>
      <c r="AI332"/>
      <c r="AJ332"/>
      <c r="AK332"/>
      <c r="AL332"/>
      <c r="AM332"/>
      <c r="AN332"/>
    </row>
    <row r="333" spans="1:78" s="1" customFormat="1" x14ac:dyDescent="0.35">
      <c r="A333" s="136"/>
      <c r="B333" s="51" t="s">
        <v>39</v>
      </c>
      <c r="C333" s="58" t="s">
        <v>6</v>
      </c>
      <c r="D333" s="59">
        <f>MIN($D$169,$D$189,$D$191,$D$197,$D$199)</f>
        <v>-2.3000000000000007</v>
      </c>
      <c r="E333" s="59">
        <f>MIN($J$169,$J$189,$J$191,$J$197,$J$199)</f>
        <v>-2.6000000000000023</v>
      </c>
      <c r="F333" s="68">
        <f>MIN(D333:E333)</f>
        <v>-2.6000000000000023</v>
      </c>
      <c r="G333" s="69"/>
      <c r="H333" s="70" t="s">
        <v>39</v>
      </c>
      <c r="I333" s="71" t="s">
        <v>6</v>
      </c>
      <c r="J333" s="60">
        <f>MIN($D$173,$D$175,$D$185,$D$193)</f>
        <v>-2.2999999999999994</v>
      </c>
      <c r="K333" s="60">
        <f>MIN($J$173,$J$175,$J$185,$J$193)</f>
        <v>-2.1999999999999993</v>
      </c>
      <c r="L333" s="72">
        <f>MIN(K333:K333)</f>
        <v>-2.1999999999999993</v>
      </c>
      <c r="M333" s="69"/>
      <c r="N333" s="70" t="s">
        <v>39</v>
      </c>
      <c r="O333" s="71" t="s">
        <v>6</v>
      </c>
      <c r="P333" s="42">
        <f>MIN($D$177,$D$181,$D$183)</f>
        <v>-2.5000000000000022</v>
      </c>
      <c r="Q333" s="42">
        <f>MIN($J$177,$J$181,$J$183)</f>
        <v>-2.4000000000000021</v>
      </c>
      <c r="R333" s="73">
        <f>MIN(Q333:Q333)</f>
        <v>-2.4000000000000021</v>
      </c>
      <c r="S333" s="69"/>
      <c r="T333" s="70" t="s">
        <v>39</v>
      </c>
      <c r="U333" s="71" t="s">
        <v>6</v>
      </c>
      <c r="V333" s="60">
        <f>MIN($D$171,$D$187,$D$195)</f>
        <v>3.1000000000000028</v>
      </c>
      <c r="W333" s="60">
        <f>MIN($J$171,$J$187,$J$195)</f>
        <v>2.300000000000002</v>
      </c>
      <c r="X333" s="61">
        <f>MIN(W333:W333)</f>
        <v>2.300000000000002</v>
      </c>
      <c r="Y333" s="136"/>
      <c r="Z333" s="2" t="s">
        <v>39</v>
      </c>
      <c r="AA333" s="34" t="s">
        <v>6</v>
      </c>
      <c r="AB333" s="39">
        <f>$D$179</f>
        <v>3.2999999999999972</v>
      </c>
      <c r="AC333" s="39">
        <f>$J$179</f>
        <v>2.3999999999999968</v>
      </c>
      <c r="AD333" s="35">
        <f>MIN($AC333:$AC333)</f>
        <v>2.3999999999999968</v>
      </c>
      <c r="AF333"/>
      <c r="AG333"/>
      <c r="AH333"/>
      <c r="AI333"/>
      <c r="AJ333"/>
      <c r="AK333"/>
      <c r="AL333"/>
      <c r="AM333"/>
      <c r="AN333"/>
    </row>
    <row r="334" spans="1:78" s="1" customFormat="1" ht="15.75" customHeight="1" x14ac:dyDescent="0.35">
      <c r="A334" s="136"/>
      <c r="B334" s="51"/>
      <c r="C334" s="52" t="s">
        <v>7</v>
      </c>
      <c r="D334" s="59">
        <f>MAX($D$169,$D$189,$D$191,$D$197,$D$199)</f>
        <v>9.2999999999999972</v>
      </c>
      <c r="E334" s="59">
        <f>MAX($J$169,$J$189,$J$191,$J$197,$J$199)</f>
        <v>7.5000000000000009</v>
      </c>
      <c r="F334" s="74">
        <f>MAX(E334:E334)</f>
        <v>7.5000000000000009</v>
      </c>
      <c r="G334" s="69"/>
      <c r="H334" s="70"/>
      <c r="I334" s="75" t="s">
        <v>7</v>
      </c>
      <c r="J334" s="60">
        <f>MAX($D$173,$D$175,$D$185,$D$193)</f>
        <v>1.4000000000000012</v>
      </c>
      <c r="K334" s="60">
        <f>MAX($J$173,$J$175,$J$185,$J$193)</f>
        <v>1.3000000000000012</v>
      </c>
      <c r="L334" s="76">
        <f>MAX(K334:K334)</f>
        <v>1.3000000000000012</v>
      </c>
      <c r="M334" s="69"/>
      <c r="N334" s="70"/>
      <c r="O334" s="75" t="s">
        <v>7</v>
      </c>
      <c r="P334" s="42">
        <f>MAX($D$177,$D$181,$D$183)</f>
        <v>4.3000000000000043</v>
      </c>
      <c r="Q334" s="42">
        <f>MAX($J$177,$J$181,$J$183)</f>
        <v>4.7999999999999989</v>
      </c>
      <c r="R334" s="77">
        <f>MAX(Q334:Q334)</f>
        <v>4.7999999999999989</v>
      </c>
      <c r="S334" s="69"/>
      <c r="T334" s="70"/>
      <c r="U334" s="75" t="s">
        <v>7</v>
      </c>
      <c r="V334" s="60">
        <f>MAX($D$171,$D$187,$D$195)</f>
        <v>3.6000000000000032</v>
      </c>
      <c r="W334" s="60">
        <f>MAX($J$171,$J$187,$J$195)</f>
        <v>2.4000000000000021</v>
      </c>
      <c r="X334" s="57">
        <f>MAX(W334:W334)</f>
        <v>2.4000000000000021</v>
      </c>
      <c r="Y334" s="136"/>
      <c r="Z334" s="2" t="s">
        <v>40</v>
      </c>
      <c r="AA334" s="34" t="s">
        <v>6</v>
      </c>
      <c r="AB334" s="39">
        <f>$D$211</f>
        <v>2.1000000000000019</v>
      </c>
      <c r="AC334" s="39">
        <f>$J$211</f>
        <v>1.4000000000000012</v>
      </c>
      <c r="AD334" s="35">
        <f>MIN($AC334:$AC334)</f>
        <v>1.4000000000000012</v>
      </c>
      <c r="AF334"/>
      <c r="AG334"/>
      <c r="AH334"/>
      <c r="AI334"/>
      <c r="AJ334"/>
      <c r="AK334"/>
      <c r="AL334"/>
      <c r="AM334"/>
      <c r="AN334"/>
    </row>
    <row r="335" spans="1:78" s="1" customFormat="1" ht="15.75" customHeight="1" x14ac:dyDescent="0.35">
      <c r="A335" s="136"/>
      <c r="B335" s="51" t="s">
        <v>40</v>
      </c>
      <c r="C335" s="58" t="s">
        <v>6</v>
      </c>
      <c r="D335" s="59">
        <f>MIN($D$201,$D$221,$D$223,$D$229,$D$231)</f>
        <v>-2.0000000000000004</v>
      </c>
      <c r="E335" s="59">
        <f>MIN($J$201,$J$221,$J$223,$J$229,$J$231)</f>
        <v>-2.5000000000000009</v>
      </c>
      <c r="F335" s="68">
        <f>MIN(D335:E335)</f>
        <v>-2.5000000000000009</v>
      </c>
      <c r="G335" s="69"/>
      <c r="H335" s="70" t="s">
        <v>40</v>
      </c>
      <c r="I335" s="71" t="s">
        <v>6</v>
      </c>
      <c r="J335" s="60">
        <f>MIN($D$205,$D$207,$D$217,$D$225)</f>
        <v>-2.7999999999999914</v>
      </c>
      <c r="K335" s="60">
        <f>MIN($J$205,$J$207,$J$217,$J$225)</f>
        <v>-3.0000000000000027</v>
      </c>
      <c r="L335" s="72">
        <f>MIN(K335:K335)</f>
        <v>-3.0000000000000027</v>
      </c>
      <c r="M335" s="69"/>
      <c r="N335" s="70" t="s">
        <v>40</v>
      </c>
      <c r="O335" s="71" t="s">
        <v>6</v>
      </c>
      <c r="P335" s="42">
        <f>MIN($D$211,$D$215,$D$217)</f>
        <v>-2.4999999999999996</v>
      </c>
      <c r="Q335" s="42">
        <f>MIN($J$211,$J$215,$J$217)</f>
        <v>-2.5999999999999912</v>
      </c>
      <c r="R335" s="73">
        <f>MIN(Q335:Q335)</f>
        <v>-2.5999999999999912</v>
      </c>
      <c r="S335" s="69"/>
      <c r="T335" s="70" t="s">
        <v>40</v>
      </c>
      <c r="U335" s="71" t="s">
        <v>6</v>
      </c>
      <c r="V335" s="60">
        <f>MIN($D$203,$D$219,$D$227)</f>
        <v>1.4000000000000012</v>
      </c>
      <c r="W335" s="60">
        <f>MIN($J$203,$J$219,$J$227)</f>
        <v>0.9000000000000008</v>
      </c>
      <c r="X335" s="61">
        <f>MIN(W335:W335)</f>
        <v>0.9000000000000008</v>
      </c>
      <c r="Y335" s="136"/>
      <c r="Z335" s="2" t="s">
        <v>41</v>
      </c>
      <c r="AA335" s="34" t="s">
        <v>6</v>
      </c>
      <c r="AB335" s="39">
        <f>$D$243</f>
        <v>0.80000000000000071</v>
      </c>
      <c r="AC335" s="39">
        <f>$J$243</f>
        <v>0.50000000000000044</v>
      </c>
      <c r="AD335" s="35">
        <f>MIN($AC335:$AC335)</f>
        <v>0.50000000000000044</v>
      </c>
      <c r="AF335"/>
      <c r="AG335"/>
      <c r="AH335"/>
      <c r="AI335"/>
      <c r="AJ335"/>
      <c r="AK335"/>
      <c r="AL335"/>
      <c r="AM335"/>
      <c r="AN335"/>
    </row>
    <row r="336" spans="1:78" s="1" customFormat="1" ht="15.75" customHeight="1" x14ac:dyDescent="0.35">
      <c r="A336" s="136"/>
      <c r="B336" s="51"/>
      <c r="C336" s="52" t="s">
        <v>7</v>
      </c>
      <c r="D336" s="59">
        <f>MAX($D$201,$D$221,$D$223,$D$229,$D$231)</f>
        <v>5.4000000000000048</v>
      </c>
      <c r="E336" s="59">
        <f>MAX($J$201,$J$221,$J$223,$J$229,$J$231)</f>
        <v>5.8999999999999995</v>
      </c>
      <c r="F336" s="74">
        <f>MAX(E336:E336)</f>
        <v>5.8999999999999995</v>
      </c>
      <c r="G336" s="69"/>
      <c r="H336" s="70"/>
      <c r="I336" s="75" t="s">
        <v>7</v>
      </c>
      <c r="J336" s="60">
        <f>MAX($D$205,$D$207,$D$217,$D$225)</f>
        <v>-1.9999999999999991</v>
      </c>
      <c r="K336" s="60">
        <f>MAX($J$205,$J$207,$J$217,$J$225)</f>
        <v>-1.8000000000000016</v>
      </c>
      <c r="L336" s="76">
        <f>MAX(K336:K336)</f>
        <v>-1.8000000000000016</v>
      </c>
      <c r="M336" s="69"/>
      <c r="N336" s="70"/>
      <c r="O336" s="75" t="s">
        <v>7</v>
      </c>
      <c r="P336" s="42">
        <f>MAX($D$211,$D$215,$D$217)</f>
        <v>2.1000000000000019</v>
      </c>
      <c r="Q336" s="42">
        <f>MAX($J$211,$J$215,$J$217)</f>
        <v>1.4000000000000012</v>
      </c>
      <c r="R336" s="77">
        <f>MAX(Q336:Q336)</f>
        <v>1.4000000000000012</v>
      </c>
      <c r="S336" s="69"/>
      <c r="T336" s="70"/>
      <c r="U336" s="75" t="s">
        <v>7</v>
      </c>
      <c r="V336" s="60">
        <f>MAX($D$203,$D$219,$D$227)</f>
        <v>2.6999999999999966</v>
      </c>
      <c r="W336" s="60">
        <f>MAX($J$203,$J$219,$J$227)</f>
        <v>1.7000000000000015</v>
      </c>
      <c r="X336" s="57">
        <f>MAX(W336:W336)</f>
        <v>1.7000000000000015</v>
      </c>
      <c r="Y336" s="136"/>
      <c r="Z336" s="2" t="s">
        <v>42</v>
      </c>
      <c r="AA336" s="34" t="s">
        <v>6</v>
      </c>
      <c r="AB336" s="39">
        <f>$D$275</f>
        <v>-0.10000000000000009</v>
      </c>
      <c r="AC336" s="39">
        <f>$J$275</f>
        <v>-0.10000000000000009</v>
      </c>
      <c r="AD336" s="35">
        <f>MIN($AC336:$AC336)</f>
        <v>-0.10000000000000009</v>
      </c>
      <c r="AF336"/>
      <c r="AG336"/>
      <c r="AH336"/>
      <c r="AI336"/>
      <c r="AJ336"/>
      <c r="AK336"/>
      <c r="AL336"/>
      <c r="AM336"/>
      <c r="AN336"/>
    </row>
    <row r="337" spans="1:40" s="1" customFormat="1" x14ac:dyDescent="0.35">
      <c r="A337" s="136"/>
      <c r="B337" s="51" t="s">
        <v>41</v>
      </c>
      <c r="C337" s="58" t="s">
        <v>6</v>
      </c>
      <c r="D337" s="59">
        <f>MIN($D$233,$D$253,$D$255,$D$261,$D$263)</f>
        <v>-2.1999999999999997</v>
      </c>
      <c r="E337" s="59">
        <f>MIN($J$233,$J$253,$J$255,$J$261,$J$263)</f>
        <v>-2.3999999999999995</v>
      </c>
      <c r="F337" s="68">
        <f>MIN(E337:E337)</f>
        <v>-2.3999999999999995</v>
      </c>
      <c r="G337" s="69"/>
      <c r="H337" s="70" t="s">
        <v>41</v>
      </c>
      <c r="I337" s="71" t="s">
        <v>6</v>
      </c>
      <c r="J337" s="60">
        <f>MIN($D$237,$D$239,$D$249,$D$257)</f>
        <v>-3.5000000000000031</v>
      </c>
      <c r="K337" s="60">
        <f>MIN($J$237,$J$239,$J$249,$J$257)</f>
        <v>-3.2000000000000028</v>
      </c>
      <c r="L337" s="72">
        <f>MIN(K337:K337)</f>
        <v>-3.2000000000000028</v>
      </c>
      <c r="M337" s="69"/>
      <c r="N337" s="70" t="s">
        <v>41</v>
      </c>
      <c r="O337" s="71" t="s">
        <v>6</v>
      </c>
      <c r="P337" s="42">
        <f>MIN($D$245,$D$249,$D$251)</f>
        <v>-3.5000000000000031</v>
      </c>
      <c r="Q337" s="42">
        <f>MIN($J$245,$J$249,$J$251)</f>
        <v>-3.2000000000000028</v>
      </c>
      <c r="R337" s="73">
        <f>MIN(Q337:Q337)</f>
        <v>-3.2000000000000028</v>
      </c>
      <c r="S337" s="69"/>
      <c r="T337" s="70" t="s">
        <v>41</v>
      </c>
      <c r="U337" s="71" t="s">
        <v>6</v>
      </c>
      <c r="V337" s="60">
        <f>MIN($D$235,$D$251,$D$259)</f>
        <v>0.20000000000000018</v>
      </c>
      <c r="W337" s="60">
        <f>MIN($J$235,$J$251,$J$259)</f>
        <v>-0.30000000000000027</v>
      </c>
      <c r="X337" s="61">
        <f>MIN(W337:W337)</f>
        <v>-0.30000000000000027</v>
      </c>
      <c r="Y337" s="136"/>
      <c r="Z337" s="2" t="s">
        <v>43</v>
      </c>
      <c r="AA337" s="34" t="s">
        <v>6</v>
      </c>
      <c r="AB337" s="39">
        <f>$D$307</f>
        <v>-0.8999999999999897</v>
      </c>
      <c r="AC337" s="39">
        <f>$J$307</f>
        <v>-0.40000000000000036</v>
      </c>
      <c r="AD337" s="35">
        <f>MIN($AC337:$AC337)</f>
        <v>-0.40000000000000036</v>
      </c>
      <c r="AF337"/>
      <c r="AG337"/>
      <c r="AH337"/>
      <c r="AI337"/>
      <c r="AJ337"/>
      <c r="AK337"/>
      <c r="AL337"/>
      <c r="AM337"/>
      <c r="AN337"/>
    </row>
    <row r="338" spans="1:40" s="1" customFormat="1" ht="15.75" customHeight="1" x14ac:dyDescent="0.35">
      <c r="A338" s="136"/>
      <c r="B338" s="51"/>
      <c r="C338" s="52" t="s">
        <v>7</v>
      </c>
      <c r="D338" s="59">
        <f>MAX($D$233,$D$253,$D$255,$D$261,$D$263)</f>
        <v>1.4999999999999902</v>
      </c>
      <c r="E338" s="59">
        <f>MAX($J$233,$J$253,$J$255,$J$261,$J$263)</f>
        <v>2.9999999999999973</v>
      </c>
      <c r="F338" s="74">
        <f>MAX(E338:E338)</f>
        <v>2.9999999999999973</v>
      </c>
      <c r="G338" s="69"/>
      <c r="H338" s="70"/>
      <c r="I338" s="75" t="s">
        <v>7</v>
      </c>
      <c r="J338" s="60">
        <f>MAX($D$237,$D$239,$D$249,$D$257)</f>
        <v>-1.799999999999996</v>
      </c>
      <c r="K338" s="60">
        <f>MAX($J$237,$J$239,$J$249,$J$257)</f>
        <v>-1.8000000000000016</v>
      </c>
      <c r="L338" s="76">
        <f>MAX(K338:K338)</f>
        <v>-1.8000000000000016</v>
      </c>
      <c r="M338" s="69"/>
      <c r="N338" s="70"/>
      <c r="O338" s="75" t="s">
        <v>7</v>
      </c>
      <c r="P338" s="42">
        <f>MAX($D$245,$D$249,$D$251)</f>
        <v>0.50000000000000044</v>
      </c>
      <c r="Q338" s="42">
        <f>MAX($J$245,$J$249,$J$251)</f>
        <v>0</v>
      </c>
      <c r="R338" s="77">
        <f>MAX(Q338:Q338)</f>
        <v>0</v>
      </c>
      <c r="S338" s="69"/>
      <c r="T338" s="70"/>
      <c r="U338" s="75" t="s">
        <v>7</v>
      </c>
      <c r="V338" s="60">
        <f>MAX($D$235,$D$251,$D$259)</f>
        <v>1.7000000000000015</v>
      </c>
      <c r="W338" s="60">
        <f>MAX($J$235,$J$251,$J$259)</f>
        <v>1.0999999999999954</v>
      </c>
      <c r="X338" s="57">
        <f>MAX(W338:W338)</f>
        <v>1.0999999999999954</v>
      </c>
      <c r="Y338" s="136"/>
      <c r="Z338" s="36"/>
      <c r="AA338" s="41" t="s">
        <v>6</v>
      </c>
      <c r="AB338" s="38">
        <f>MIN(AB333:AB337)</f>
        <v>-0.8999999999999897</v>
      </c>
      <c r="AC338" s="38">
        <f>MIN(AC333:AC337)</f>
        <v>-0.40000000000000036</v>
      </c>
      <c r="AD338" s="38">
        <f>MIN(AD333:AD337)</f>
        <v>-0.40000000000000036</v>
      </c>
      <c r="AF338"/>
      <c r="AG338"/>
      <c r="AH338"/>
      <c r="AI338"/>
      <c r="AJ338"/>
      <c r="AK338"/>
      <c r="AL338"/>
      <c r="AM338"/>
      <c r="AN338"/>
    </row>
    <row r="339" spans="1:40" s="1" customFormat="1" x14ac:dyDescent="0.35">
      <c r="A339" s="136"/>
      <c r="B339" s="51" t="s">
        <v>42</v>
      </c>
      <c r="C339" s="58" t="s">
        <v>6</v>
      </c>
      <c r="D339" s="59">
        <f>MIN($D$265,$D$285,$D$287,$D$293,$D$295)</f>
        <v>-2.2000000000000006</v>
      </c>
      <c r="E339" s="59">
        <f>MIN($J$265,$J$285,$J$287,$J$293,$J$295)</f>
        <v>-2.3999999999999995</v>
      </c>
      <c r="F339" s="68">
        <f>MIN(E339:E339)</f>
        <v>-2.3999999999999995</v>
      </c>
      <c r="G339" s="69"/>
      <c r="H339" s="70" t="s">
        <v>42</v>
      </c>
      <c r="I339" s="71" t="s">
        <v>6</v>
      </c>
      <c r="J339" s="60">
        <f>MIN($D$269,$D$271,$D$281,$D$289)</f>
        <v>-3.3000000000000029</v>
      </c>
      <c r="K339" s="60">
        <f>MIN($J$269,$J$271,$J$281,$J$289)</f>
        <v>-2.5000000000000022</v>
      </c>
      <c r="L339" s="72">
        <f>MIN(K339:K339)</f>
        <v>-2.5000000000000022</v>
      </c>
      <c r="M339" s="69"/>
      <c r="N339" s="70" t="s">
        <v>42</v>
      </c>
      <c r="O339" s="71" t="s">
        <v>6</v>
      </c>
      <c r="P339" s="42">
        <f>MIN($D$279,$D$283,$D$285)</f>
        <v>-2.5000000000000009</v>
      </c>
      <c r="Q339" s="42">
        <f>MIN($J$279,$J$283,$J$285)</f>
        <v>-2.4999999999999996</v>
      </c>
      <c r="R339" s="73">
        <f>MIN(Q339:Q339)</f>
        <v>-2.4999999999999996</v>
      </c>
      <c r="S339" s="69"/>
      <c r="T339" s="70" t="s">
        <v>42</v>
      </c>
      <c r="U339" s="71" t="s">
        <v>6</v>
      </c>
      <c r="V339" s="60">
        <f>MIN($D$267,$D$283,$D$291)</f>
        <v>-0.50000000000000044</v>
      </c>
      <c r="W339" s="60">
        <f>MIN($J$267,$J$283,$J$291)</f>
        <v>-0.60000000000000053</v>
      </c>
      <c r="X339" s="61">
        <f>MIN(W339:W339)</f>
        <v>-0.60000000000000053</v>
      </c>
      <c r="Y339" s="136"/>
      <c r="Z339" s="36"/>
      <c r="AA339" s="41" t="s">
        <v>7</v>
      </c>
      <c r="AB339" s="38">
        <f>MAX(AB333:AB337)</f>
        <v>3.2999999999999972</v>
      </c>
      <c r="AC339" s="38">
        <f>MAX(AC333:AC337)</f>
        <v>2.3999999999999968</v>
      </c>
      <c r="AD339" s="38">
        <f>MAX(AD333:AD337)</f>
        <v>2.3999999999999968</v>
      </c>
      <c r="AF339"/>
      <c r="AG339"/>
      <c r="AH339"/>
      <c r="AI339"/>
      <c r="AJ339"/>
      <c r="AK339"/>
      <c r="AL339"/>
      <c r="AM339"/>
      <c r="AN339"/>
    </row>
    <row r="340" spans="1:40" s="1" customFormat="1" ht="15.75" customHeight="1" x14ac:dyDescent="0.35">
      <c r="A340" s="136"/>
      <c r="B340" s="51"/>
      <c r="C340" s="52" t="s">
        <v>7</v>
      </c>
      <c r="D340" s="59">
        <f>MAX($D$265,$D$285,$D$287,$D$293,$D$295)</f>
        <v>-0.80000000000000071</v>
      </c>
      <c r="E340" s="59">
        <f>MAX($J$265,$J$285,$J$287,$J$293,$J$295)</f>
        <v>0.50000000000000044</v>
      </c>
      <c r="F340" s="74">
        <f>MAX(E340:E340)</f>
        <v>0.50000000000000044</v>
      </c>
      <c r="G340" s="69"/>
      <c r="H340" s="70"/>
      <c r="I340" s="75" t="s">
        <v>7</v>
      </c>
      <c r="J340" s="60">
        <f>MAX($D$269,$D$271,$D$281,$D$289)</f>
        <v>-1.6000000000000014</v>
      </c>
      <c r="K340" s="60">
        <f>MAX($J$269,$J$271,$J$281,$J$289)</f>
        <v>-1.5999999999999959</v>
      </c>
      <c r="L340" s="76">
        <f>MAX(K340:K340)</f>
        <v>-1.5999999999999959</v>
      </c>
      <c r="M340" s="69"/>
      <c r="N340" s="70"/>
      <c r="O340" s="75" t="s">
        <v>7</v>
      </c>
      <c r="P340" s="42">
        <f>MAX($D$279,$D$283,$D$285)</f>
        <v>-0.50000000000000044</v>
      </c>
      <c r="Q340" s="42">
        <f>MAX($J$279,$J$283,$J$285)</f>
        <v>-0.40000000000000036</v>
      </c>
      <c r="R340" s="77">
        <f>MAX(Q340:Q340)</f>
        <v>-0.40000000000000036</v>
      </c>
      <c r="S340" s="69"/>
      <c r="T340" s="70"/>
      <c r="U340" s="75" t="s">
        <v>7</v>
      </c>
      <c r="V340" s="60">
        <f>MAX($D$267,$D$283,$D$291)</f>
        <v>0.80000000000000071</v>
      </c>
      <c r="W340" s="60">
        <f>MAX($J$267,$J$283,$J$291)</f>
        <v>0.70000000000000062</v>
      </c>
      <c r="X340" s="57">
        <f>MAX(W340:W340)</f>
        <v>0.70000000000000062</v>
      </c>
      <c r="Y340" s="136"/>
      <c r="Z340" s="136"/>
      <c r="AA340" s="136"/>
      <c r="AB340" s="136"/>
      <c r="AC340" s="136"/>
      <c r="AD340" s="136"/>
      <c r="AF340"/>
      <c r="AG340"/>
      <c r="AH340"/>
      <c r="AI340"/>
      <c r="AJ340"/>
      <c r="AK340"/>
      <c r="AL340"/>
      <c r="AM340"/>
      <c r="AN340"/>
    </row>
    <row r="341" spans="1:40" s="1" customFormat="1" ht="15.75" customHeight="1" x14ac:dyDescent="0.35">
      <c r="A341" s="136"/>
      <c r="B341" s="51" t="s">
        <v>43</v>
      </c>
      <c r="C341" s="58" t="s">
        <v>6</v>
      </c>
      <c r="D341" s="59">
        <f>MIN($D$317,$D$319,$D$325,$D$327)</f>
        <v>-2.0000000000000018</v>
      </c>
      <c r="E341" s="59">
        <f>MIN($J$317,$J$319,$J$325,$J$327)</f>
        <v>-1.9000000000000017</v>
      </c>
      <c r="F341" s="68">
        <f>MIN(E341:E341)</f>
        <v>-1.9000000000000017</v>
      </c>
      <c r="G341" s="69"/>
      <c r="H341" s="70" t="s">
        <v>43</v>
      </c>
      <c r="I341" s="71" t="s">
        <v>6</v>
      </c>
      <c r="J341" s="60">
        <f>MIN($D$301,$D$303,$D$313,$D$321)</f>
        <v>-1.9999999999999962</v>
      </c>
      <c r="K341" s="60">
        <f>MIN($J$301,$J$303,$J$313,$J$321)</f>
        <v>-1.5000000000000013</v>
      </c>
      <c r="L341" s="72">
        <f>MIN(K341:K341)</f>
        <v>-1.5000000000000013</v>
      </c>
      <c r="M341" s="69"/>
      <c r="N341" s="70" t="s">
        <v>43</v>
      </c>
      <c r="O341" s="71" t="s">
        <v>6</v>
      </c>
      <c r="P341" s="42">
        <f>MIN($D$313,$D$317,$D$319)</f>
        <v>-1.899999999999999</v>
      </c>
      <c r="Q341" s="42">
        <f>MIN($J$313,$J$317,$J$319)</f>
        <v>-1.9000000000000017</v>
      </c>
      <c r="R341" s="73">
        <f>MIN(Q341:Q341)</f>
        <v>-1.9000000000000017</v>
      </c>
      <c r="S341" s="69"/>
      <c r="T341" s="70" t="s">
        <v>43</v>
      </c>
      <c r="U341" s="71" t="s">
        <v>6</v>
      </c>
      <c r="V341" s="60">
        <f>MIN($D$299,$D$315,$D$323)</f>
        <v>-0.8999999999999897</v>
      </c>
      <c r="W341" s="60">
        <f>MIN($J$299,$J$315,$J$323)</f>
        <v>-0.50000000000000044</v>
      </c>
      <c r="X341" s="61">
        <f>MIN(W341:W341)</f>
        <v>-0.50000000000000044</v>
      </c>
      <c r="Y341" s="136"/>
      <c r="Z341" s="136"/>
      <c r="AA341" s="136"/>
      <c r="AB341" s="136"/>
      <c r="AC341" s="136"/>
      <c r="AD341" s="136"/>
      <c r="AF341"/>
      <c r="AG341"/>
      <c r="AH341"/>
      <c r="AI341"/>
      <c r="AJ341"/>
      <c r="AK341"/>
      <c r="AL341"/>
      <c r="AM341"/>
      <c r="AN341"/>
    </row>
    <row r="342" spans="1:40" s="1" customFormat="1" ht="15.75" customHeight="1" x14ac:dyDescent="0.35">
      <c r="A342" s="136"/>
      <c r="B342" s="51"/>
      <c r="C342" s="52" t="s">
        <v>7</v>
      </c>
      <c r="D342" s="59">
        <f>MAX($D$317,$D$319,$D$325,$D$327)</f>
        <v>0.8999999999999897</v>
      </c>
      <c r="E342" s="59">
        <f>MAX($J$317,$J$319,$J$325,$J$327)</f>
        <v>1.2000000000000011</v>
      </c>
      <c r="F342" s="74">
        <f>MAX(E342:E342)</f>
        <v>1.2000000000000011</v>
      </c>
      <c r="G342" s="69"/>
      <c r="H342" s="70"/>
      <c r="I342" s="75" t="s">
        <v>7</v>
      </c>
      <c r="J342" s="60">
        <f>MAX($D$301,$D$303,$D$313,$D$321)</f>
        <v>-0.30000000000000027</v>
      </c>
      <c r="K342" s="60">
        <f>MAX($J$301,$J$303,$J$313,$J$321)</f>
        <v>0</v>
      </c>
      <c r="L342" s="76">
        <f>MAX(K342:K342)</f>
        <v>0</v>
      </c>
      <c r="M342" s="69"/>
      <c r="N342" s="70"/>
      <c r="O342" s="75" t="s">
        <v>7</v>
      </c>
      <c r="P342" s="42">
        <f>MAX($D$313,$D$317,$D$319)</f>
        <v>0.80000000000000071</v>
      </c>
      <c r="Q342" s="42">
        <f>MAX($J$313,$J$317,$J$319)</f>
        <v>1.100000000000001</v>
      </c>
      <c r="R342" s="77">
        <f>MAX(Q342:Q342)</f>
        <v>1.100000000000001</v>
      </c>
      <c r="S342" s="69"/>
      <c r="T342" s="70"/>
      <c r="U342" s="75" t="s">
        <v>7</v>
      </c>
      <c r="V342" s="60">
        <f>MAX($D$299,$D$315,$D$323)</f>
        <v>-0.50000000000000044</v>
      </c>
      <c r="W342" s="60">
        <f>MAX($J$299,$J$315,$J$323)</f>
        <v>-0.10000000000000009</v>
      </c>
      <c r="X342" s="57">
        <f>MAX(W342:W342)</f>
        <v>-0.10000000000000009</v>
      </c>
      <c r="Y342" s="136"/>
      <c r="Z342" s="136"/>
      <c r="AA342" s="136"/>
      <c r="AB342" s="136"/>
      <c r="AC342" s="136"/>
      <c r="AD342" s="136"/>
      <c r="AF342"/>
      <c r="AG342"/>
      <c r="AH342"/>
      <c r="AI342"/>
      <c r="AJ342"/>
      <c r="AK342"/>
      <c r="AL342"/>
      <c r="AM342"/>
      <c r="AN342"/>
    </row>
    <row r="343" spans="1:40" s="1" customFormat="1" x14ac:dyDescent="0.35">
      <c r="A343" s="136"/>
      <c r="B343" s="62"/>
      <c r="C343" s="63" t="s">
        <v>44</v>
      </c>
      <c r="D343" s="78">
        <f>MIN(D333:D342)</f>
        <v>-2.3000000000000007</v>
      </c>
      <c r="E343" s="78">
        <f>MIN(E333:E342)</f>
        <v>-2.6000000000000023</v>
      </c>
      <c r="F343" s="79">
        <f>MIN(E343:E343)</f>
        <v>-2.6000000000000023</v>
      </c>
      <c r="G343" s="69"/>
      <c r="H343" s="80"/>
      <c r="I343" s="64" t="s">
        <v>44</v>
      </c>
      <c r="J343" s="64">
        <f>MIN(J333:J342)</f>
        <v>-3.5000000000000031</v>
      </c>
      <c r="K343" s="64">
        <f>MIN(K333:K342)</f>
        <v>-3.2000000000000028</v>
      </c>
      <c r="L343" s="81">
        <f>MIN(K343:K343)</f>
        <v>-3.2000000000000028</v>
      </c>
      <c r="M343" s="69"/>
      <c r="N343" s="82"/>
      <c r="O343" s="83" t="s">
        <v>44</v>
      </c>
      <c r="P343" s="83">
        <f>MIN(P333:P342)</f>
        <v>-3.5000000000000031</v>
      </c>
      <c r="Q343" s="83">
        <f>MIN(Q333:Q342)</f>
        <v>-3.2000000000000028</v>
      </c>
      <c r="R343" s="84">
        <f>MIN(Q343:Q343)</f>
        <v>-3.2000000000000028</v>
      </c>
      <c r="S343" s="69"/>
      <c r="T343" s="85"/>
      <c r="U343" s="86" t="s">
        <v>37</v>
      </c>
      <c r="V343" s="86">
        <f>MIN(V333:V342)</f>
        <v>-0.8999999999999897</v>
      </c>
      <c r="W343" s="86">
        <f>MIN(W333:W342)</f>
        <v>-0.60000000000000053</v>
      </c>
      <c r="X343" s="87">
        <f>MIN(W343:W343)</f>
        <v>-0.60000000000000053</v>
      </c>
      <c r="Y343" s="136"/>
      <c r="Z343" s="136"/>
      <c r="AA343" s="136"/>
      <c r="AB343" s="136"/>
      <c r="AC343" s="136"/>
      <c r="AD343" s="136"/>
      <c r="AF343"/>
      <c r="AG343"/>
      <c r="AH343"/>
      <c r="AI343"/>
      <c r="AJ343"/>
      <c r="AK343"/>
      <c r="AL343"/>
      <c r="AM343"/>
      <c r="AN343"/>
    </row>
    <row r="344" spans="1:40" s="1" customFormat="1" x14ac:dyDescent="0.35">
      <c r="A344" s="136"/>
      <c r="B344" s="65"/>
      <c r="C344" s="66" t="s">
        <v>45</v>
      </c>
      <c r="D344" s="88">
        <f>MAX(D333:D342)</f>
        <v>9.2999999999999972</v>
      </c>
      <c r="E344" s="88">
        <f>MAX(E333:E342)</f>
        <v>7.5000000000000009</v>
      </c>
      <c r="F344" s="89">
        <f>MAX(E344:E344)</f>
        <v>7.5000000000000009</v>
      </c>
      <c r="G344" s="69"/>
      <c r="H344" s="90"/>
      <c r="I344" s="67" t="s">
        <v>45</v>
      </c>
      <c r="J344" s="67">
        <f>MAX(J333:J342)</f>
        <v>1.4000000000000012</v>
      </c>
      <c r="K344" s="67">
        <f>MAX(K333:K342)</f>
        <v>1.3000000000000012</v>
      </c>
      <c r="L344" s="81">
        <f>MIN(K344:K344)</f>
        <v>1.3000000000000012</v>
      </c>
      <c r="M344" s="69"/>
      <c r="N344" s="91"/>
      <c r="O344" s="92" t="s">
        <v>45</v>
      </c>
      <c r="P344" s="92">
        <f>MAX(P333:P342)</f>
        <v>4.3000000000000043</v>
      </c>
      <c r="Q344" s="92">
        <f>MAX(Q333:Q342)</f>
        <v>4.7999999999999989</v>
      </c>
      <c r="R344" s="84">
        <f>MIN(Q344:Q344)</f>
        <v>4.7999999999999989</v>
      </c>
      <c r="S344" s="69"/>
      <c r="T344" s="93"/>
      <c r="U344" s="94"/>
      <c r="V344" s="94">
        <f>MAX(V333:V342)</f>
        <v>3.6000000000000032</v>
      </c>
      <c r="W344" s="94">
        <f>MAX(W333:W342)</f>
        <v>2.4000000000000021</v>
      </c>
      <c r="X344" s="87">
        <f>MIN(W344:W344)</f>
        <v>2.4000000000000021</v>
      </c>
      <c r="Y344" s="136"/>
      <c r="Z344" s="136"/>
      <c r="AA344" s="136"/>
      <c r="AB344" s="136"/>
      <c r="AC344" s="136"/>
      <c r="AD344" s="136"/>
      <c r="AF344"/>
      <c r="AG344"/>
      <c r="AH344"/>
      <c r="AI344"/>
      <c r="AJ344"/>
      <c r="AK344"/>
      <c r="AL344"/>
      <c r="AM344"/>
      <c r="AN344"/>
    </row>
    <row r="345" spans="1:40" s="1" customFormat="1" x14ac:dyDescent="0.35">
      <c r="A345" s="136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36"/>
      <c r="AC345" s="136"/>
      <c r="AD345" s="136"/>
      <c r="AF345"/>
      <c r="AG345"/>
      <c r="AH345"/>
      <c r="AI345"/>
      <c r="AJ345"/>
      <c r="AK345"/>
      <c r="AL345"/>
      <c r="AM345"/>
      <c r="AN345"/>
    </row>
    <row r="346" spans="1:40" s="1" customFormat="1" x14ac:dyDescent="0.35">
      <c r="A346" s="136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36"/>
      <c r="Z346" s="136"/>
      <c r="AA346" s="136"/>
      <c r="AB346" s="136"/>
      <c r="AC346" s="136"/>
      <c r="AD346" s="136"/>
      <c r="AF346"/>
      <c r="AG346"/>
      <c r="AH346"/>
      <c r="AI346"/>
      <c r="AJ346"/>
      <c r="AK346"/>
      <c r="AL346"/>
      <c r="AM346"/>
      <c r="AN346"/>
    </row>
    <row r="347" spans="1:40" s="1" customFormat="1" x14ac:dyDescent="0.35">
      <c r="A347" s="136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36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  <c r="AF347"/>
      <c r="AG347"/>
      <c r="AH347"/>
      <c r="AI347"/>
      <c r="AJ347"/>
      <c r="AK347"/>
      <c r="AL347"/>
      <c r="AM347"/>
      <c r="AN347"/>
    </row>
    <row r="348" spans="1:40" s="1" customFormat="1" ht="18" customHeight="1" x14ac:dyDescent="0.35">
      <c r="A348" s="136"/>
      <c r="B348" s="51" t="s">
        <v>39</v>
      </c>
      <c r="C348" s="58" t="s">
        <v>6</v>
      </c>
      <c r="D348" s="97">
        <f>MIN($E$169,$E$189,$E$191,$E$197,$E$199)</f>
        <v>-2.2000000000000006</v>
      </c>
      <c r="E348" s="97">
        <f>MIN($K$169,$K$189,$K$191,$K$197,$K$199)</f>
        <v>-1.5</v>
      </c>
      <c r="F348" s="68">
        <f>MIN(E348:E348)</f>
        <v>-1.5</v>
      </c>
      <c r="G348" s="69"/>
      <c r="H348" s="70" t="s">
        <v>39</v>
      </c>
      <c r="I348" s="71" t="s">
        <v>6</v>
      </c>
      <c r="J348" s="42">
        <f>MIN($E$173,$E$175,$E$185,$E$193)</f>
        <v>-3.7999999999999994</v>
      </c>
      <c r="K348" s="42">
        <f>MIN($K$173,$K$175,$K$185,$K$193)</f>
        <v>-2.5999999999999996</v>
      </c>
      <c r="L348" s="72">
        <f>MIN(K348:K348)</f>
        <v>-2.5999999999999996</v>
      </c>
      <c r="M348" s="69"/>
      <c r="N348" s="70" t="s">
        <v>39</v>
      </c>
      <c r="O348" s="71" t="s">
        <v>6</v>
      </c>
      <c r="P348" s="42">
        <f>MIN($E$177,$E$181,$E$183)</f>
        <v>-2.6999999999999997</v>
      </c>
      <c r="Q348" s="42">
        <f>MIN($K$177,$K$181,$K$183)</f>
        <v>-1.5999999999999994</v>
      </c>
      <c r="R348" s="73">
        <f>MIN(Q348:Q348)</f>
        <v>-1.5999999999999994</v>
      </c>
      <c r="S348" s="69"/>
      <c r="T348" s="70" t="s">
        <v>39</v>
      </c>
      <c r="U348" s="71" t="s">
        <v>6</v>
      </c>
      <c r="V348" s="42">
        <f>MIN($E$171,$E$187,$E$195)</f>
        <v>-2.1000000000000019</v>
      </c>
      <c r="W348" s="42">
        <f>MIN($K$171,$K$187,$K$195)</f>
        <v>-0.69999999999999785</v>
      </c>
      <c r="X348" s="95">
        <f>MIN(W348:W348)</f>
        <v>-0.69999999999999785</v>
      </c>
      <c r="Y348" s="136"/>
      <c r="Z348" s="2" t="s">
        <v>38</v>
      </c>
      <c r="AA348" s="3"/>
      <c r="AB348" s="136"/>
      <c r="AC348" s="4"/>
      <c r="AD348" s="33"/>
      <c r="AF348"/>
      <c r="AG348"/>
      <c r="AH348"/>
      <c r="AI348"/>
      <c r="AJ348"/>
      <c r="AK348"/>
      <c r="AL348"/>
      <c r="AM348"/>
      <c r="AN348"/>
    </row>
    <row r="349" spans="1:40" s="1" customFormat="1" ht="15.75" customHeight="1" x14ac:dyDescent="0.35">
      <c r="A349" s="136"/>
      <c r="B349" s="51"/>
      <c r="C349" s="52" t="s">
        <v>7</v>
      </c>
      <c r="D349" s="97">
        <f>MAX($E$169,$E$189,$E$191,$E$197,$E$199)</f>
        <v>4.9000000000000039</v>
      </c>
      <c r="E349" s="97">
        <f>MAX($K$169,$K$189,$K$191,$K$197,$K$199)</f>
        <v>9.1000000000000032</v>
      </c>
      <c r="F349" s="74">
        <f>MAX(E349:E349)</f>
        <v>9.1000000000000032</v>
      </c>
      <c r="G349" s="69"/>
      <c r="H349" s="70"/>
      <c r="I349" s="75" t="s">
        <v>7</v>
      </c>
      <c r="J349" s="42">
        <f>MAX($E$173,$E$175,$E$185,$E$193)</f>
        <v>4.1000000000000032</v>
      </c>
      <c r="K349" s="42">
        <f>MAX($K$173,$K$175,$K$185,$K$193)</f>
        <v>7.0999999999999952</v>
      </c>
      <c r="L349" s="76">
        <f>MAX(K349:K349)</f>
        <v>7.0999999999999952</v>
      </c>
      <c r="M349" s="69"/>
      <c r="N349" s="70"/>
      <c r="O349" s="75" t="s">
        <v>7</v>
      </c>
      <c r="P349" s="42">
        <f>MAX($E$177,$E$181,$E$183)</f>
        <v>4.5000000000000036</v>
      </c>
      <c r="Q349" s="42">
        <f>MAX($K$177,$K$181,$K$183)</f>
        <v>8.5000000000000071</v>
      </c>
      <c r="R349" s="77">
        <f>MAX(Q349:Q349)</f>
        <v>8.5000000000000071</v>
      </c>
      <c r="S349" s="69"/>
      <c r="T349" s="70"/>
      <c r="U349" s="75" t="s">
        <v>7</v>
      </c>
      <c r="V349" s="42">
        <f>MAX($E$171,$E$187,$E$195)</f>
        <v>4.9999999999999991</v>
      </c>
      <c r="W349" s="42">
        <f>MAX($K$171,$K$187,$K$195)</f>
        <v>9.2999999999999972</v>
      </c>
      <c r="X349" s="96">
        <f>MAX(W349:W349)</f>
        <v>9.2999999999999972</v>
      </c>
      <c r="Y349" s="136"/>
      <c r="Z349" s="2" t="s">
        <v>39</v>
      </c>
      <c r="AA349" s="34" t="s">
        <v>6</v>
      </c>
      <c r="AB349" s="39">
        <f>$E$179</f>
        <v>3.2999999999999972</v>
      </c>
      <c r="AC349" s="39">
        <f>$K$179</f>
        <v>5.8</v>
      </c>
      <c r="AD349" s="35">
        <f>MIN($AC349:$AC349)</f>
        <v>5.8</v>
      </c>
      <c r="AF349"/>
      <c r="AG349"/>
      <c r="AH349"/>
      <c r="AI349"/>
      <c r="AJ349"/>
      <c r="AK349"/>
      <c r="AL349"/>
      <c r="AM349"/>
      <c r="AN349"/>
    </row>
    <row r="350" spans="1:40" s="1" customFormat="1" ht="18" customHeight="1" x14ac:dyDescent="0.35">
      <c r="A350" s="136"/>
      <c r="B350" s="51" t="s">
        <v>40</v>
      </c>
      <c r="C350" s="58" t="s">
        <v>6</v>
      </c>
      <c r="D350" s="97">
        <f>MIN($E$201,$E$221,$E$223,$E$229,$E$231)</f>
        <v>-2.2999999999999994</v>
      </c>
      <c r="E350" s="97">
        <f>MIN($K$201,$K$221,$K$223,$K$229,$K$231)</f>
        <v>-1.5</v>
      </c>
      <c r="F350" s="68">
        <f>MIN(E350:E350)</f>
        <v>-1.5</v>
      </c>
      <c r="G350" s="69"/>
      <c r="H350" s="70" t="s">
        <v>40</v>
      </c>
      <c r="I350" s="71" t="s">
        <v>6</v>
      </c>
      <c r="J350" s="42">
        <f>MIN($E$205,$E$207,$E$217,$E$225)</f>
        <v>-4.1000000000000005</v>
      </c>
      <c r="K350" s="42">
        <f>MIN($K$205,$K$207,$K$217,$K$225)</f>
        <v>-2.6999999999999997</v>
      </c>
      <c r="L350" s="72">
        <f>MIN(K350:K350)</f>
        <v>-2.6999999999999997</v>
      </c>
      <c r="M350" s="69"/>
      <c r="N350" s="70" t="s">
        <v>40</v>
      </c>
      <c r="O350" s="71" t="s">
        <v>6</v>
      </c>
      <c r="P350" s="42">
        <f>MIN($E$211,$E$215,$E$217)</f>
        <v>-2.4000000000000008</v>
      </c>
      <c r="Q350" s="42">
        <f>MIN($K$211,$K$215,$K$217)</f>
        <v>-1.7000000000000002</v>
      </c>
      <c r="R350" s="73">
        <f>MIN(Q350:Q350)</f>
        <v>-1.7000000000000002</v>
      </c>
      <c r="S350" s="69"/>
      <c r="T350" s="70" t="s">
        <v>40</v>
      </c>
      <c r="U350" s="71" t="s">
        <v>6</v>
      </c>
      <c r="V350" s="42">
        <f>MIN($E$203,$E$219,$E$227)</f>
        <v>-0.70000000000000062</v>
      </c>
      <c r="W350" s="42">
        <f>MIN($K$203,$K$219,$K$227)</f>
        <v>0.30000000000000027</v>
      </c>
      <c r="X350" s="95">
        <f>MIN(W350:W350)</f>
        <v>0.30000000000000027</v>
      </c>
      <c r="Y350" s="136"/>
      <c r="Z350" s="2" t="s">
        <v>40</v>
      </c>
      <c r="AA350" s="34" t="s">
        <v>6</v>
      </c>
      <c r="AB350" s="39">
        <f>$E$211</f>
        <v>2.0000000000000018</v>
      </c>
      <c r="AC350" s="39">
        <f>$K$211</f>
        <v>5.4000000000000048</v>
      </c>
      <c r="AD350" s="35">
        <f>MIN($AC350:$AC350)</f>
        <v>5.4000000000000048</v>
      </c>
      <c r="AF350"/>
      <c r="AG350"/>
      <c r="AH350"/>
      <c r="AI350"/>
      <c r="AJ350"/>
      <c r="AK350"/>
      <c r="AL350"/>
      <c r="AM350"/>
      <c r="AN350"/>
    </row>
    <row r="351" spans="1:40" s="1" customFormat="1" ht="15" customHeight="1" x14ac:dyDescent="0.35">
      <c r="A351" s="136"/>
      <c r="B351" s="51"/>
      <c r="C351" s="52" t="s">
        <v>7</v>
      </c>
      <c r="D351" s="97">
        <f>MAX($E$201,$E$221,$E$223,$E$229,$E$231)</f>
        <v>1.5000000000000013</v>
      </c>
      <c r="E351" s="97">
        <f>MAX($K$201,$K$221,$K$223,$K$229,$K$231)</f>
        <v>5.7999999999999936</v>
      </c>
      <c r="F351" s="74">
        <f>MAX(E351:E351)</f>
        <v>5.7999999999999936</v>
      </c>
      <c r="G351" s="69"/>
      <c r="H351" s="70"/>
      <c r="I351" s="75" t="s">
        <v>7</v>
      </c>
      <c r="J351" s="42">
        <f>MAX($E$205,$E$207,$E$217,$E$225)</f>
        <v>-1.19999999999999</v>
      </c>
      <c r="K351" s="42">
        <f>MAX($K$205,$K$207,$K$217,$K$225)</f>
        <v>0.70000000000000062</v>
      </c>
      <c r="L351" s="76">
        <f>MAX(K351:K351)</f>
        <v>0.70000000000000062</v>
      </c>
      <c r="M351" s="69"/>
      <c r="N351" s="70"/>
      <c r="O351" s="75" t="s">
        <v>7</v>
      </c>
      <c r="P351" s="42">
        <f>MAX($E$211,$E$215,$E$217)</f>
        <v>2.0000000000000018</v>
      </c>
      <c r="Q351" s="42">
        <f>MAX($K$211,$K$215,$K$217)</f>
        <v>5.4000000000000048</v>
      </c>
      <c r="R351" s="77">
        <f>MAX(Q351:Q351)</f>
        <v>5.4000000000000048</v>
      </c>
      <c r="S351" s="69"/>
      <c r="T351" s="70"/>
      <c r="U351" s="75" t="s">
        <v>7</v>
      </c>
      <c r="V351" s="42">
        <f>MAX($E$203,$E$219,$E$227)</f>
        <v>1.6999999999999904</v>
      </c>
      <c r="W351" s="42">
        <f>MAX($K$203,$K$219,$K$227)</f>
        <v>5.8000000000000052</v>
      </c>
      <c r="X351" s="96">
        <f>MAX(W351:W351)</f>
        <v>5.8000000000000052</v>
      </c>
      <c r="Y351" s="136"/>
      <c r="Z351" s="2" t="s">
        <v>41</v>
      </c>
      <c r="AA351" s="34" t="s">
        <v>6</v>
      </c>
      <c r="AB351" s="39">
        <f>$E$243</f>
        <v>0.9000000000000008</v>
      </c>
      <c r="AC351" s="39">
        <f>$K$243</f>
        <v>4.5000000000000036</v>
      </c>
      <c r="AD351" s="35">
        <f>MIN($AC351:$AC351)</f>
        <v>4.5000000000000036</v>
      </c>
      <c r="AF351"/>
      <c r="AG351"/>
      <c r="AH351"/>
      <c r="AI351"/>
      <c r="AJ351"/>
      <c r="AK351"/>
      <c r="AL351"/>
      <c r="AM351"/>
      <c r="AN351"/>
    </row>
    <row r="352" spans="1:40" s="1" customFormat="1" ht="19.5" customHeight="1" x14ac:dyDescent="0.35">
      <c r="A352" s="136"/>
      <c r="B352" s="51" t="s">
        <v>41</v>
      </c>
      <c r="C352" s="58" t="s">
        <v>6</v>
      </c>
      <c r="D352" s="97">
        <f>MIN($E$233,$E$253,$E$255,$E$261,$E$263)</f>
        <v>-2.1999999999999993</v>
      </c>
      <c r="E352" s="97">
        <f>MIN($K$233,$K$253,$K$255,$K$261,$K$263)</f>
        <v>-1.4</v>
      </c>
      <c r="F352" s="68">
        <f>MIN(E352:E352)</f>
        <v>-1.4</v>
      </c>
      <c r="G352" s="69"/>
      <c r="H352" s="70" t="s">
        <v>41</v>
      </c>
      <c r="I352" s="71" t="s">
        <v>6</v>
      </c>
      <c r="J352" s="42">
        <f>MIN($E$237,$E$239,$E$249,$E$257)</f>
        <v>-4.2999999999999927</v>
      </c>
      <c r="K352" s="42">
        <f>MIN($K$237,$K$239,$K$249,$K$257)</f>
        <v>-2.8999999999999986</v>
      </c>
      <c r="L352" s="72">
        <f>MIN(K352:K352)</f>
        <v>-2.8999999999999986</v>
      </c>
      <c r="M352" s="69"/>
      <c r="N352" s="70" t="s">
        <v>41</v>
      </c>
      <c r="O352" s="71" t="s">
        <v>6</v>
      </c>
      <c r="P352" s="42">
        <f>MIN($E$245,$E$249,$E$251)</f>
        <v>-3.7999999999999923</v>
      </c>
      <c r="Q352" s="42">
        <f>MIN($K$245,$K$249,$K$251)</f>
        <v>-1.100000000000001</v>
      </c>
      <c r="R352" s="73">
        <f>MIN(Q352:Q352)</f>
        <v>-1.100000000000001</v>
      </c>
      <c r="S352" s="69"/>
      <c r="T352" s="70" t="s">
        <v>41</v>
      </c>
      <c r="U352" s="71" t="s">
        <v>6</v>
      </c>
      <c r="V352" s="42">
        <f>MIN($E$235,$E$251,$E$259)</f>
        <v>-1.2000000000000011</v>
      </c>
      <c r="W352" s="42">
        <f>MIN($K$235,$K$251,$K$259)</f>
        <v>1.3999999999999957</v>
      </c>
      <c r="X352" s="95">
        <f>MIN(W352:W352)</f>
        <v>1.3999999999999957</v>
      </c>
      <c r="Y352" s="136"/>
      <c r="Z352" s="2" t="s">
        <v>42</v>
      </c>
      <c r="AA352" s="34" t="s">
        <v>6</v>
      </c>
      <c r="AB352" s="39">
        <f>$E$275</f>
        <v>-0.10000000000000009</v>
      </c>
      <c r="AC352" s="39">
        <f>$K$275</f>
        <v>3.7000000000000033</v>
      </c>
      <c r="AD352" s="35">
        <f>MIN($AC352:$AC352)</f>
        <v>3.7000000000000033</v>
      </c>
      <c r="AF352"/>
      <c r="AG352"/>
      <c r="AH352"/>
      <c r="AI352"/>
      <c r="AJ352"/>
      <c r="AK352"/>
      <c r="AL352"/>
      <c r="AM352"/>
      <c r="AN352"/>
    </row>
    <row r="353" spans="1:40" s="1" customFormat="1" ht="17.25" customHeight="1" x14ac:dyDescent="0.35">
      <c r="A353" s="136"/>
      <c r="B353" s="51"/>
      <c r="C353" s="52" t="s">
        <v>7</v>
      </c>
      <c r="D353" s="97">
        <f>MAX($E$233,$E$253,$E$255,$E$261,$E$263)</f>
        <v>0.70000000000000062</v>
      </c>
      <c r="E353" s="97">
        <f>MAX($K$233,$K$253,$K$255,$K$261,$K$263)</f>
        <v>3.1999999999999917</v>
      </c>
      <c r="F353" s="74">
        <f>MAX(E353:E353)</f>
        <v>3.1999999999999917</v>
      </c>
      <c r="G353" s="69"/>
      <c r="H353" s="70"/>
      <c r="I353" s="75" t="s">
        <v>7</v>
      </c>
      <c r="J353" s="42">
        <f>MAX($E$237,$E$239,$E$249,$E$257)</f>
        <v>-2.2000000000000006</v>
      </c>
      <c r="K353" s="42">
        <f>MAX($K$237,$K$239,$K$249,$K$257)</f>
        <v>-1.100000000000001</v>
      </c>
      <c r="L353" s="76">
        <f>MAX(K353:K353)</f>
        <v>-1.100000000000001</v>
      </c>
      <c r="M353" s="69"/>
      <c r="N353" s="70"/>
      <c r="O353" s="75" t="s">
        <v>7</v>
      </c>
      <c r="P353" s="42">
        <f>MAX($E$245,$E$249,$E$251)</f>
        <v>-0.10000000000000009</v>
      </c>
      <c r="Q353" s="42">
        <f>MAX($K$245,$K$249,$K$251)</f>
        <v>3.5000000000000031</v>
      </c>
      <c r="R353" s="77">
        <f>MAX(Q353:Q353)</f>
        <v>3.5000000000000031</v>
      </c>
      <c r="S353" s="69"/>
      <c r="T353" s="70"/>
      <c r="U353" s="75" t="s">
        <v>7</v>
      </c>
      <c r="V353" s="42">
        <f>MAX($E$235,$E$251,$E$259)</f>
        <v>0</v>
      </c>
      <c r="W353" s="42">
        <f>MAX($K$235,$K$251,$K$259)</f>
        <v>3.5000000000000031</v>
      </c>
      <c r="X353" s="96">
        <f>MAX(W353:W353)</f>
        <v>3.5000000000000031</v>
      </c>
      <c r="Y353" s="136"/>
      <c r="Z353" s="2" t="s">
        <v>43</v>
      </c>
      <c r="AA353" s="34" t="s">
        <v>6</v>
      </c>
      <c r="AB353" s="39">
        <f>$E$307</f>
        <v>-0.8999999999999897</v>
      </c>
      <c r="AC353" s="39">
        <f>$K$307</f>
        <v>0.80000000000000071</v>
      </c>
      <c r="AD353" s="35">
        <f>MIN($AC353:$AC353)</f>
        <v>0.80000000000000071</v>
      </c>
      <c r="AF353"/>
      <c r="AG353"/>
      <c r="AH353"/>
      <c r="AI353"/>
      <c r="AJ353"/>
      <c r="AK353"/>
      <c r="AL353"/>
      <c r="AM353"/>
      <c r="AN353"/>
    </row>
    <row r="354" spans="1:40" s="1" customFormat="1" ht="16.5" customHeight="1" x14ac:dyDescent="0.35">
      <c r="A354" s="136"/>
      <c r="B354" s="51" t="s">
        <v>42</v>
      </c>
      <c r="C354" s="58" t="s">
        <v>6</v>
      </c>
      <c r="D354" s="97">
        <f>MIN($E$265,$E$285,$E$287,$E$293,$E$295)</f>
        <v>-2.0999999999999992</v>
      </c>
      <c r="E354" s="97">
        <f>MIN($K$265,$K$285,$K$287,$K$293,$K$295)</f>
        <v>-1.3999999999999986</v>
      </c>
      <c r="F354" s="68">
        <f>MIN(E354:E354)</f>
        <v>-1.3999999999999986</v>
      </c>
      <c r="G354" s="69"/>
      <c r="H354" s="70" t="s">
        <v>42</v>
      </c>
      <c r="I354" s="71" t="s">
        <v>6</v>
      </c>
      <c r="J354" s="42">
        <f>MIN($E$269,$E$271,$E$281,$E$289)</f>
        <v>-4.6000000000000041</v>
      </c>
      <c r="K354" s="42">
        <f>MIN($K$269,$K$271,$K$281,$K$289)</f>
        <v>-2.9000000000000026</v>
      </c>
      <c r="L354" s="72">
        <f>MIN(K354:K354)</f>
        <v>-2.9000000000000026</v>
      </c>
      <c r="M354" s="69"/>
      <c r="N354" s="70" t="s">
        <v>42</v>
      </c>
      <c r="O354" s="71" t="s">
        <v>6</v>
      </c>
      <c r="P354" s="42">
        <f>MIN($E$279,$E$283,$E$285)</f>
        <v>-2.600000000000001</v>
      </c>
      <c r="Q354" s="42">
        <f>MIN($K$279,$K$283,$K$285)</f>
        <v>-1.8000000000000003</v>
      </c>
      <c r="R354" s="73">
        <f>MIN(Q354:Q354)</f>
        <v>-1.8000000000000003</v>
      </c>
      <c r="S354" s="69"/>
      <c r="T354" s="70" t="s">
        <v>42</v>
      </c>
      <c r="U354" s="71" t="s">
        <v>6</v>
      </c>
      <c r="V354" s="42">
        <f>MIN($E$267,$E$283,$E$291)</f>
        <v>-2.2999999999999909</v>
      </c>
      <c r="W354" s="42">
        <f>MIN($K$267,$K$283,$K$291)</f>
        <v>0.70000000000000062</v>
      </c>
      <c r="X354" s="95">
        <f>MIN(W354:W354)</f>
        <v>0.70000000000000062</v>
      </c>
      <c r="Y354" s="136"/>
      <c r="Z354" s="36"/>
      <c r="AA354" s="37" t="s">
        <v>6</v>
      </c>
      <c r="AB354" s="38">
        <f>MIN(AB349:AB353)</f>
        <v>-0.8999999999999897</v>
      </c>
      <c r="AC354" s="38">
        <f>MIN(AC349:AC353)</f>
        <v>0.80000000000000071</v>
      </c>
      <c r="AD354" s="38">
        <f>MIN(AC354:AC354)</f>
        <v>0.80000000000000071</v>
      </c>
      <c r="AF354"/>
      <c r="AG354"/>
      <c r="AH354"/>
      <c r="AI354"/>
      <c r="AJ354"/>
      <c r="AK354"/>
      <c r="AL354"/>
      <c r="AM354"/>
      <c r="AN354"/>
    </row>
    <row r="355" spans="1:40" s="1" customFormat="1" ht="18" customHeight="1" x14ac:dyDescent="0.35">
      <c r="A355" s="136"/>
      <c r="B355" s="51"/>
      <c r="C355" s="52" t="s">
        <v>7</v>
      </c>
      <c r="D355" s="97">
        <f>MAX($E$265,$E$285,$E$287,$E$293,$E$295)</f>
        <v>0.60000000000000053</v>
      </c>
      <c r="E355" s="97">
        <f>MAX($K$265,$K$285,$K$287,$K$293,$K$295)</f>
        <v>2.9000000000000026</v>
      </c>
      <c r="F355" s="74">
        <f>MAX(E355:E355)</f>
        <v>2.9000000000000026</v>
      </c>
      <c r="G355" s="69"/>
      <c r="H355" s="70"/>
      <c r="I355" s="75" t="s">
        <v>7</v>
      </c>
      <c r="J355" s="42">
        <f>MAX($E$269,$E$271,$E$281,$E$289)</f>
        <v>-2.3999999999999995</v>
      </c>
      <c r="K355" s="42">
        <f>MAX($K$269,$K$271,$K$281,$K$289)</f>
        <v>-1.2000000000000011</v>
      </c>
      <c r="L355" s="76">
        <f>MAX(K355:K355)</f>
        <v>-1.2000000000000011</v>
      </c>
      <c r="M355" s="69"/>
      <c r="N355" s="70"/>
      <c r="O355" s="75" t="s">
        <v>7</v>
      </c>
      <c r="P355" s="42">
        <f>MAX($E$279,$E$283,$E$285)</f>
        <v>0</v>
      </c>
      <c r="Q355" s="42">
        <f>MAX($K$279,$K$283,$K$285)</f>
        <v>2.1000000000000019</v>
      </c>
      <c r="R355" s="77">
        <f>MAX(Q355:Q355)</f>
        <v>2.1000000000000019</v>
      </c>
      <c r="S355" s="69"/>
      <c r="T355" s="70"/>
      <c r="U355" s="75" t="s">
        <v>7</v>
      </c>
      <c r="V355" s="42">
        <f>MAX($E$267,$E$283,$E$291)</f>
        <v>0.50000000000000044</v>
      </c>
      <c r="W355" s="42">
        <f>MAX($K$267,$K$283,$K$291)</f>
        <v>2.4000000000000021</v>
      </c>
      <c r="X355" s="96">
        <f>MAX(W355:W355)</f>
        <v>2.4000000000000021</v>
      </c>
      <c r="Y355" s="136"/>
      <c r="Z355" s="36"/>
      <c r="AA355" s="37" t="s">
        <v>7</v>
      </c>
      <c r="AB355" s="38">
        <f>MAX(AB349:AB353)</f>
        <v>3.2999999999999972</v>
      </c>
      <c r="AC355" s="38">
        <f>MAX(AC349:AC353)</f>
        <v>5.8</v>
      </c>
      <c r="AD355" s="38">
        <f>MAX(AC355:AC355)</f>
        <v>5.8</v>
      </c>
      <c r="AF355"/>
      <c r="AG355"/>
      <c r="AH355"/>
      <c r="AI355"/>
      <c r="AJ355"/>
      <c r="AK355"/>
      <c r="AL355"/>
      <c r="AM355"/>
      <c r="AN355"/>
    </row>
    <row r="356" spans="1:40" s="1" customFormat="1" ht="15.75" customHeight="1" x14ac:dyDescent="0.35">
      <c r="A356" s="136"/>
      <c r="B356" s="51" t="s">
        <v>43</v>
      </c>
      <c r="C356" s="58" t="s">
        <v>6</v>
      </c>
      <c r="D356" s="97">
        <f>MIN($E$297,$E$317,$E$319,$E$325,$E$327)</f>
        <v>-1.4000000000000012</v>
      </c>
      <c r="E356" s="97">
        <f>MIN($K$297,$K$317,$K$319,$K$325,$K$327)</f>
        <v>-1.2000000000000011</v>
      </c>
      <c r="F356" s="68">
        <f>MIN(E356:E356)</f>
        <v>-1.2000000000000011</v>
      </c>
      <c r="G356" s="69"/>
      <c r="H356" s="70" t="s">
        <v>43</v>
      </c>
      <c r="I356" s="71" t="s">
        <v>6</v>
      </c>
      <c r="J356" s="42">
        <f>MIN($E$301,$E$303,$E$313,$E$321)</f>
        <v>-2.7000000000000011</v>
      </c>
      <c r="K356" s="42">
        <f>MIN($K$301,$K$303,$K$313,$K$321)</f>
        <v>-2.0000000000000018</v>
      </c>
      <c r="L356" s="72">
        <f>MIN(K356:K356)</f>
        <v>-2.0000000000000018</v>
      </c>
      <c r="M356" s="69"/>
      <c r="N356" s="70" t="s">
        <v>43</v>
      </c>
      <c r="O356" s="71" t="s">
        <v>6</v>
      </c>
      <c r="P356" s="42">
        <f>MIN($E$313,$E$317,$E$319)</f>
        <v>-1.4000000000000012</v>
      </c>
      <c r="Q356" s="42">
        <f>MIN($K$313,$K$317,$K$319)</f>
        <v>-1.2000000000000011</v>
      </c>
      <c r="R356" s="73">
        <f>MIN(Q356:Q356)</f>
        <v>-1.2000000000000011</v>
      </c>
      <c r="S356" s="69"/>
      <c r="T356" s="70" t="s">
        <v>43</v>
      </c>
      <c r="U356" s="71" t="s">
        <v>6</v>
      </c>
      <c r="V356" s="42">
        <f>MIN($E$299,$E$315,$E$323)</f>
        <v>-1.4000000000000012</v>
      </c>
      <c r="W356" s="42">
        <f>MIN($K$299,$K$315,$K$323)</f>
        <v>-0.10000000000000009</v>
      </c>
      <c r="X356" s="95">
        <f>MIN(W356:W356)</f>
        <v>-0.10000000000000009</v>
      </c>
      <c r="Y356" s="136"/>
      <c r="Z356" s="136"/>
      <c r="AA356" s="136"/>
      <c r="AB356" s="136"/>
      <c r="AC356" s="136"/>
      <c r="AD356" s="136"/>
      <c r="AF356"/>
      <c r="AG356"/>
      <c r="AH356"/>
      <c r="AI356"/>
      <c r="AJ356"/>
      <c r="AK356"/>
      <c r="AL356"/>
      <c r="AM356"/>
      <c r="AN356"/>
    </row>
    <row r="357" spans="1:40" s="1" customFormat="1" ht="16.5" customHeight="1" x14ac:dyDescent="0.35">
      <c r="A357" s="136"/>
      <c r="B357" s="51"/>
      <c r="C357" s="52" t="s">
        <v>7</v>
      </c>
      <c r="D357" s="97">
        <f>MAX($E$297,$E$317,$E$319,$E$325,$E$327)</f>
        <v>0.50000000000000044</v>
      </c>
      <c r="E357" s="97">
        <f>MAX($K$297,$K$317,$K$319,$K$325,$K$327)</f>
        <v>2.300000000000002</v>
      </c>
      <c r="F357" s="74">
        <f>MAX(E357:E357)</f>
        <v>2.300000000000002</v>
      </c>
      <c r="G357" s="69"/>
      <c r="H357" s="70"/>
      <c r="I357" s="75" t="s">
        <v>7</v>
      </c>
      <c r="J357" s="42">
        <f>MAX($E$301,$E$303,$E$313,$E$321)</f>
        <v>-1.0000000000000009</v>
      </c>
      <c r="K357" s="42">
        <f>MAX($K$301,$K$303,$K$313,$K$321)</f>
        <v>0</v>
      </c>
      <c r="L357" s="76">
        <f>MAX(K357:K357)</f>
        <v>0</v>
      </c>
      <c r="M357" s="69"/>
      <c r="N357" s="70"/>
      <c r="O357" s="75" t="s">
        <v>7</v>
      </c>
      <c r="P357" s="42">
        <f>MAX($E$313,$E$317,$E$319)</f>
        <v>0.50000000000000044</v>
      </c>
      <c r="Q357" s="42">
        <f>MAX($K$313,$K$317,$K$319)</f>
        <v>2.300000000000002</v>
      </c>
      <c r="R357" s="77">
        <f>MAX(Q357:Q357)</f>
        <v>2.300000000000002</v>
      </c>
      <c r="S357" s="69"/>
      <c r="T357" s="70"/>
      <c r="U357" s="75" t="s">
        <v>7</v>
      </c>
      <c r="V357" s="42">
        <f>MAX($E$299,$E$315,$E$323)</f>
        <v>1.0000000000000009</v>
      </c>
      <c r="W357" s="42">
        <f>MAX($K$299,$K$315,$K$323)</f>
        <v>3.3999999999999919</v>
      </c>
      <c r="X357" s="96">
        <f>MAX(W357:W357)</f>
        <v>3.3999999999999919</v>
      </c>
      <c r="Y357" s="136"/>
      <c r="Z357" s="136"/>
      <c r="AA357" s="136"/>
      <c r="AB357" s="136"/>
      <c r="AC357" s="136"/>
      <c r="AD357" s="136"/>
      <c r="AF357"/>
      <c r="AG357"/>
      <c r="AH357"/>
      <c r="AI357"/>
      <c r="AJ357"/>
      <c r="AK357"/>
      <c r="AL357"/>
      <c r="AM357"/>
      <c r="AN357"/>
    </row>
    <row r="358" spans="1:40" s="1" customFormat="1" x14ac:dyDescent="0.35">
      <c r="A358" s="136"/>
      <c r="B358" s="62"/>
      <c r="C358" s="63" t="s">
        <v>44</v>
      </c>
      <c r="D358" s="78">
        <f t="shared" ref="D358" si="0">MIN(D348:D357)</f>
        <v>-2.2999999999999994</v>
      </c>
      <c r="E358" s="78">
        <f>MIN(E348:E357)</f>
        <v>-1.5</v>
      </c>
      <c r="F358" s="79">
        <f>MIN(E358:E358)</f>
        <v>-1.5</v>
      </c>
      <c r="G358" s="69"/>
      <c r="H358" s="80"/>
      <c r="I358" s="64" t="s">
        <v>44</v>
      </c>
      <c r="J358" s="64">
        <f>MIN(J348:J357)</f>
        <v>-4.6000000000000041</v>
      </c>
      <c r="K358" s="64">
        <f>MIN(K348:K357)</f>
        <v>-2.9000000000000026</v>
      </c>
      <c r="L358" s="81">
        <f>MIN(K358:K358)</f>
        <v>-2.9000000000000026</v>
      </c>
      <c r="M358" s="69"/>
      <c r="N358" s="82"/>
      <c r="O358" s="83" t="s">
        <v>44</v>
      </c>
      <c r="P358" s="83">
        <f t="shared" ref="P358" si="1">MIN(P348:P357)</f>
        <v>-3.7999999999999923</v>
      </c>
      <c r="Q358" s="83">
        <f>MIN(Q348:Q357)</f>
        <v>-1.8000000000000003</v>
      </c>
      <c r="R358" s="84">
        <f>MIN(Q358:Q358)</f>
        <v>-1.8000000000000003</v>
      </c>
      <c r="S358" s="69"/>
      <c r="T358" s="85"/>
      <c r="U358" s="86" t="s">
        <v>37</v>
      </c>
      <c r="V358" s="86">
        <f t="shared" ref="V358" si="2">MIN(V348:V357)</f>
        <v>-2.2999999999999909</v>
      </c>
      <c r="W358" s="86">
        <f>MIN(W348:W357)</f>
        <v>-0.69999999999999785</v>
      </c>
      <c r="X358" s="87">
        <f>MIN(W358:W358)</f>
        <v>-0.69999999999999785</v>
      </c>
      <c r="Y358" s="136"/>
      <c r="Z358" s="136"/>
      <c r="AA358" s="136"/>
      <c r="AB358" s="136"/>
      <c r="AC358" s="136"/>
      <c r="AD358" s="136"/>
      <c r="AF358"/>
      <c r="AG358"/>
      <c r="AH358"/>
      <c r="AI358"/>
      <c r="AJ358"/>
      <c r="AK358"/>
      <c r="AL358"/>
      <c r="AM358"/>
      <c r="AN358"/>
    </row>
    <row r="359" spans="1:40" s="1" customFormat="1" x14ac:dyDescent="0.35">
      <c r="A359" s="136"/>
      <c r="B359" s="65"/>
      <c r="C359" s="66" t="s">
        <v>45</v>
      </c>
      <c r="D359" s="88">
        <f t="shared" ref="D359" si="3">MAX(D348:D357)</f>
        <v>4.9000000000000039</v>
      </c>
      <c r="E359" s="88">
        <f>MAX(E348:E357)</f>
        <v>9.1000000000000032</v>
      </c>
      <c r="F359" s="89">
        <f>MAX(E359:E359)</f>
        <v>9.1000000000000032</v>
      </c>
      <c r="G359" s="69"/>
      <c r="H359" s="90"/>
      <c r="I359" s="67" t="s">
        <v>45</v>
      </c>
      <c r="J359" s="67">
        <f>MAX(J348:J357)</f>
        <v>4.1000000000000032</v>
      </c>
      <c r="K359" s="67">
        <f>MAX(K348:K357)</f>
        <v>7.0999999999999952</v>
      </c>
      <c r="L359" s="81">
        <f>MIN(K359:K359)</f>
        <v>7.0999999999999952</v>
      </c>
      <c r="M359" s="69"/>
      <c r="N359" s="91"/>
      <c r="O359" s="92" t="s">
        <v>45</v>
      </c>
      <c r="P359" s="92">
        <f t="shared" ref="P359" si="4">MAX(P348:P357)</f>
        <v>4.5000000000000036</v>
      </c>
      <c r="Q359" s="92">
        <f>MAX(Q348:Q357)</f>
        <v>8.5000000000000071</v>
      </c>
      <c r="R359" s="84">
        <f>MIN(Q359:Q359)</f>
        <v>8.5000000000000071</v>
      </c>
      <c r="S359" s="69"/>
      <c r="T359" s="93"/>
      <c r="U359" s="94"/>
      <c r="V359" s="94">
        <f t="shared" ref="V359" si="5">MAX(V348:V357)</f>
        <v>4.9999999999999991</v>
      </c>
      <c r="W359" s="94">
        <f>MAX(W348:W357)</f>
        <v>9.2999999999999972</v>
      </c>
      <c r="X359" s="87">
        <f>MIN(W359:W359)</f>
        <v>9.2999999999999972</v>
      </c>
      <c r="Y359" s="136"/>
      <c r="Z359" s="136"/>
      <c r="AA359" s="136"/>
      <c r="AB359" s="136"/>
      <c r="AC359" s="136"/>
      <c r="AD359" s="136"/>
      <c r="AF359"/>
      <c r="AG359"/>
      <c r="AH359"/>
      <c r="AI359"/>
      <c r="AJ359"/>
      <c r="AK359"/>
      <c r="AL359"/>
      <c r="AM359"/>
      <c r="AN359"/>
    </row>
    <row r="360" spans="1:40" s="1" customFormat="1" x14ac:dyDescent="0.35">
      <c r="A360" s="136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36"/>
      <c r="Z360" s="136"/>
      <c r="AA360" s="136"/>
      <c r="AB360" s="136"/>
      <c r="AC360" s="136"/>
      <c r="AD360" s="136"/>
      <c r="AF360"/>
      <c r="AG360"/>
      <c r="AH360"/>
      <c r="AI360"/>
      <c r="AJ360"/>
      <c r="AK360"/>
      <c r="AL360"/>
      <c r="AM360"/>
      <c r="AN360"/>
    </row>
    <row r="361" spans="1:40" s="1" customFormat="1" x14ac:dyDescent="0.35">
      <c r="A361" s="136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36"/>
      <c r="Z361" s="136"/>
      <c r="AA361" s="136"/>
      <c r="AB361" s="136"/>
      <c r="AC361" s="136"/>
      <c r="AD361" s="136"/>
      <c r="AF361"/>
      <c r="AG361"/>
      <c r="AH361"/>
      <c r="AI361"/>
      <c r="AJ361"/>
      <c r="AK361"/>
      <c r="AL361"/>
      <c r="AM361"/>
      <c r="AN361"/>
    </row>
    <row r="362" spans="1:40" s="1" customFormat="1" x14ac:dyDescent="0.35">
      <c r="A362" s="136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36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  <c r="AF362"/>
      <c r="AG362"/>
      <c r="AH362"/>
      <c r="AI362"/>
      <c r="AJ362"/>
      <c r="AK362"/>
      <c r="AL362"/>
      <c r="AM362"/>
      <c r="AN362"/>
    </row>
    <row r="363" spans="1:40" s="1" customFormat="1" ht="15.75" customHeight="1" x14ac:dyDescent="0.35">
      <c r="A363" s="136"/>
      <c r="B363" s="51" t="s">
        <v>39</v>
      </c>
      <c r="C363" s="58" t="s">
        <v>6</v>
      </c>
      <c r="D363" s="42">
        <f>MIN($F$169,$F$189,$F$191,$F$197,$F$199)</f>
        <v>-2.2000000000000006</v>
      </c>
      <c r="E363" s="42">
        <f>MIN($L$169,$L$189,$L$191,$L$197,$L$199)</f>
        <v>-2.4000000000000008</v>
      </c>
      <c r="F363" s="68">
        <f>MIN(E363:E363)</f>
        <v>-2.4000000000000008</v>
      </c>
      <c r="G363" s="69"/>
      <c r="H363" s="70" t="s">
        <v>39</v>
      </c>
      <c r="I363" s="71" t="s">
        <v>6</v>
      </c>
      <c r="J363" s="42">
        <f>MIN($F$173,$F$175,$F$185,$F$193)</f>
        <v>-3.7999999999999994</v>
      </c>
      <c r="K363" s="42">
        <f>MIN($L$173,$L$175,$L$185,$L$193)</f>
        <v>-3.8999999999999995</v>
      </c>
      <c r="L363" s="72">
        <f>MIN(K363:K363)</f>
        <v>-3.8999999999999995</v>
      </c>
      <c r="M363" s="69"/>
      <c r="N363" s="70" t="s">
        <v>39</v>
      </c>
      <c r="O363" s="71" t="s">
        <v>6</v>
      </c>
      <c r="P363" s="42">
        <f>MIN($F$177,$F$181,$F$183)</f>
        <v>-2.6999999999999997</v>
      </c>
      <c r="Q363" s="42">
        <f>MIN($L$177,$L$181,$L$183)</f>
        <v>-2.6999999999999997</v>
      </c>
      <c r="R363" s="73">
        <f>MIN(Q363:Q363)</f>
        <v>-2.6999999999999997</v>
      </c>
      <c r="S363" s="69"/>
      <c r="T363" s="70" t="s">
        <v>39</v>
      </c>
      <c r="U363" s="71" t="s">
        <v>6</v>
      </c>
      <c r="V363" s="42">
        <f>MIN($F$171,$F$187,$F$195)</f>
        <v>-2.1000000000000019</v>
      </c>
      <c r="W363" s="42">
        <f>MIN($L$171,$L$187,$L$195)</f>
        <v>-0.99999999999999811</v>
      </c>
      <c r="X363" s="95">
        <f>MIN(W363:W363)</f>
        <v>-0.99999999999999811</v>
      </c>
      <c r="Y363" s="136"/>
      <c r="Z363" s="2" t="s">
        <v>38</v>
      </c>
      <c r="AA363" s="3"/>
      <c r="AB363" s="4"/>
      <c r="AC363" s="4"/>
      <c r="AD363" s="33"/>
      <c r="AF363"/>
      <c r="AG363"/>
      <c r="AH363"/>
      <c r="AI363"/>
      <c r="AJ363"/>
      <c r="AK363"/>
      <c r="AL363"/>
      <c r="AM363"/>
      <c r="AN363"/>
    </row>
    <row r="364" spans="1:40" s="1" customFormat="1" ht="18" customHeight="1" x14ac:dyDescent="0.35">
      <c r="A364" s="136"/>
      <c r="B364" s="51"/>
      <c r="C364" s="52" t="s">
        <v>7</v>
      </c>
      <c r="D364" s="42">
        <f>MAX($F$169,$F$189,$F$191,$F$197,$F$199)</f>
        <v>4.9000000000000039</v>
      </c>
      <c r="E364" s="42">
        <f>MAX($L$169,$L$189,$L$191,$L$197,$L$199)</f>
        <v>5.8000000000000052</v>
      </c>
      <c r="F364" s="74">
        <f>MAX(E364:E364)</f>
        <v>5.8000000000000052</v>
      </c>
      <c r="G364" s="69"/>
      <c r="H364" s="70"/>
      <c r="I364" s="75" t="s">
        <v>7</v>
      </c>
      <c r="J364" s="42">
        <f>MAX($F$173,$F$175,$F$185,$F$193)</f>
        <v>4.1000000000000032</v>
      </c>
      <c r="K364" s="42">
        <f>MAX($L$173,$L$175,$L$185,$L$193)</f>
        <v>2.8000000000000025</v>
      </c>
      <c r="L364" s="76">
        <f>MAX(K364:K364)</f>
        <v>2.8000000000000025</v>
      </c>
      <c r="M364" s="69"/>
      <c r="N364" s="70"/>
      <c r="O364" s="75" t="s">
        <v>7</v>
      </c>
      <c r="P364" s="42">
        <f>MAX($F$177,$F$181,$F$183)</f>
        <v>4.5000000000000036</v>
      </c>
      <c r="Q364" s="42">
        <f>MAX($L$177,$L$181,$L$183)</f>
        <v>4.7999999999999989</v>
      </c>
      <c r="R364" s="77">
        <f>MAX(Q364:Q364)</f>
        <v>4.7999999999999989</v>
      </c>
      <c r="S364" s="69"/>
      <c r="T364" s="70"/>
      <c r="U364" s="75" t="s">
        <v>7</v>
      </c>
      <c r="V364" s="42">
        <f>MAX($F$171,$F$187,$F$195)</f>
        <v>4.9999999999999991</v>
      </c>
      <c r="W364" s="42">
        <f>MAX($L$171,$L$187,$L$195)</f>
        <v>2.9000000000000026</v>
      </c>
      <c r="X364" s="96">
        <f>MAX(W364:W364)</f>
        <v>2.9000000000000026</v>
      </c>
      <c r="Y364" s="136"/>
      <c r="Z364" s="2" t="s">
        <v>39</v>
      </c>
      <c r="AA364" s="34" t="s">
        <v>6</v>
      </c>
      <c r="AB364" s="39">
        <f>$F$179</f>
        <v>3.2999999999999972</v>
      </c>
      <c r="AC364" s="39">
        <f>$L$179</f>
        <v>2.1999999999999966</v>
      </c>
      <c r="AD364" s="35">
        <f>MIN($AC364:$AC364)</f>
        <v>2.1999999999999966</v>
      </c>
      <c r="AF364"/>
      <c r="AG364"/>
      <c r="AH364"/>
      <c r="AI364"/>
      <c r="AJ364"/>
      <c r="AK364"/>
      <c r="AL364"/>
      <c r="AM364"/>
      <c r="AN364"/>
    </row>
    <row r="365" spans="1:40" s="1" customFormat="1" ht="15.75" customHeight="1" x14ac:dyDescent="0.35">
      <c r="A365" s="136"/>
      <c r="B365" s="51" t="s">
        <v>40</v>
      </c>
      <c r="C365" s="58" t="s">
        <v>6</v>
      </c>
      <c r="D365" s="42">
        <f>MIN($F$201,$F$221,$F$223,$F$229,$F$231)</f>
        <v>-2.2999999999999994</v>
      </c>
      <c r="E365" s="42">
        <f>MIN($L$201,$L$221,$L$223,$L$229,$L$231)</f>
        <v>-2.4000000000000021</v>
      </c>
      <c r="F365" s="68">
        <f>MIN(E365:E365)</f>
        <v>-2.4000000000000021</v>
      </c>
      <c r="G365" s="69"/>
      <c r="H365" s="70" t="s">
        <v>40</v>
      </c>
      <c r="I365" s="71" t="s">
        <v>6</v>
      </c>
      <c r="J365" s="42">
        <f>MIN($F$205,$F$207,$F$217,$F$225)</f>
        <v>-4.1000000000000005</v>
      </c>
      <c r="K365" s="42">
        <f>MIN($L$205,$L$207,$L$217,$L$225)</f>
        <v>-3.8000000000000007</v>
      </c>
      <c r="L365" s="72">
        <f>MIN(K365:K365)</f>
        <v>-3.8000000000000007</v>
      </c>
      <c r="M365" s="69"/>
      <c r="N365" s="70" t="s">
        <v>40</v>
      </c>
      <c r="O365" s="71" t="s">
        <v>6</v>
      </c>
      <c r="P365" s="42">
        <f>MIN($F$211,$F$215,$F$217)</f>
        <v>-2.4000000000000008</v>
      </c>
      <c r="Q365" s="42">
        <f>MIN($L$211,$L$215,$L$217)</f>
        <v>-2.5000000000000009</v>
      </c>
      <c r="R365" s="73">
        <f>MIN(Q365:Q365)</f>
        <v>-2.5000000000000009</v>
      </c>
      <c r="S365" s="69"/>
      <c r="T365" s="70" t="s">
        <v>40</v>
      </c>
      <c r="U365" s="71" t="s">
        <v>6</v>
      </c>
      <c r="V365" s="42">
        <f>MIN($F$203,$F$219,$F$227)</f>
        <v>-0.70000000000000062</v>
      </c>
      <c r="W365" s="42">
        <f>MIN($L$203,$L$219,$L$227)</f>
        <v>-0.30000000000000027</v>
      </c>
      <c r="X365" s="95">
        <f>MIN(W365:W365)</f>
        <v>-0.30000000000000027</v>
      </c>
      <c r="Y365" s="136"/>
      <c r="Z365" s="2" t="s">
        <v>40</v>
      </c>
      <c r="AA365" s="34" t="s">
        <v>6</v>
      </c>
      <c r="AB365" s="39">
        <f>$F$211</f>
        <v>2.0000000000000018</v>
      </c>
      <c r="AC365" s="39">
        <f>$L$211</f>
        <v>1.3000000000000012</v>
      </c>
      <c r="AD365" s="35">
        <f>MIN($AC365:$AC365)</f>
        <v>1.3000000000000012</v>
      </c>
      <c r="AF365"/>
      <c r="AG365"/>
      <c r="AH365"/>
      <c r="AI365"/>
      <c r="AJ365"/>
      <c r="AK365"/>
      <c r="AL365"/>
      <c r="AM365"/>
      <c r="AN365"/>
    </row>
    <row r="366" spans="1:40" s="1" customFormat="1" ht="16.5" customHeight="1" x14ac:dyDescent="0.35">
      <c r="A366" s="136"/>
      <c r="B366" s="51"/>
      <c r="C366" s="52" t="s">
        <v>7</v>
      </c>
      <c r="D366" s="42">
        <f>MAX($F$201,$F$221,$F$223,$F$229,$F$231)</f>
        <v>1.5000000000000013</v>
      </c>
      <c r="E366" s="42">
        <f>MAX($L$201,$L$221,$L$223,$L$229,$L$231)</f>
        <v>3.6999999999999975</v>
      </c>
      <c r="F366" s="74">
        <f>MAX(E366:E366)</f>
        <v>3.6999999999999975</v>
      </c>
      <c r="G366" s="69"/>
      <c r="H366" s="70"/>
      <c r="I366" s="75" t="s">
        <v>7</v>
      </c>
      <c r="J366" s="42">
        <f>MAX($F$205,$F$207,$F$217,$F$225)</f>
        <v>-1.19999999999999</v>
      </c>
      <c r="K366" s="42">
        <f>MAX($L$205,$L$207,$L$217,$L$225)</f>
        <v>-2.2000000000000006</v>
      </c>
      <c r="L366" s="76">
        <f>MAX(K366:K366)</f>
        <v>-2.2000000000000006</v>
      </c>
      <c r="M366" s="69"/>
      <c r="N366" s="70"/>
      <c r="O366" s="75" t="s">
        <v>7</v>
      </c>
      <c r="P366" s="42">
        <f>MAX($F$211,$F$215,$F$217)</f>
        <v>2.0000000000000018</v>
      </c>
      <c r="Q366" s="42">
        <f>MAX($L$211,$L$215,$L$217)</f>
        <v>1.3000000000000012</v>
      </c>
      <c r="R366" s="77">
        <f>MAX(Q366:Q366)</f>
        <v>1.3000000000000012</v>
      </c>
      <c r="S366" s="69"/>
      <c r="T366" s="70"/>
      <c r="U366" s="75" t="s">
        <v>7</v>
      </c>
      <c r="V366" s="42">
        <f>MAX($F$203,$F$219,$F$227)</f>
        <v>1.6999999999999904</v>
      </c>
      <c r="W366" s="42">
        <f>MAX($L$203,$L$219,$L$227)</f>
        <v>0.70000000000000062</v>
      </c>
      <c r="X366" s="96">
        <f>MAX(W366:W366)</f>
        <v>0.70000000000000062</v>
      </c>
      <c r="Y366" s="136"/>
      <c r="Z366" s="2" t="s">
        <v>41</v>
      </c>
      <c r="AA366" s="34" t="s">
        <v>6</v>
      </c>
      <c r="AB366" s="39">
        <f>$F$243</f>
        <v>0.9000000000000008</v>
      </c>
      <c r="AC366" s="39">
        <f>$L$243</f>
        <v>0.40000000000000036</v>
      </c>
      <c r="AD366" s="35">
        <f>MIN($AC366:$AC366)</f>
        <v>0.40000000000000036</v>
      </c>
      <c r="AF366"/>
      <c r="AG366"/>
      <c r="AH366"/>
      <c r="AI366"/>
      <c r="AJ366"/>
      <c r="AK366"/>
      <c r="AL366"/>
      <c r="AM366"/>
      <c r="AN366"/>
    </row>
    <row r="367" spans="1:40" s="1" customFormat="1" ht="16.5" customHeight="1" x14ac:dyDescent="0.35">
      <c r="A367" s="136"/>
      <c r="B367" s="51" t="s">
        <v>41</v>
      </c>
      <c r="C367" s="58" t="s">
        <v>6</v>
      </c>
      <c r="D367" s="42">
        <f>MIN($F$233,$F$253,$F$255,$F$261,$F$263)</f>
        <v>-2.1999999999999993</v>
      </c>
      <c r="E367" s="42">
        <f>MIN($L$233,$L$253,$L$255,$L$261,$L$263)</f>
        <v>-2.300000000000002</v>
      </c>
      <c r="F367" s="68">
        <f>MIN(E367:E367)</f>
        <v>-2.300000000000002</v>
      </c>
      <c r="G367" s="69"/>
      <c r="H367" s="70" t="s">
        <v>41</v>
      </c>
      <c r="I367" s="71" t="s">
        <v>6</v>
      </c>
      <c r="J367" s="42">
        <f>MIN($F$237,$F$239,$F$249,$F$257)</f>
        <v>-4.2999999999999927</v>
      </c>
      <c r="K367" s="42">
        <f>MIN($L$237,$L$239,$L$249,$L$257)</f>
        <v>-4.2000000000000037</v>
      </c>
      <c r="L367" s="72">
        <f>MIN(K367:K367)</f>
        <v>-4.2000000000000037</v>
      </c>
      <c r="M367" s="69"/>
      <c r="N367" s="70" t="s">
        <v>41</v>
      </c>
      <c r="O367" s="71" t="s">
        <v>6</v>
      </c>
      <c r="P367" s="42">
        <f>MIN($F$245,$F$249,$F$251)</f>
        <v>-3.7999999999999923</v>
      </c>
      <c r="Q367" s="42">
        <f>MIN($L$245,$L$249,$L$251)</f>
        <v>-3.8000000000000034</v>
      </c>
      <c r="R367" s="73">
        <f>MIN(Q367:Q367)</f>
        <v>-3.8000000000000034</v>
      </c>
      <c r="S367" s="69"/>
      <c r="T367" s="70" t="s">
        <v>41</v>
      </c>
      <c r="U367" s="71" t="s">
        <v>6</v>
      </c>
      <c r="V367" s="42">
        <f>MIN($F$235,$F$251,$F$259)</f>
        <v>-1.2000000000000011</v>
      </c>
      <c r="W367" s="42">
        <f>MIN($L$235,$L$251,$L$259)</f>
        <v>-1.7000000000000015</v>
      </c>
      <c r="X367" s="95">
        <f>MIN(W367:W367)</f>
        <v>-1.7000000000000015</v>
      </c>
      <c r="Y367" s="136"/>
      <c r="Z367" s="2" t="s">
        <v>42</v>
      </c>
      <c r="AA367" s="34" t="s">
        <v>6</v>
      </c>
      <c r="AB367" s="39">
        <f>$F$275</f>
        <v>-0.10000000000000009</v>
      </c>
      <c r="AC367" s="39">
        <f>$L$275</f>
        <v>-0.10000000000000009</v>
      </c>
      <c r="AD367" s="35">
        <f>MIN($AC367:$AC367)</f>
        <v>-0.10000000000000009</v>
      </c>
      <c r="AF367"/>
      <c r="AG367"/>
      <c r="AH367"/>
      <c r="AI367"/>
      <c r="AJ367"/>
      <c r="AK367"/>
      <c r="AL367"/>
      <c r="AM367"/>
      <c r="AN367"/>
    </row>
    <row r="368" spans="1:40" s="1" customFormat="1" ht="16.5" customHeight="1" x14ac:dyDescent="0.35">
      <c r="A368" s="136"/>
      <c r="B368" s="51"/>
      <c r="C368" s="52" t="s">
        <v>7</v>
      </c>
      <c r="D368" s="42">
        <f>MAX($F$233,$F$253,$F$255,$F$261,$F$263)</f>
        <v>0.70000000000000062</v>
      </c>
      <c r="E368" s="42">
        <f>MAX($L$233,$L$253,$L$255,$L$261,$L$263)</f>
        <v>1.0000000000000009</v>
      </c>
      <c r="F368" s="74">
        <f>MAX(E368:E368)</f>
        <v>1.0000000000000009</v>
      </c>
      <c r="G368" s="69"/>
      <c r="H368" s="70"/>
      <c r="I368" s="75" t="s">
        <v>7</v>
      </c>
      <c r="J368" s="42">
        <f>MAX($F$237,$F$239,$F$249,$F$257)</f>
        <v>-2.2000000000000006</v>
      </c>
      <c r="K368" s="42">
        <f>MAX($L$237,$L$239,$L$249,$L$257)</f>
        <v>-2.5000000000000009</v>
      </c>
      <c r="L368" s="76">
        <f>MAX(K368:K368)</f>
        <v>-2.5000000000000009</v>
      </c>
      <c r="M368" s="69"/>
      <c r="N368" s="70"/>
      <c r="O368" s="75" t="s">
        <v>7</v>
      </c>
      <c r="P368" s="42">
        <f>MAX($F$245,$F$249,$F$251)</f>
        <v>-0.10000000000000009</v>
      </c>
      <c r="Q368" s="42">
        <f>MAX($L$245,$L$249,$L$251)</f>
        <v>-0.9000000000000008</v>
      </c>
      <c r="R368" s="77">
        <f>MAX(Q368:Q368)</f>
        <v>-0.9000000000000008</v>
      </c>
      <c r="S368" s="69"/>
      <c r="T368" s="70"/>
      <c r="U368" s="75" t="s">
        <v>7</v>
      </c>
      <c r="V368" s="42">
        <f>MAX($F$235,$F$251,$F$259)</f>
        <v>0</v>
      </c>
      <c r="W368" s="42">
        <f>MAX($L$235,$L$251,$L$259)</f>
        <v>0.10000000000000009</v>
      </c>
      <c r="X368" s="96">
        <f>MAX(W368:W368)</f>
        <v>0.10000000000000009</v>
      </c>
      <c r="Y368" s="136"/>
      <c r="Z368" s="2" t="s">
        <v>43</v>
      </c>
      <c r="AA368" s="34" t="s">
        <v>6</v>
      </c>
      <c r="AB368" s="39">
        <f>$F$307</f>
        <v>-0.8999999999999897</v>
      </c>
      <c r="AC368" s="39">
        <f>$L$307</f>
        <v>-0.50000000000000044</v>
      </c>
      <c r="AD368" s="35">
        <f>MIN($AC368:$AC368)</f>
        <v>-0.50000000000000044</v>
      </c>
      <c r="AF368"/>
      <c r="AG368"/>
      <c r="AH368"/>
      <c r="AI368"/>
      <c r="AJ368"/>
      <c r="AK368"/>
      <c r="AL368"/>
      <c r="AM368"/>
      <c r="AN368"/>
    </row>
    <row r="369" spans="1:40" s="1" customFormat="1" ht="15.75" customHeight="1" x14ac:dyDescent="0.35">
      <c r="A369" s="136"/>
      <c r="B369" s="51" t="s">
        <v>42</v>
      </c>
      <c r="C369" s="58" t="s">
        <v>6</v>
      </c>
      <c r="D369" s="42">
        <f>MIN($F$265,$F$285,$F$287,$F$293,$F$295)</f>
        <v>-2.0999999999999992</v>
      </c>
      <c r="E369" s="42">
        <f>MIN($L$265,$L$285,$L$287,$L$293,$L$295)</f>
        <v>-2.1000000000000019</v>
      </c>
      <c r="F369" s="68">
        <f>MIN(E369:E369)</f>
        <v>-2.1000000000000019</v>
      </c>
      <c r="G369" s="69"/>
      <c r="H369" s="70" t="s">
        <v>42</v>
      </c>
      <c r="I369" s="71" t="s">
        <v>6</v>
      </c>
      <c r="J369" s="42">
        <f>MIN($F$269,$F$271,$F$281,$F$289)</f>
        <v>-4.6000000000000041</v>
      </c>
      <c r="K369" s="42">
        <f>MIN($L$269,$L$271,$L$281,$L$289)</f>
        <v>-3.4000000000000004</v>
      </c>
      <c r="L369" s="72">
        <f>MIN(K369:K369)</f>
        <v>-3.4000000000000004</v>
      </c>
      <c r="M369" s="69"/>
      <c r="N369" s="70" t="s">
        <v>42</v>
      </c>
      <c r="O369" s="71" t="s">
        <v>6</v>
      </c>
      <c r="P369" s="42">
        <f>MIN($F$279,$F$283,$F$285)</f>
        <v>-2.600000000000001</v>
      </c>
      <c r="Q369" s="42">
        <f>MIN($L$279,$L$283,$L$285)</f>
        <v>-2.4999999999999996</v>
      </c>
      <c r="R369" s="73">
        <f>MIN(Q369:Q369)</f>
        <v>-2.4999999999999996</v>
      </c>
      <c r="S369" s="69"/>
      <c r="T369" s="70" t="s">
        <v>42</v>
      </c>
      <c r="U369" s="71" t="s">
        <v>6</v>
      </c>
      <c r="V369" s="42">
        <f>MIN($F$267,$F$283,$F$291)</f>
        <v>-2.2999999999999909</v>
      </c>
      <c r="W369" s="42">
        <f>MIN($L$267,$L$283,$L$291)</f>
        <v>-2.1000000000000019</v>
      </c>
      <c r="X369" s="95">
        <f>MIN(W369:W369)</f>
        <v>-2.1000000000000019</v>
      </c>
      <c r="Y369" s="136"/>
      <c r="Z369" s="36"/>
      <c r="AA369" s="37" t="s">
        <v>6</v>
      </c>
      <c r="AB369" s="38">
        <f>MIN(AB364:AB368)</f>
        <v>-0.8999999999999897</v>
      </c>
      <c r="AC369" s="38">
        <f>MIN(AC364:AC368)</f>
        <v>-0.50000000000000044</v>
      </c>
      <c r="AD369" s="38">
        <f>MIN(AC369:AC369)</f>
        <v>-0.50000000000000044</v>
      </c>
      <c r="AF369"/>
      <c r="AG369"/>
      <c r="AH369"/>
      <c r="AI369"/>
      <c r="AJ369"/>
      <c r="AK369"/>
      <c r="AL369"/>
      <c r="AM369"/>
      <c r="AN369"/>
    </row>
    <row r="370" spans="1:40" s="1" customFormat="1" ht="14.25" customHeight="1" x14ac:dyDescent="0.35">
      <c r="A370" s="136"/>
      <c r="B370" s="51"/>
      <c r="C370" s="52" t="s">
        <v>7</v>
      </c>
      <c r="D370" s="42">
        <f>MAX($F$265,$F$285,$F$287,$F$293,$F$295)</f>
        <v>0.60000000000000053</v>
      </c>
      <c r="E370" s="42">
        <f>MAX($L$265,$L$285,$L$287,$L$293,$L$295)</f>
        <v>0.20000000000000018</v>
      </c>
      <c r="F370" s="74">
        <f>MAX(E370:E370)</f>
        <v>0.20000000000000018</v>
      </c>
      <c r="G370" s="69"/>
      <c r="H370" s="70"/>
      <c r="I370" s="75" t="s">
        <v>7</v>
      </c>
      <c r="J370" s="42">
        <f>MAX($F$269,$F$271,$F$281,$F$289)</f>
        <v>-2.3999999999999995</v>
      </c>
      <c r="K370" s="42">
        <f>MAX($L$269,$L$271,$L$281,$L$289)</f>
        <v>-2.5999999999999996</v>
      </c>
      <c r="L370" s="76">
        <f>MAX(K370:K370)</f>
        <v>-2.5999999999999996</v>
      </c>
      <c r="M370" s="69"/>
      <c r="N370" s="70"/>
      <c r="O370" s="75" t="s">
        <v>7</v>
      </c>
      <c r="P370" s="42">
        <f>MAX($F$279,$F$283,$F$285)</f>
        <v>0</v>
      </c>
      <c r="Q370" s="42">
        <f>MAX($L$279,$L$283,$L$285)</f>
        <v>-0.20000000000000018</v>
      </c>
      <c r="R370" s="77">
        <f>MAX(Q370:Q370)</f>
        <v>-0.20000000000000018</v>
      </c>
      <c r="S370" s="69"/>
      <c r="T370" s="70"/>
      <c r="U370" s="75" t="s">
        <v>7</v>
      </c>
      <c r="V370" s="42">
        <f>MAX($F$267,$F$283,$F$291)</f>
        <v>0.50000000000000044</v>
      </c>
      <c r="W370" s="42">
        <f>MAX($L$267,$L$283,$L$291)</f>
        <v>0.40000000000000036</v>
      </c>
      <c r="X370" s="96">
        <f>MAX(W370:W370)</f>
        <v>0.40000000000000036</v>
      </c>
      <c r="Y370" s="136"/>
      <c r="Z370" s="36"/>
      <c r="AA370" s="37" t="s">
        <v>7</v>
      </c>
      <c r="AB370" s="38">
        <f>MAX(AB364:AB368)</f>
        <v>3.2999999999999972</v>
      </c>
      <c r="AC370" s="38">
        <f>MAX(AC364:AC368)</f>
        <v>2.1999999999999966</v>
      </c>
      <c r="AD370" s="38">
        <f>MAX(AC370:AC370)</f>
        <v>2.1999999999999966</v>
      </c>
      <c r="AF370"/>
      <c r="AG370"/>
      <c r="AH370"/>
      <c r="AI370"/>
      <c r="AJ370"/>
      <c r="AK370"/>
      <c r="AL370"/>
      <c r="AM370"/>
      <c r="AN370"/>
    </row>
    <row r="371" spans="1:40" s="1" customFormat="1" ht="15" customHeight="1" x14ac:dyDescent="0.35">
      <c r="A371" s="136"/>
      <c r="B371" s="51" t="s">
        <v>43</v>
      </c>
      <c r="C371" s="58" t="s">
        <v>6</v>
      </c>
      <c r="D371" s="42">
        <f>MIN($F$297,$F$317,$F$319,$F$325,$F$327)</f>
        <v>-1.4000000000000012</v>
      </c>
      <c r="E371" s="42">
        <f>MIN($L$297,$L$317,$L$319,$L$325,$L$327)</f>
        <v>-1.4000000000000012</v>
      </c>
      <c r="F371" s="68">
        <f>MIN(E371:E371)</f>
        <v>-1.4000000000000012</v>
      </c>
      <c r="G371" s="69"/>
      <c r="H371" s="70" t="s">
        <v>43</v>
      </c>
      <c r="I371" s="71" t="s">
        <v>6</v>
      </c>
      <c r="J371" s="42">
        <f>MIN($F$301,$F$303,$F$313,$F$321)</f>
        <v>-2.7000000000000011</v>
      </c>
      <c r="K371" s="42">
        <f>MIN($L$301,$L$303,$L$313,$L$321)</f>
        <v>-2.5999999999999996</v>
      </c>
      <c r="L371" s="72">
        <f>MIN(K371:K371)</f>
        <v>-2.5999999999999996</v>
      </c>
      <c r="M371" s="69"/>
      <c r="N371" s="70" t="s">
        <v>43</v>
      </c>
      <c r="O371" s="71" t="s">
        <v>6</v>
      </c>
      <c r="P371" s="42">
        <f>MIN($F$313,$F$317,$F$319)</f>
        <v>-1.4000000000000012</v>
      </c>
      <c r="Q371" s="42">
        <f>MIN($L$313,$L$317,$L$319)</f>
        <v>-1.100000000000001</v>
      </c>
      <c r="R371" s="73">
        <f>MIN(Q371:Q371)</f>
        <v>-1.100000000000001</v>
      </c>
      <c r="S371" s="69"/>
      <c r="T371" s="70" t="s">
        <v>43</v>
      </c>
      <c r="U371" s="71" t="s">
        <v>6</v>
      </c>
      <c r="V371" s="42">
        <f>MIN($F$299,$F$315,$F$323)</f>
        <v>-1.4000000000000012</v>
      </c>
      <c r="W371" s="42">
        <f>MIN($L$299,$L$315,$L$323)</f>
        <v>-0.40000000000000036</v>
      </c>
      <c r="X371" s="95">
        <f>MIN(W371:W371)</f>
        <v>-0.40000000000000036</v>
      </c>
      <c r="Y371" s="136"/>
      <c r="Z371" s="136"/>
      <c r="AA371" s="136"/>
      <c r="AB371" s="136"/>
      <c r="AC371" s="136"/>
      <c r="AD371" s="136"/>
      <c r="AH371"/>
      <c r="AI371"/>
      <c r="AJ371"/>
      <c r="AK371"/>
      <c r="AL371"/>
      <c r="AM371"/>
      <c r="AN371"/>
    </row>
    <row r="372" spans="1:40" s="1" customFormat="1" ht="15.75" customHeight="1" x14ac:dyDescent="0.35">
      <c r="A372" s="136"/>
      <c r="B372" s="51"/>
      <c r="C372" s="52" t="s">
        <v>7</v>
      </c>
      <c r="D372" s="42">
        <f>MAX($F$297,$F$317,$F$319,$F$325,$F$327)</f>
        <v>0.50000000000000044</v>
      </c>
      <c r="E372" s="42">
        <f>MAX($L$297,$L$317,$L$319,$L$325,$L$327)</f>
        <v>0.70000000000000062</v>
      </c>
      <c r="F372" s="74">
        <f>MAX(E372:E372)</f>
        <v>0.70000000000000062</v>
      </c>
      <c r="G372" s="69"/>
      <c r="H372" s="70"/>
      <c r="I372" s="75" t="s">
        <v>7</v>
      </c>
      <c r="J372" s="42">
        <f>MAX($F$301,$F$303,$F$313,$F$321)</f>
        <v>-1.0000000000000009</v>
      </c>
      <c r="K372" s="42">
        <f>MAX($L$301,$L$303,$L$313,$L$321)</f>
        <v>-0.10000000000000009</v>
      </c>
      <c r="L372" s="76">
        <f>MAX(K372:K372)</f>
        <v>-0.10000000000000009</v>
      </c>
      <c r="M372" s="69"/>
      <c r="N372" s="70"/>
      <c r="O372" s="75" t="s">
        <v>7</v>
      </c>
      <c r="P372" s="42">
        <f>MAX($F$313,$F$317,$F$319)</f>
        <v>0.50000000000000044</v>
      </c>
      <c r="Q372" s="42">
        <f>MAX($L$313,$L$317,$L$319)</f>
        <v>0.70000000000000062</v>
      </c>
      <c r="R372" s="77">
        <f>MAX(Q372:Q372)</f>
        <v>0.70000000000000062</v>
      </c>
      <c r="S372" s="69"/>
      <c r="T372" s="70"/>
      <c r="U372" s="75" t="s">
        <v>7</v>
      </c>
      <c r="V372" s="42">
        <f>MAX($F$299,$F$315,$F$323)</f>
        <v>1.0000000000000009</v>
      </c>
      <c r="W372" s="42">
        <f>MAX($L$299,$L$315,$L$323)</f>
        <v>0.59999999999998943</v>
      </c>
      <c r="X372" s="96">
        <f>MAX(W372:W372)</f>
        <v>0.59999999999998943</v>
      </c>
      <c r="Y372" s="136"/>
      <c r="Z372" s="136"/>
      <c r="AA372" s="136"/>
      <c r="AB372" s="136"/>
      <c r="AC372" s="136"/>
      <c r="AD372" s="136"/>
      <c r="AH372"/>
      <c r="AI372"/>
      <c r="AJ372"/>
      <c r="AK372"/>
      <c r="AL372"/>
      <c r="AM372"/>
      <c r="AN372"/>
    </row>
    <row r="373" spans="1:40" s="1" customFormat="1" x14ac:dyDescent="0.35">
      <c r="A373" s="136"/>
      <c r="B373" s="62"/>
      <c r="C373" s="63" t="s">
        <v>44</v>
      </c>
      <c r="D373" s="78">
        <f>MIN(D363:D372)</f>
        <v>-2.2999999999999994</v>
      </c>
      <c r="E373" s="78">
        <f>MIN(E363:E372)</f>
        <v>-2.4000000000000021</v>
      </c>
      <c r="F373" s="79">
        <f>MIN(E373:E373)</f>
        <v>-2.4000000000000021</v>
      </c>
      <c r="G373" s="69"/>
      <c r="H373" s="80"/>
      <c r="I373" s="64" t="s">
        <v>44</v>
      </c>
      <c r="J373" s="64">
        <f>MIN(J363:J372)</f>
        <v>-4.6000000000000041</v>
      </c>
      <c r="K373" s="64">
        <f>MIN(K363:K372)</f>
        <v>-4.2000000000000037</v>
      </c>
      <c r="L373" s="81">
        <f>MIN(K373:K373)</f>
        <v>-4.2000000000000037</v>
      </c>
      <c r="M373" s="69"/>
      <c r="N373" s="82"/>
      <c r="O373" s="83" t="s">
        <v>44</v>
      </c>
      <c r="P373" s="83">
        <f>MIN(P363:P372)</f>
        <v>-3.7999999999999923</v>
      </c>
      <c r="Q373" s="83">
        <f>MIN(Q363:Q372)</f>
        <v>-3.8000000000000034</v>
      </c>
      <c r="R373" s="84">
        <f>MIN(Q373:Q373)</f>
        <v>-3.8000000000000034</v>
      </c>
      <c r="S373" s="69"/>
      <c r="T373" s="85"/>
      <c r="U373" s="86" t="s">
        <v>37</v>
      </c>
      <c r="V373" s="86">
        <f>MIN(V363:V372)</f>
        <v>-2.2999999999999909</v>
      </c>
      <c r="W373" s="86">
        <f>MIN(W363:W372)</f>
        <v>-2.1000000000000019</v>
      </c>
      <c r="X373" s="87">
        <f>MIN(W373:W373)</f>
        <v>-2.1000000000000019</v>
      </c>
      <c r="Y373" s="136"/>
      <c r="Z373" s="136"/>
      <c r="AA373" s="136"/>
      <c r="AB373" s="136"/>
      <c r="AC373" s="136"/>
      <c r="AD373" s="136"/>
      <c r="AH373"/>
      <c r="AI373"/>
      <c r="AJ373"/>
      <c r="AK373"/>
      <c r="AL373"/>
      <c r="AM373"/>
      <c r="AN373"/>
    </row>
    <row r="374" spans="1:40" s="1" customFormat="1" x14ac:dyDescent="0.35">
      <c r="A374" s="136"/>
      <c r="B374" s="65"/>
      <c r="C374" s="66" t="s">
        <v>45</v>
      </c>
      <c r="D374" s="88">
        <f>MAX(D363:D372)</f>
        <v>4.9000000000000039</v>
      </c>
      <c r="E374" s="88">
        <f>MAX(E363:E372)</f>
        <v>5.8000000000000052</v>
      </c>
      <c r="F374" s="89">
        <f>MAX(E374:E374)</f>
        <v>5.8000000000000052</v>
      </c>
      <c r="G374" s="69"/>
      <c r="H374" s="90"/>
      <c r="I374" s="67" t="s">
        <v>45</v>
      </c>
      <c r="J374" s="67">
        <f>MAX(J363:J372)</f>
        <v>4.1000000000000032</v>
      </c>
      <c r="K374" s="67">
        <f>MAX(K363:K372)</f>
        <v>2.8000000000000025</v>
      </c>
      <c r="L374" s="81">
        <f>MIN(K374:K374)</f>
        <v>2.8000000000000025</v>
      </c>
      <c r="M374" s="69"/>
      <c r="N374" s="91"/>
      <c r="O374" s="92" t="s">
        <v>45</v>
      </c>
      <c r="P374" s="92">
        <f>MAX(P363:P372)</f>
        <v>4.5000000000000036</v>
      </c>
      <c r="Q374" s="92">
        <f>MAX(Q363:Q372)</f>
        <v>4.7999999999999989</v>
      </c>
      <c r="R374" s="84">
        <f>MIN(Q374:Q374)</f>
        <v>4.7999999999999989</v>
      </c>
      <c r="S374" s="69"/>
      <c r="T374" s="93"/>
      <c r="U374" s="94"/>
      <c r="V374" s="94">
        <f>MAX(V363:V372)</f>
        <v>4.9999999999999991</v>
      </c>
      <c r="W374" s="94">
        <f>MAX(W363:W372)</f>
        <v>2.9000000000000026</v>
      </c>
      <c r="X374" s="87">
        <f>MIN(W374:W374)</f>
        <v>2.9000000000000026</v>
      </c>
      <c r="Y374" s="136"/>
      <c r="Z374" s="136"/>
      <c r="AA374" s="136"/>
      <c r="AB374" s="136"/>
      <c r="AC374" s="136"/>
      <c r="AD374" s="136"/>
      <c r="AH374"/>
      <c r="AI374"/>
      <c r="AJ374"/>
      <c r="AK374"/>
      <c r="AL374"/>
      <c r="AM374"/>
      <c r="AN374"/>
    </row>
    <row r="375" spans="1:40" s="1" customFormat="1" x14ac:dyDescent="0.35">
      <c r="G375" s="47"/>
      <c r="M375" s="47"/>
    </row>
    <row r="376" spans="1:40" s="1" customFormat="1" x14ac:dyDescent="0.35"/>
    <row r="377" spans="1:40" s="1" customFormat="1" x14ac:dyDescent="0.35"/>
    <row r="378" spans="1:40" s="1" customFormat="1" x14ac:dyDescent="0.35"/>
    <row r="379" spans="1:40" s="1" customFormat="1" x14ac:dyDescent="0.35"/>
    <row r="380" spans="1:40" s="1" customFormat="1" x14ac:dyDescent="0.35"/>
    <row r="381" spans="1:40" s="1" customFormat="1" x14ac:dyDescent="0.35"/>
    <row r="382" spans="1:40" s="1" customFormat="1" x14ac:dyDescent="0.35"/>
    <row r="383" spans="1:40" s="1" customFormat="1" x14ac:dyDescent="0.35"/>
    <row r="384" spans="1:40" s="1" customFormat="1" x14ac:dyDescent="0.35"/>
    <row r="385" s="1" customFormat="1" x14ac:dyDescent="0.35"/>
    <row r="386" s="1" customFormat="1" x14ac:dyDescent="0.35"/>
    <row r="387" s="1" customFormat="1" x14ac:dyDescent="0.35"/>
    <row r="388" s="1" customFormat="1" x14ac:dyDescent="0.35"/>
    <row r="389" s="1" customFormat="1" x14ac:dyDescent="0.35"/>
    <row r="390" s="1" customFormat="1" x14ac:dyDescent="0.35"/>
    <row r="391" s="1" customFormat="1" x14ac:dyDescent="0.35"/>
    <row r="392" s="1" customFormat="1" x14ac:dyDescent="0.35"/>
    <row r="393" s="1" customFormat="1" x14ac:dyDescent="0.35"/>
    <row r="394" s="1" customFormat="1" x14ac:dyDescent="0.35"/>
    <row r="395" s="1" customFormat="1" x14ac:dyDescent="0.35"/>
    <row r="396" s="1" customFormat="1" x14ac:dyDescent="0.35"/>
    <row r="397" s="1" customFormat="1" x14ac:dyDescent="0.35"/>
    <row r="398" s="1" customFormat="1" x14ac:dyDescent="0.35"/>
    <row r="399" s="1" customFormat="1" x14ac:dyDescent="0.35"/>
    <row r="400" s="1" customFormat="1" x14ac:dyDescent="0.35"/>
    <row r="401" s="1" customFormat="1" x14ac:dyDescent="0.35"/>
    <row r="402" s="1" customFormat="1" x14ac:dyDescent="0.35"/>
    <row r="403" s="1" customFormat="1" x14ac:dyDescent="0.35"/>
    <row r="404" s="1" customFormat="1" x14ac:dyDescent="0.35"/>
    <row r="405" s="1" customFormat="1" x14ac:dyDescent="0.35"/>
    <row r="406" s="1" customFormat="1" x14ac:dyDescent="0.35"/>
    <row r="407" s="1" customFormat="1" x14ac:dyDescent="0.35"/>
    <row r="408" s="1" customFormat="1" x14ac:dyDescent="0.35"/>
    <row r="409" s="1" customFormat="1" x14ac:dyDescent="0.35"/>
    <row r="410" s="1" customFormat="1" x14ac:dyDescent="0.35"/>
    <row r="411" s="1" customFormat="1" x14ac:dyDescent="0.35"/>
    <row r="412" s="1" customFormat="1" x14ac:dyDescent="0.35"/>
    <row r="413" s="1" customFormat="1" x14ac:dyDescent="0.35"/>
    <row r="414" s="1" customFormat="1" x14ac:dyDescent="0.35"/>
    <row r="415" s="1" customFormat="1" x14ac:dyDescent="0.35"/>
    <row r="416" s="1" customFormat="1" x14ac:dyDescent="0.35"/>
    <row r="417" s="1" customFormat="1" x14ac:dyDescent="0.35"/>
    <row r="418" s="1" customFormat="1" x14ac:dyDescent="0.35"/>
    <row r="419" s="1" customFormat="1" x14ac:dyDescent="0.35"/>
    <row r="420" s="1" customFormat="1" x14ac:dyDescent="0.35"/>
    <row r="421" s="1" customFormat="1" x14ac:dyDescent="0.35"/>
    <row r="422" s="1" customFormat="1" x14ac:dyDescent="0.35"/>
    <row r="423" s="1" customFormat="1" x14ac:dyDescent="0.35"/>
    <row r="424" s="1" customFormat="1" x14ac:dyDescent="0.35"/>
    <row r="425" s="1" customFormat="1" x14ac:dyDescent="0.35"/>
    <row r="426" s="1" customFormat="1" x14ac:dyDescent="0.35"/>
    <row r="427" s="1" customFormat="1" x14ac:dyDescent="0.35"/>
    <row r="428" s="1" customFormat="1" x14ac:dyDescent="0.35"/>
    <row r="429" s="1" customFormat="1" x14ac:dyDescent="0.35"/>
    <row r="430" s="1" customFormat="1" x14ac:dyDescent="0.35"/>
    <row r="431" s="1" customFormat="1" x14ac:dyDescent="0.35"/>
    <row r="432" s="1" customFormat="1" x14ac:dyDescent="0.35"/>
    <row r="433" s="1" customFormat="1" x14ac:dyDescent="0.35"/>
    <row r="434" s="1" customFormat="1" x14ac:dyDescent="0.35"/>
    <row r="435" s="1" customFormat="1" x14ac:dyDescent="0.35"/>
    <row r="436" s="1" customFormat="1" x14ac:dyDescent="0.35"/>
    <row r="437" s="1" customFormat="1" x14ac:dyDescent="0.35"/>
    <row r="438" s="1" customFormat="1" x14ac:dyDescent="0.35"/>
    <row r="439" s="1" customFormat="1" x14ac:dyDescent="0.35"/>
    <row r="440" s="1" customFormat="1" x14ac:dyDescent="0.35"/>
    <row r="441" s="1" customFormat="1" x14ac:dyDescent="0.35"/>
    <row r="442" s="1" customFormat="1" x14ac:dyDescent="0.35"/>
    <row r="443" s="1" customFormat="1" x14ac:dyDescent="0.35"/>
    <row r="444" s="1" customFormat="1" x14ac:dyDescent="0.35"/>
    <row r="445" s="1" customFormat="1" x14ac:dyDescent="0.35"/>
    <row r="446" s="1" customFormat="1" x14ac:dyDescent="0.35"/>
    <row r="447" s="1" customFormat="1" x14ac:dyDescent="0.35"/>
    <row r="448" s="1" customFormat="1" x14ac:dyDescent="0.35"/>
    <row r="449" s="1" customFormat="1" x14ac:dyDescent="0.35"/>
    <row r="450" s="1" customFormat="1" x14ac:dyDescent="0.35"/>
    <row r="451" s="1" customFormat="1" x14ac:dyDescent="0.35"/>
    <row r="452" s="1" customFormat="1" x14ac:dyDescent="0.35"/>
    <row r="453" s="1" customFormat="1" x14ac:dyDescent="0.35"/>
    <row r="454" s="1" customFormat="1" x14ac:dyDescent="0.35"/>
    <row r="455" s="1" customFormat="1" x14ac:dyDescent="0.35"/>
    <row r="456" s="1" customFormat="1" x14ac:dyDescent="0.35"/>
    <row r="457" s="1" customFormat="1" x14ac:dyDescent="0.35"/>
    <row r="458" s="1" customFormat="1" x14ac:dyDescent="0.35"/>
    <row r="459" s="1" customFormat="1" x14ac:dyDescent="0.35"/>
    <row r="460" s="1" customFormat="1" x14ac:dyDescent="0.35"/>
    <row r="461" s="1" customFormat="1" x14ac:dyDescent="0.35"/>
    <row r="462" s="1" customFormat="1" x14ac:dyDescent="0.35"/>
    <row r="463" s="1" customFormat="1" x14ac:dyDescent="0.35"/>
    <row r="464" s="1" customFormat="1" x14ac:dyDescent="0.35"/>
    <row r="465" s="1" customFormat="1" x14ac:dyDescent="0.35"/>
    <row r="466" s="1" customFormat="1" x14ac:dyDescent="0.35"/>
    <row r="467" s="1" customFormat="1" x14ac:dyDescent="0.35"/>
    <row r="468" s="1" customFormat="1" x14ac:dyDescent="0.35"/>
    <row r="469" s="1" customFormat="1" x14ac:dyDescent="0.35"/>
    <row r="470" s="1" customFormat="1" x14ac:dyDescent="0.35"/>
    <row r="471" s="1" customFormat="1" x14ac:dyDescent="0.35"/>
    <row r="472" s="1" customFormat="1" x14ac:dyDescent="0.35"/>
    <row r="473" s="1" customFormat="1" x14ac:dyDescent="0.35"/>
    <row r="474" s="1" customFormat="1" x14ac:dyDescent="0.35"/>
    <row r="475" s="1" customFormat="1" x14ac:dyDescent="0.35"/>
    <row r="476" s="1" customFormat="1" x14ac:dyDescent="0.35"/>
    <row r="477" s="1" customFormat="1" x14ac:dyDescent="0.35"/>
    <row r="478" s="1" customFormat="1" x14ac:dyDescent="0.35"/>
    <row r="479" s="1" customFormat="1" x14ac:dyDescent="0.35"/>
    <row r="480" s="1" customFormat="1" x14ac:dyDescent="0.35"/>
    <row r="481" s="1" customFormat="1" x14ac:dyDescent="0.35"/>
    <row r="482" s="1" customFormat="1" x14ac:dyDescent="0.35"/>
    <row r="483" s="1" customFormat="1" x14ac:dyDescent="0.35"/>
    <row r="484" s="1" customFormat="1" x14ac:dyDescent="0.35"/>
    <row r="485" s="1" customFormat="1" x14ac:dyDescent="0.35"/>
    <row r="486" s="1" customFormat="1" x14ac:dyDescent="0.35"/>
    <row r="487" s="1" customFormat="1" x14ac:dyDescent="0.35"/>
    <row r="488" s="1" customFormat="1" x14ac:dyDescent="0.35"/>
    <row r="489" s="1" customFormat="1" x14ac:dyDescent="0.35"/>
    <row r="490" s="1" customFormat="1" x14ac:dyDescent="0.35"/>
    <row r="491" s="1" customFormat="1" x14ac:dyDescent="0.35"/>
    <row r="492" s="1" customFormat="1" x14ac:dyDescent="0.35"/>
    <row r="493" s="1" customFormat="1" x14ac:dyDescent="0.35"/>
    <row r="494" s="1" customFormat="1" x14ac:dyDescent="0.35"/>
    <row r="495" s="1" customFormat="1" x14ac:dyDescent="0.35"/>
    <row r="496" s="1" customFormat="1" x14ac:dyDescent="0.35"/>
    <row r="497" s="1" customFormat="1" x14ac:dyDescent="0.35"/>
    <row r="498" s="1" customFormat="1" x14ac:dyDescent="0.35"/>
    <row r="499" s="1" customFormat="1" x14ac:dyDescent="0.35"/>
    <row r="500" s="1" customFormat="1" x14ac:dyDescent="0.35"/>
    <row r="501" s="1" customFormat="1" x14ac:dyDescent="0.35"/>
    <row r="502" s="1" customFormat="1" x14ac:dyDescent="0.35"/>
    <row r="503" s="1" customFormat="1" x14ac:dyDescent="0.35"/>
    <row r="504" s="1" customFormat="1" x14ac:dyDescent="0.35"/>
    <row r="505" s="1" customFormat="1" x14ac:dyDescent="0.35"/>
    <row r="506" s="1" customFormat="1" x14ac:dyDescent="0.35"/>
    <row r="507" s="1" customFormat="1" x14ac:dyDescent="0.35"/>
    <row r="508" s="1" customFormat="1" x14ac:dyDescent="0.35"/>
    <row r="509" s="1" customFormat="1" x14ac:dyDescent="0.35"/>
    <row r="510" s="1" customFormat="1" x14ac:dyDescent="0.35"/>
    <row r="511" s="1" customFormat="1" x14ac:dyDescent="0.35"/>
    <row r="512" s="1" customFormat="1" x14ac:dyDescent="0.35"/>
    <row r="513" s="1" customFormat="1" x14ac:dyDescent="0.35"/>
    <row r="514" s="1" customFormat="1" x14ac:dyDescent="0.35"/>
    <row r="515" s="1" customFormat="1" x14ac:dyDescent="0.35"/>
    <row r="516" s="1" customFormat="1" x14ac:dyDescent="0.35"/>
    <row r="517" s="1" customFormat="1" x14ac:dyDescent="0.35"/>
    <row r="518" s="1" customFormat="1" x14ac:dyDescent="0.35"/>
    <row r="519" s="1" customFormat="1" x14ac:dyDescent="0.35"/>
    <row r="520" s="1" customFormat="1" x14ac:dyDescent="0.35"/>
    <row r="521" s="1" customFormat="1" x14ac:dyDescent="0.35"/>
    <row r="522" s="1" customFormat="1" x14ac:dyDescent="0.35"/>
    <row r="523" s="1" customFormat="1" x14ac:dyDescent="0.35"/>
    <row r="524" s="1" customFormat="1" x14ac:dyDescent="0.35"/>
    <row r="525" s="1" customFormat="1" x14ac:dyDescent="0.35"/>
    <row r="526" s="1" customFormat="1" x14ac:dyDescent="0.35"/>
    <row r="527" s="1" customFormat="1" x14ac:dyDescent="0.35"/>
    <row r="528" s="1" customFormat="1" x14ac:dyDescent="0.35"/>
  </sheetData>
  <mergeCells count="57">
    <mergeCell ref="Z5:AA5"/>
    <mergeCell ref="Y6:Z6"/>
    <mergeCell ref="Y7:Z7"/>
    <mergeCell ref="Y3:Z3"/>
    <mergeCell ref="AC3:AN3"/>
    <mergeCell ref="Y4:Z4"/>
    <mergeCell ref="AC4:AF4"/>
    <mergeCell ref="AG4:AJ4"/>
    <mergeCell ref="AK4:AN4"/>
    <mergeCell ref="T329:X329"/>
    <mergeCell ref="Z329:AD329"/>
    <mergeCell ref="B329:F329"/>
    <mergeCell ref="H329:L329"/>
    <mergeCell ref="N329:R329"/>
    <mergeCell ref="N1:O1"/>
    <mergeCell ref="Q1:R1"/>
    <mergeCell ref="D1:F1"/>
    <mergeCell ref="Y1:AN1"/>
    <mergeCell ref="Y2:AN2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Y29:Z29"/>
    <mergeCell ref="Y30:Z30"/>
    <mergeCell ref="Y31:Z31"/>
    <mergeCell ref="Y32:Z32"/>
    <mergeCell ref="Y33:Z33"/>
    <mergeCell ref="Y34:Z34"/>
    <mergeCell ref="Y35:Z35"/>
    <mergeCell ref="Y36:Z36"/>
    <mergeCell ref="Y37:Z37"/>
    <mergeCell ref="Y43:Z43"/>
    <mergeCell ref="Y44:Z44"/>
    <mergeCell ref="Y45:Z45"/>
    <mergeCell ref="Y38:Z38"/>
    <mergeCell ref="Y39:Z39"/>
    <mergeCell ref="Y40:Z40"/>
    <mergeCell ref="Y41:Z41"/>
    <mergeCell ref="Y42:Z42"/>
  </mergeCells>
  <conditionalFormatting sqref="C421:C422">
    <cfRule type="duplicateValues" dxfId="167" priority="374"/>
  </conditionalFormatting>
  <conditionalFormatting sqref="N421:N422">
    <cfRule type="duplicateValues" dxfId="166" priority="371"/>
  </conditionalFormatting>
  <conditionalFormatting sqref="C439:C440">
    <cfRule type="duplicateValues" dxfId="165" priority="370"/>
  </conditionalFormatting>
  <conditionalFormatting sqref="C454:C455">
    <cfRule type="duplicateValues" dxfId="164" priority="369"/>
  </conditionalFormatting>
  <conditionalFormatting sqref="C469:C470">
    <cfRule type="duplicateValues" dxfId="163" priority="368"/>
  </conditionalFormatting>
  <conditionalFormatting sqref="N439:N440">
    <cfRule type="duplicateValues" dxfId="162" priority="367"/>
  </conditionalFormatting>
  <conditionalFormatting sqref="N454:N455">
    <cfRule type="duplicateValues" dxfId="161" priority="366"/>
  </conditionalFormatting>
  <conditionalFormatting sqref="N469:N470">
    <cfRule type="duplicateValues" dxfId="160" priority="365"/>
  </conditionalFormatting>
  <conditionalFormatting sqref="C423:C424">
    <cfRule type="duplicateValues" dxfId="159" priority="340"/>
  </conditionalFormatting>
  <conditionalFormatting sqref="C425:C426">
    <cfRule type="duplicateValues" dxfId="158" priority="339"/>
  </conditionalFormatting>
  <conditionalFormatting sqref="N423:N424">
    <cfRule type="duplicateValues" dxfId="157" priority="338"/>
  </conditionalFormatting>
  <conditionalFormatting sqref="N425:N426">
    <cfRule type="duplicateValues" dxfId="156" priority="337"/>
  </conditionalFormatting>
  <conditionalFormatting sqref="C441:C442">
    <cfRule type="duplicateValues" dxfId="155" priority="336"/>
  </conditionalFormatting>
  <conditionalFormatting sqref="C443:C444">
    <cfRule type="duplicateValues" dxfId="154" priority="335"/>
  </conditionalFormatting>
  <conditionalFormatting sqref="N441:N442">
    <cfRule type="duplicateValues" dxfId="153" priority="334"/>
  </conditionalFormatting>
  <conditionalFormatting sqref="N443:N444">
    <cfRule type="duplicateValues" dxfId="152" priority="333"/>
  </conditionalFormatting>
  <conditionalFormatting sqref="N456:N457">
    <cfRule type="duplicateValues" dxfId="151" priority="332"/>
  </conditionalFormatting>
  <conditionalFormatting sqref="N458:N459">
    <cfRule type="duplicateValues" dxfId="150" priority="331"/>
  </conditionalFormatting>
  <conditionalFormatting sqref="C456:C457">
    <cfRule type="duplicateValues" dxfId="149" priority="330"/>
  </conditionalFormatting>
  <conditionalFormatting sqref="C458:C459">
    <cfRule type="duplicateValues" dxfId="148" priority="329"/>
  </conditionalFormatting>
  <conditionalFormatting sqref="C471:C472">
    <cfRule type="duplicateValues" dxfId="147" priority="328"/>
  </conditionalFormatting>
  <conditionalFormatting sqref="C473:C474">
    <cfRule type="duplicateValues" dxfId="146" priority="327"/>
  </conditionalFormatting>
  <conditionalFormatting sqref="N471:N472">
    <cfRule type="duplicateValues" dxfId="145" priority="326"/>
  </conditionalFormatting>
  <conditionalFormatting sqref="N473:N474">
    <cfRule type="duplicateValues" dxfId="144" priority="325"/>
  </conditionalFormatting>
  <conditionalFormatting sqref="AU335">
    <cfRule type="duplicateValues" dxfId="143" priority="294"/>
  </conditionalFormatting>
  <conditionalFormatting sqref="AU337">
    <cfRule type="duplicateValues" dxfId="142" priority="295"/>
  </conditionalFormatting>
  <conditionalFormatting sqref="AU351">
    <cfRule type="duplicateValues" dxfId="141" priority="291"/>
  </conditionalFormatting>
  <conditionalFormatting sqref="AU352">
    <cfRule type="duplicateValues" dxfId="140" priority="292"/>
  </conditionalFormatting>
  <conditionalFormatting sqref="AU353">
    <cfRule type="duplicateValues" dxfId="139" priority="293"/>
  </conditionalFormatting>
  <conditionalFormatting sqref="AU366">
    <cfRule type="duplicateValues" dxfId="138" priority="288"/>
  </conditionalFormatting>
  <conditionalFormatting sqref="AU367">
    <cfRule type="duplicateValues" dxfId="137" priority="289"/>
  </conditionalFormatting>
  <conditionalFormatting sqref="AU368">
    <cfRule type="duplicateValues" dxfId="136" priority="290"/>
  </conditionalFormatting>
  <conditionalFormatting sqref="AU381">
    <cfRule type="duplicateValues" dxfId="135" priority="285"/>
  </conditionalFormatting>
  <conditionalFormatting sqref="AU382">
    <cfRule type="duplicateValues" dxfId="134" priority="286"/>
  </conditionalFormatting>
  <conditionalFormatting sqref="AU383">
    <cfRule type="duplicateValues" dxfId="133" priority="287"/>
  </conditionalFormatting>
  <conditionalFormatting sqref="AU396">
    <cfRule type="duplicateValues" dxfId="132" priority="282"/>
  </conditionalFormatting>
  <conditionalFormatting sqref="AU397">
    <cfRule type="duplicateValues" dxfId="131" priority="283"/>
  </conditionalFormatting>
  <conditionalFormatting sqref="AU398">
    <cfRule type="duplicateValues" dxfId="130" priority="284"/>
  </conditionalFormatting>
  <conditionalFormatting sqref="AU411">
    <cfRule type="duplicateValues" dxfId="129" priority="279"/>
  </conditionalFormatting>
  <conditionalFormatting sqref="AU412">
    <cfRule type="duplicateValues" dxfId="128" priority="280"/>
  </conditionalFormatting>
  <conditionalFormatting sqref="AU413">
    <cfRule type="duplicateValues" dxfId="127" priority="281"/>
  </conditionalFormatting>
  <conditionalFormatting sqref="AJ382:AJ383">
    <cfRule type="duplicateValues" dxfId="126" priority="274"/>
  </conditionalFormatting>
  <conditionalFormatting sqref="AJ384:AJ385">
    <cfRule type="duplicateValues" dxfId="125" priority="273"/>
  </conditionalFormatting>
  <conditionalFormatting sqref="AJ386:AJ387">
    <cfRule type="duplicateValues" dxfId="124" priority="272"/>
  </conditionalFormatting>
  <conditionalFormatting sqref="AJ397:AJ398">
    <cfRule type="duplicateValues" dxfId="123" priority="271"/>
  </conditionalFormatting>
  <conditionalFormatting sqref="AJ399:AJ400">
    <cfRule type="duplicateValues" dxfId="122" priority="270"/>
  </conditionalFormatting>
  <conditionalFormatting sqref="AJ401:AJ402">
    <cfRule type="duplicateValues" dxfId="121" priority="269"/>
  </conditionalFormatting>
  <conditionalFormatting sqref="AJ412:AJ413">
    <cfRule type="duplicateValues" dxfId="120" priority="268"/>
  </conditionalFormatting>
  <conditionalFormatting sqref="AJ414:AJ415">
    <cfRule type="duplicateValues" dxfId="119" priority="267"/>
  </conditionalFormatting>
  <conditionalFormatting sqref="AJ416:AJ417">
    <cfRule type="duplicateValues" dxfId="118" priority="266"/>
  </conditionalFormatting>
  <conditionalFormatting sqref="Y382:Y383">
    <cfRule type="duplicateValues" dxfId="117" priority="262"/>
  </conditionalFormatting>
  <conditionalFormatting sqref="Y384:Y385">
    <cfRule type="duplicateValues" dxfId="116" priority="261"/>
  </conditionalFormatting>
  <conditionalFormatting sqref="Y386:Y387">
    <cfRule type="duplicateValues" dxfId="115" priority="260"/>
  </conditionalFormatting>
  <conditionalFormatting sqref="Y397:Y398">
    <cfRule type="duplicateValues" dxfId="114" priority="259"/>
  </conditionalFormatting>
  <conditionalFormatting sqref="Y399:Y400">
    <cfRule type="duplicateValues" dxfId="113" priority="258"/>
  </conditionalFormatting>
  <conditionalFormatting sqref="Y401:Y402">
    <cfRule type="duplicateValues" dxfId="112" priority="257"/>
  </conditionalFormatting>
  <conditionalFormatting sqref="Y412:Y413">
    <cfRule type="duplicateValues" dxfId="111" priority="256"/>
  </conditionalFormatting>
  <conditionalFormatting sqref="Y414:Y415">
    <cfRule type="duplicateValues" dxfId="110" priority="255"/>
  </conditionalFormatting>
  <conditionalFormatting sqref="Y416:Y417">
    <cfRule type="duplicateValues" dxfId="109" priority="254"/>
  </conditionalFormatting>
  <conditionalFormatting sqref="AA335">
    <cfRule type="duplicateValues" dxfId="108" priority="24"/>
  </conditionalFormatting>
  <conditionalFormatting sqref="AA337">
    <cfRule type="duplicateValues" dxfId="107" priority="25"/>
  </conditionalFormatting>
  <conditionalFormatting sqref="AA351">
    <cfRule type="duplicateValues" dxfId="106" priority="21"/>
  </conditionalFormatting>
  <conditionalFormatting sqref="AA352">
    <cfRule type="duplicateValues" dxfId="105" priority="22"/>
  </conditionalFormatting>
  <conditionalFormatting sqref="AA353">
    <cfRule type="duplicateValues" dxfId="104" priority="23"/>
  </conditionalFormatting>
  <conditionalFormatting sqref="AA366">
    <cfRule type="duplicateValues" dxfId="103" priority="18"/>
  </conditionalFormatting>
  <conditionalFormatting sqref="AA367">
    <cfRule type="duplicateValues" dxfId="102" priority="19"/>
  </conditionalFormatting>
  <conditionalFormatting sqref="AA368">
    <cfRule type="duplicateValues" dxfId="101" priority="20"/>
  </conditionalFormatting>
  <conditionalFormatting sqref="U341:U342">
    <cfRule type="duplicateValues" dxfId="100" priority="17"/>
  </conditionalFormatting>
  <conditionalFormatting sqref="U352:U353">
    <cfRule type="duplicateValues" dxfId="99" priority="16"/>
  </conditionalFormatting>
  <conditionalFormatting sqref="U354:U355">
    <cfRule type="duplicateValues" dxfId="98" priority="15"/>
  </conditionalFormatting>
  <conditionalFormatting sqref="U356:U357">
    <cfRule type="duplicateValues" dxfId="97" priority="14"/>
  </conditionalFormatting>
  <conditionalFormatting sqref="O352:O353">
    <cfRule type="duplicateValues" dxfId="96" priority="13"/>
  </conditionalFormatting>
  <conditionalFormatting sqref="O354:O355">
    <cfRule type="duplicateValues" dxfId="95" priority="12"/>
  </conditionalFormatting>
  <conditionalFormatting sqref="O356:O357">
    <cfRule type="duplicateValues" dxfId="94" priority="11"/>
  </conditionalFormatting>
  <conditionalFormatting sqref="U339">
    <cfRule type="duplicateValues" dxfId="93" priority="26"/>
  </conditionalFormatting>
  <conditionalFormatting sqref="U337">
    <cfRule type="duplicateValues" dxfId="92" priority="27"/>
  </conditionalFormatting>
  <conditionalFormatting sqref="U340">
    <cfRule type="duplicateValues" dxfId="91" priority="10"/>
  </conditionalFormatting>
  <conditionalFormatting sqref="U338">
    <cfRule type="duplicateValues" dxfId="90" priority="9"/>
  </conditionalFormatting>
  <conditionalFormatting sqref="U336">
    <cfRule type="duplicateValues" dxfId="89" priority="8"/>
  </conditionalFormatting>
  <conditionalFormatting sqref="U334">
    <cfRule type="duplicateValues" dxfId="88" priority="7"/>
  </conditionalFormatting>
  <conditionalFormatting sqref="U367:U368">
    <cfRule type="duplicateValues" dxfId="87" priority="6"/>
  </conditionalFormatting>
  <conditionalFormatting sqref="U369:U370">
    <cfRule type="duplicateValues" dxfId="86" priority="5"/>
  </conditionalFormatting>
  <conditionalFormatting sqref="U371:U372">
    <cfRule type="duplicateValues" dxfId="85" priority="4"/>
  </conditionalFormatting>
  <conditionalFormatting sqref="O367:O368">
    <cfRule type="duplicateValues" dxfId="84" priority="3"/>
  </conditionalFormatting>
  <conditionalFormatting sqref="O369:O370">
    <cfRule type="duplicateValues" dxfId="83" priority="2"/>
  </conditionalFormatting>
  <conditionalFormatting sqref="O371:O372">
    <cfRule type="duplicateValues" dxfId="8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397"/>
  <sheetViews>
    <sheetView topLeftCell="AA38" workbookViewId="0">
      <selection activeCell="AC6" sqref="AC6:AN45"/>
    </sheetView>
  </sheetViews>
  <sheetFormatPr baseColWidth="10" defaultRowHeight="14.5" x14ac:dyDescent="0.35"/>
  <cols>
    <col min="2" max="2" width="6.90625" customWidth="1"/>
    <col min="3" max="3" width="7.6328125" customWidth="1"/>
    <col min="4" max="6" width="11.1796875" bestFit="1" customWidth="1"/>
    <col min="8" max="8" width="7.36328125" customWidth="1"/>
    <col min="9" max="9" width="6.54296875" customWidth="1"/>
    <col min="10" max="11" width="7" customWidth="1"/>
    <col min="12" max="12" width="6.54296875" customWidth="1"/>
    <col min="14" max="14" width="8.36328125" bestFit="1" customWidth="1"/>
    <col min="15" max="15" width="8.54296875" bestFit="1" customWidth="1"/>
    <col min="16" max="16" width="8.54296875" customWidth="1"/>
    <col min="17" max="17" width="6.90625" customWidth="1"/>
  </cols>
  <sheetData>
    <row r="1" spans="1:40" ht="15.5" x14ac:dyDescent="0.35">
      <c r="A1" s="5"/>
      <c r="B1" s="5"/>
      <c r="C1" s="6"/>
      <c r="D1" s="164"/>
      <c r="E1" s="165"/>
      <c r="F1" s="166"/>
      <c r="G1" s="141"/>
      <c r="H1" s="5"/>
      <c r="I1" s="6"/>
      <c r="J1" s="138"/>
      <c r="K1" s="139"/>
      <c r="L1" s="140"/>
      <c r="M1" s="1"/>
      <c r="N1" s="173" t="s">
        <v>58</v>
      </c>
      <c r="O1" s="173"/>
      <c r="P1" s="1"/>
      <c r="Q1" s="173" t="s">
        <v>59</v>
      </c>
      <c r="R1" s="173"/>
      <c r="Y1" s="174" t="s">
        <v>63</v>
      </c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</row>
    <row r="2" spans="1:40" ht="15.5" x14ac:dyDescent="0.35">
      <c r="A2" s="5"/>
      <c r="B2" s="22" t="s">
        <v>54</v>
      </c>
      <c r="C2" s="23"/>
      <c r="D2" s="24" t="s">
        <v>57</v>
      </c>
      <c r="E2" s="24"/>
      <c r="F2" s="24"/>
      <c r="G2" s="141"/>
      <c r="H2" s="22" t="s">
        <v>0</v>
      </c>
      <c r="I2" s="23"/>
      <c r="J2" s="24" t="s">
        <v>53</v>
      </c>
      <c r="K2" s="24"/>
      <c r="L2" s="24"/>
      <c r="M2" s="1"/>
      <c r="N2" s="1" t="s">
        <v>60</v>
      </c>
      <c r="O2" s="1" t="s">
        <v>61</v>
      </c>
      <c r="P2" s="1"/>
      <c r="Q2" s="1" t="s">
        <v>60</v>
      </c>
      <c r="R2" s="1" t="s">
        <v>61</v>
      </c>
      <c r="S2" s="1"/>
      <c r="T2" s="1"/>
      <c r="U2" s="135">
        <f>MIN($N$7:$O$7,$N$15:$O$15,$N$23:$O$23,$N$31:$O$31,$N$39:$O$39,$N$47:$O$47,$N$55:$O$55,$N$63:$O$63,$N$71:$O$71,$N$79:$O$79,$N$87:$O$87,$N$95:$O$95,$N$103:$O$103,$N$111:$O$111,$N$119:$O$119,$N$127:$O$127,$N$135:$O$135,$N$143:$O$143,$N$151:$O$151,$N$159:$O$159)</f>
        <v>-5.4000000000000048E-2</v>
      </c>
      <c r="V2" s="1"/>
      <c r="W2" s="135">
        <f>MIN($Q$7:$R$7,$Q$15:$R$15,$Q$23:$R$23,$Q$31:$R$31,$Q$39:$R$39,$Q$47:$R$47,$Q$55:$R$55,$Q$63:$R$63,$Q$71:$R$71,$Q$79:$R$79,$Q$87:$R$87,$Q$95:$R$95,$Q$103:$R$103,$Q$111:$R$111,$Q$119:$R$119,$Q$127:$R$127,$Q$135:$R$135,$Q$143:$R$143,$Q$151:$R$151,$Q$159:$R$159)</f>
        <v>-9.9999999999999534E-3</v>
      </c>
      <c r="X2" s="1"/>
      <c r="Y2" s="175" t="s">
        <v>64</v>
      </c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</row>
    <row r="3" spans="1:40" ht="15.5" thickBot="1" x14ac:dyDescent="0.4">
      <c r="A3" s="5"/>
      <c r="B3" s="8" t="s">
        <v>5</v>
      </c>
      <c r="C3" s="9" t="s">
        <v>8</v>
      </c>
      <c r="D3" s="125" t="s">
        <v>1</v>
      </c>
      <c r="E3" s="125" t="s">
        <v>2</v>
      </c>
      <c r="F3" s="125" t="s">
        <v>3</v>
      </c>
      <c r="G3" s="141"/>
      <c r="H3" s="8" t="s">
        <v>5</v>
      </c>
      <c r="I3" s="9" t="s">
        <v>8</v>
      </c>
      <c r="J3" s="125" t="s">
        <v>1</v>
      </c>
      <c r="K3" s="125" t="s">
        <v>2</v>
      </c>
      <c r="L3" s="125" t="s">
        <v>3</v>
      </c>
      <c r="M3" s="1"/>
      <c r="N3" s="1"/>
      <c r="O3" s="135"/>
      <c r="P3" s="1"/>
      <c r="Q3" s="1"/>
      <c r="R3" s="1"/>
      <c r="S3" s="1"/>
      <c r="T3" s="1"/>
      <c r="U3" s="135">
        <f>MAX($N$7:$O$7,$N$15:$O$15,$N$23:$O$23,$N$31:$O$31,$N$39:$O$39,$N$47:$O$47,$N$55:$O$55,$N$63:$O$63,$N$71:$O$71,$N$79:$O$79,$N$87:$O$87,$N$95:$O$95,$N$103:$O$103,$N$111:$O$111,$N$119:$O$119,$N$127:$O$127,$N$135:$O$135,$N$143:$O$143,$N$151:$O$151,$N$159:$O$159)</f>
        <v>1.8000000000000016E-2</v>
      </c>
      <c r="V3" s="1"/>
      <c r="W3" s="135">
        <f>MAX($Q$7:$R$7,$Q$15:$R$15,$Q$23:$R$23,$Q$31:$R$31,$Q$39:$R$39,$Q$47:$R$47,$Q$55:$R$55,$Q$63:$R$63,$Q$71:$R$71,$Q$79:$R$79,$Q$87:$R$87,$Q$95:$R$95,$Q$103:$R$103,$Q$111:$R$111,$Q$119:$R$119,$Q$127:$R$127,$Q$135:$R$135,$Q$143:$R$143,$Q$151:$R$151,$Q$159:$R$159)</f>
        <v>1.8000000000000016E-2</v>
      </c>
      <c r="X3" s="1"/>
      <c r="Y3" s="170"/>
      <c r="Z3" s="170"/>
      <c r="AA3" s="153"/>
      <c r="AB3" s="154"/>
      <c r="AC3" s="171" t="s">
        <v>65</v>
      </c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</row>
    <row r="4" spans="1:40" ht="16" thickBot="1" x14ac:dyDescent="0.4">
      <c r="A4" s="16" t="s">
        <v>29</v>
      </c>
      <c r="B4" s="11"/>
      <c r="C4" s="11"/>
      <c r="D4" s="143">
        <v>0.26500000000000001</v>
      </c>
      <c r="E4" s="143">
        <v>0.41899999999999998</v>
      </c>
      <c r="F4" s="143">
        <v>0.41899999999999998</v>
      </c>
      <c r="G4" s="141"/>
      <c r="H4" s="11"/>
      <c r="I4" s="11"/>
      <c r="J4" s="143">
        <f>'Doublex when sd is different'!J4</f>
        <v>0.192</v>
      </c>
      <c r="K4" s="143">
        <f>'Doublex when sd is different'!K4</f>
        <v>0.46300000000000002</v>
      </c>
      <c r="L4" s="143">
        <f>'Doublex when sd is different'!L4</f>
        <v>0.28199999999999997</v>
      </c>
      <c r="M4" s="1"/>
      <c r="N4" s="1"/>
      <c r="O4" s="135"/>
      <c r="P4" s="1"/>
      <c r="Q4" s="1"/>
      <c r="R4" s="1"/>
      <c r="S4" s="1"/>
      <c r="T4" s="1"/>
      <c r="U4" s="1"/>
      <c r="V4" s="1"/>
      <c r="W4" s="1"/>
      <c r="X4" s="1"/>
      <c r="Y4" s="170"/>
      <c r="Z4" s="170"/>
      <c r="AA4" s="153"/>
      <c r="AB4" s="154"/>
      <c r="AC4" s="176" t="s">
        <v>1</v>
      </c>
      <c r="AD4" s="176"/>
      <c r="AE4" s="176"/>
      <c r="AF4" s="176"/>
      <c r="AG4" s="176" t="s">
        <v>66</v>
      </c>
      <c r="AH4" s="176"/>
      <c r="AI4" s="176"/>
      <c r="AJ4" s="176"/>
      <c r="AK4" s="176" t="s">
        <v>67</v>
      </c>
      <c r="AL4" s="176"/>
      <c r="AM4" s="176"/>
      <c r="AN4" s="176"/>
    </row>
    <row r="5" spans="1:40" ht="18.5" thickBot="1" x14ac:dyDescent="0.4">
      <c r="A5" s="8"/>
      <c r="B5" s="8">
        <v>2.1</v>
      </c>
      <c r="C5" s="9" t="s">
        <v>9</v>
      </c>
      <c r="D5" s="125">
        <f>'[4]power for chi² and skewpos dist'!G6</f>
        <v>0.1</v>
      </c>
      <c r="E5" s="125">
        <f>'[4]power for chi² and skewpos dist'!H6</f>
        <v>0.3</v>
      </c>
      <c r="F5" s="125">
        <f>'[4]power for chi² and skewpos dist'!I6</f>
        <v>0.3</v>
      </c>
      <c r="G5" s="141"/>
      <c r="H5" s="8">
        <v>2.1</v>
      </c>
      <c r="I5" s="9" t="s">
        <v>9</v>
      </c>
      <c r="J5" s="125">
        <v>0.27300000000000002</v>
      </c>
      <c r="K5" s="125">
        <v>0.55200000000000005</v>
      </c>
      <c r="L5" s="125">
        <v>0.34899999999999998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55" t="s">
        <v>68</v>
      </c>
      <c r="Z5" s="171" t="s">
        <v>69</v>
      </c>
      <c r="AA5" s="171"/>
      <c r="AB5" s="156" t="s">
        <v>70</v>
      </c>
      <c r="AC5" s="155" t="s">
        <v>71</v>
      </c>
      <c r="AD5" s="157">
        <v>1</v>
      </c>
      <c r="AE5" s="157">
        <v>2</v>
      </c>
      <c r="AF5" s="157">
        <v>4</v>
      </c>
      <c r="AG5" s="155" t="s">
        <v>71</v>
      </c>
      <c r="AH5" s="155">
        <v>1</v>
      </c>
      <c r="AI5" s="155">
        <v>2</v>
      </c>
      <c r="AJ5" s="155">
        <v>4</v>
      </c>
      <c r="AK5" s="155" t="s">
        <v>71</v>
      </c>
      <c r="AL5" s="155">
        <v>1</v>
      </c>
      <c r="AM5" s="155">
        <v>2</v>
      </c>
      <c r="AN5" s="155">
        <v>4</v>
      </c>
    </row>
    <row r="6" spans="1:40" ht="16" thickBot="1" x14ac:dyDescent="0.4">
      <c r="A6" s="16" t="s">
        <v>29</v>
      </c>
      <c r="B6" s="40"/>
      <c r="C6" s="40"/>
      <c r="D6" s="144">
        <v>0.23899999999999999</v>
      </c>
      <c r="E6" s="144">
        <v>0.23200000000000001</v>
      </c>
      <c r="F6" s="144">
        <v>0.23200000000000001</v>
      </c>
      <c r="G6" s="141"/>
      <c r="H6" s="40"/>
      <c r="I6" s="40"/>
      <c r="J6" s="144">
        <f>'Doublex when sd is different'!J6</f>
        <v>0.214</v>
      </c>
      <c r="K6" s="144">
        <f>'Doublex when sd is different'!K6</f>
        <v>0.20899999999999999</v>
      </c>
      <c r="L6" s="144">
        <f>'Doublex when sd is different'!L6</f>
        <v>0.20899999999999999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72">
        <v>20</v>
      </c>
      <c r="Z6" s="172"/>
      <c r="AA6" s="153" t="s">
        <v>71</v>
      </c>
      <c r="AB6" s="158" t="s">
        <v>72</v>
      </c>
      <c r="AC6" s="160">
        <f>$J4</f>
        <v>0.192</v>
      </c>
      <c r="AD6" s="160">
        <f>$J6</f>
        <v>0.214</v>
      </c>
      <c r="AE6" s="160">
        <f>$J8</f>
        <v>0.22</v>
      </c>
      <c r="AF6" s="160">
        <f>$J10</f>
        <v>0.23200000000000001</v>
      </c>
      <c r="AG6" s="160">
        <f>$K4</f>
        <v>0.46300000000000002</v>
      </c>
      <c r="AH6" s="160">
        <f>$K6</f>
        <v>0.20899999999999999</v>
      </c>
      <c r="AI6" s="160">
        <f>$K8</f>
        <v>9.5000000000000001E-2</v>
      </c>
      <c r="AJ6" s="160">
        <f>$K10</f>
        <v>6.2E-2</v>
      </c>
      <c r="AK6" s="160">
        <f>$L4</f>
        <v>0.28199999999999997</v>
      </c>
      <c r="AL6" s="160">
        <f>$L6</f>
        <v>0.20899999999999999</v>
      </c>
      <c r="AM6" s="160">
        <f>$L8</f>
        <v>0.124</v>
      </c>
      <c r="AN6" s="160">
        <f>$L10</f>
        <v>8.5999999999999993E-2</v>
      </c>
    </row>
    <row r="7" spans="1:40" ht="16" thickBot="1" x14ac:dyDescent="0.4">
      <c r="A7" s="8"/>
      <c r="B7" s="8">
        <v>2.2000000000000002</v>
      </c>
      <c r="C7" s="9" t="s">
        <v>9</v>
      </c>
      <c r="D7" s="125">
        <f>'[4]power for chi² and skewpos dist'!G8</f>
        <v>0.30499999999999999</v>
      </c>
      <c r="E7" s="125">
        <f>'[4]power for chi² and skewpos dist'!H8</f>
        <v>0.28699999999999998</v>
      </c>
      <c r="F7" s="125">
        <f>'[4]power for chi² and skewpos dist'!I8</f>
        <v>0.28699999999999998</v>
      </c>
      <c r="G7" s="141"/>
      <c r="H7" s="8">
        <v>2.2000000000000002</v>
      </c>
      <c r="I7" s="9" t="s">
        <v>9</v>
      </c>
      <c r="J7" s="125">
        <v>0.26600000000000001</v>
      </c>
      <c r="K7" s="125">
        <v>0.30199999999999999</v>
      </c>
      <c r="L7" s="125">
        <v>0.26</v>
      </c>
      <c r="M7" s="1"/>
      <c r="N7" s="135">
        <f>D7-E7</f>
        <v>1.8000000000000016E-2</v>
      </c>
      <c r="O7" s="135">
        <f>J7-K7</f>
        <v>-3.5999999999999976E-2</v>
      </c>
      <c r="P7" s="1"/>
      <c r="Q7" s="1">
        <f>D7-F7</f>
        <v>1.8000000000000016E-2</v>
      </c>
      <c r="R7" s="1">
        <f>J7-L7</f>
        <v>6.0000000000000053E-3</v>
      </c>
      <c r="S7" s="1"/>
      <c r="T7" s="1"/>
      <c r="U7" s="1"/>
      <c r="V7" s="1"/>
      <c r="W7" s="1"/>
      <c r="X7" s="1"/>
      <c r="Y7" s="170"/>
      <c r="Z7" s="170"/>
      <c r="AA7" s="153"/>
      <c r="AB7" s="159" t="s">
        <v>73</v>
      </c>
      <c r="AC7" s="161">
        <f>$J5</f>
        <v>0.27300000000000002</v>
      </c>
      <c r="AD7" s="161">
        <f>$J7</f>
        <v>0.26600000000000001</v>
      </c>
      <c r="AE7" s="161">
        <f>$J9</f>
        <v>0.25900000000000001</v>
      </c>
      <c r="AF7" s="161">
        <f>$J11</f>
        <v>0.26100000000000001</v>
      </c>
      <c r="AG7" s="161">
        <f>$K5</f>
        <v>0.55200000000000005</v>
      </c>
      <c r="AH7" s="161">
        <f>$K7</f>
        <v>0.30199999999999999</v>
      </c>
      <c r="AI7" s="161">
        <f>$K9</f>
        <v>0.158</v>
      </c>
      <c r="AJ7" s="161">
        <f>$K11</f>
        <v>0.10299999999999999</v>
      </c>
      <c r="AK7" s="161">
        <f>$L5</f>
        <v>0.34899999999999998</v>
      </c>
      <c r="AL7" s="161">
        <f>$L7</f>
        <v>0.26</v>
      </c>
      <c r="AM7" s="161">
        <f>$L9</f>
        <v>0.17599999999999999</v>
      </c>
      <c r="AN7" s="161">
        <f>$L11</f>
        <v>0.128</v>
      </c>
    </row>
    <row r="8" spans="1:40" ht="16" thickBot="1" x14ac:dyDescent="0.4">
      <c r="A8" s="16" t="s">
        <v>29</v>
      </c>
      <c r="B8" s="13"/>
      <c r="C8" s="14"/>
      <c r="D8" s="145">
        <v>0.20599999999999999</v>
      </c>
      <c r="E8" s="145">
        <v>0.107</v>
      </c>
      <c r="F8" s="145">
        <v>0.107</v>
      </c>
      <c r="G8" s="141"/>
      <c r="H8" s="13"/>
      <c r="I8" s="14"/>
      <c r="J8" s="145">
        <f>'Doublex when sd is different'!J8</f>
        <v>0.22</v>
      </c>
      <c r="K8" s="145">
        <f>'Doublex when sd is different'!K8</f>
        <v>9.5000000000000001E-2</v>
      </c>
      <c r="L8" s="145">
        <f>'Doublex when sd is different'!L8</f>
        <v>0.124</v>
      </c>
      <c r="M8" s="1"/>
      <c r="N8" s="135"/>
      <c r="O8" s="135"/>
      <c r="P8" s="1"/>
      <c r="Q8" s="1"/>
      <c r="R8" s="1"/>
      <c r="S8" s="1"/>
      <c r="T8" s="1"/>
      <c r="U8" s="1"/>
      <c r="V8" s="1"/>
      <c r="W8" s="1"/>
      <c r="X8" s="1"/>
      <c r="Y8" s="170">
        <v>20</v>
      </c>
      <c r="Z8" s="170"/>
      <c r="AA8" s="153">
        <v>1</v>
      </c>
      <c r="AB8" s="158" t="s">
        <v>72</v>
      </c>
      <c r="AC8" s="160">
        <f>$J12</f>
        <v>0.45200000000000001</v>
      </c>
      <c r="AD8" s="160">
        <f>$J14</f>
        <v>0.33800000000000002</v>
      </c>
      <c r="AE8" s="160">
        <f>$J16</f>
        <v>0.19600000000000001</v>
      </c>
      <c r="AF8" s="160">
        <f>$J18</f>
        <v>0.124</v>
      </c>
      <c r="AG8" s="160">
        <f>$K12</f>
        <v>0.59299999999999997</v>
      </c>
      <c r="AH8" s="160">
        <f>$K14</f>
        <v>0.32900000000000001</v>
      </c>
      <c r="AI8" s="160">
        <f>$K16</f>
        <v>0.13600000000000001</v>
      </c>
      <c r="AJ8" s="160">
        <f>$K18</f>
        <v>7.2999999999999995E-2</v>
      </c>
      <c r="AK8" s="160">
        <f>$L12</f>
        <v>0.443</v>
      </c>
      <c r="AL8" s="160">
        <f>$L14</f>
        <v>0.33600000000000002</v>
      </c>
      <c r="AM8" s="160">
        <f>$L16</f>
        <v>0.188</v>
      </c>
      <c r="AN8" s="160">
        <f>$L18</f>
        <v>0.111</v>
      </c>
    </row>
    <row r="9" spans="1:40" ht="16" thickBot="1" x14ac:dyDescent="0.4">
      <c r="A9" s="8"/>
      <c r="B9" s="8">
        <v>2.4</v>
      </c>
      <c r="C9" s="9" t="s">
        <v>9</v>
      </c>
      <c r="D9" s="125">
        <f>'[4]power for chi² and skewpos dist'!G10</f>
        <v>0.252</v>
      </c>
      <c r="E9" s="125">
        <f>'[4]power for chi² and skewpos dist'!H10</f>
        <v>0.16200000000000001</v>
      </c>
      <c r="F9" s="125">
        <f>'[4]power for chi² and skewpos dist'!I10</f>
        <v>0.16200000000000001</v>
      </c>
      <c r="G9" s="141"/>
      <c r="H9" s="8">
        <v>2.4</v>
      </c>
      <c r="I9" s="9" t="s">
        <v>9</v>
      </c>
      <c r="J9" s="125">
        <v>0.25900000000000001</v>
      </c>
      <c r="K9" s="125">
        <v>0.158</v>
      </c>
      <c r="L9" s="125">
        <v>0.17599999999999999</v>
      </c>
      <c r="M9" s="1"/>
      <c r="N9" s="135"/>
      <c r="O9" s="135"/>
      <c r="P9" s="1"/>
      <c r="Q9" s="1"/>
      <c r="R9" s="1"/>
      <c r="S9" s="1"/>
      <c r="T9" s="1"/>
      <c r="U9" s="1"/>
      <c r="V9" s="1"/>
      <c r="W9" s="1"/>
      <c r="X9" s="1"/>
      <c r="Y9" s="170"/>
      <c r="Z9" s="170"/>
      <c r="AA9" s="153"/>
      <c r="AB9" s="159" t="s">
        <v>73</v>
      </c>
      <c r="AC9" s="161">
        <f>$J13</f>
        <v>0.499</v>
      </c>
      <c r="AD9" s="161">
        <f>$J15</f>
        <v>0.379</v>
      </c>
      <c r="AE9" s="161">
        <f>$J17</f>
        <v>0.23799999999999999</v>
      </c>
      <c r="AF9" s="161">
        <f>$J19</f>
        <v>0.157</v>
      </c>
      <c r="AG9" s="161">
        <f>$K13</f>
        <v>0.66800000000000004</v>
      </c>
      <c r="AH9" s="161">
        <f>$K15</f>
        <v>0.42</v>
      </c>
      <c r="AI9" s="161">
        <f>$K17</f>
        <v>0.20100000000000001</v>
      </c>
      <c r="AJ9" s="161">
        <f>$K19</f>
        <v>0.108</v>
      </c>
      <c r="AK9" s="161">
        <f>$L13</f>
        <v>0.49</v>
      </c>
      <c r="AL9" s="161">
        <f>$L15</f>
        <v>0.375</v>
      </c>
      <c r="AM9" s="161">
        <f>$L17</f>
        <v>0.23</v>
      </c>
      <c r="AN9" s="161">
        <f>$L19</f>
        <v>0.14399999999999999</v>
      </c>
    </row>
    <row r="10" spans="1:40" ht="16" thickBot="1" x14ac:dyDescent="0.4">
      <c r="A10" s="16" t="s">
        <v>29</v>
      </c>
      <c r="B10" s="13"/>
      <c r="C10" s="14"/>
      <c r="D10" s="145">
        <v>0.192</v>
      </c>
      <c r="E10" s="145">
        <v>6.5000000000000002E-2</v>
      </c>
      <c r="F10" s="145">
        <v>6.5000000000000002E-2</v>
      </c>
      <c r="G10" s="141"/>
      <c r="H10" s="13"/>
      <c r="I10" s="14"/>
      <c r="J10" s="145">
        <f>'Doublex when sd is different'!J10</f>
        <v>0.23200000000000001</v>
      </c>
      <c r="K10" s="145">
        <f>'Doublex when sd is different'!K10</f>
        <v>6.2E-2</v>
      </c>
      <c r="L10" s="145">
        <f>'Doublex when sd is different'!L10</f>
        <v>8.5999999999999993E-2</v>
      </c>
      <c r="M10" s="1"/>
      <c r="N10" s="135"/>
      <c r="O10" s="135"/>
      <c r="P10" s="1"/>
      <c r="Q10" s="1"/>
      <c r="R10" s="1"/>
      <c r="S10" s="1"/>
      <c r="T10" s="1"/>
      <c r="U10" s="1"/>
      <c r="V10" s="1"/>
      <c r="W10" s="1"/>
      <c r="X10" s="1"/>
      <c r="Y10" s="170">
        <v>20</v>
      </c>
      <c r="Z10" s="170"/>
      <c r="AA10" s="153" t="s">
        <v>74</v>
      </c>
      <c r="AB10" s="158" t="s">
        <v>72</v>
      </c>
      <c r="AC10" s="160">
        <f>$J20</f>
        <v>0.627</v>
      </c>
      <c r="AD10" s="160">
        <f>$J22</f>
        <v>0.42399999999999999</v>
      </c>
      <c r="AE10" s="160">
        <f>$J24</f>
        <v>0.18099999999999999</v>
      </c>
      <c r="AF10" s="160">
        <f>$J26</f>
        <v>7.5999999999999998E-2</v>
      </c>
      <c r="AG10" s="160">
        <f>$K20</f>
        <v>0.64700000000000002</v>
      </c>
      <c r="AH10" s="160">
        <f>$K22</f>
        <v>0.41299999999999998</v>
      </c>
      <c r="AI10" s="160">
        <f>$K24</f>
        <v>0.17599999999999999</v>
      </c>
      <c r="AJ10" s="160">
        <f>$K26</f>
        <v>8.3000000000000004E-2</v>
      </c>
      <c r="AK10" s="160">
        <f>$L20</f>
        <v>0.53200000000000003</v>
      </c>
      <c r="AL10" s="160">
        <f>$L22</f>
        <v>0.42099999999999999</v>
      </c>
      <c r="AM10" s="160">
        <f>$L24</f>
        <v>0.245</v>
      </c>
      <c r="AN10" s="160">
        <f>$L26</f>
        <v>0.13200000000000001</v>
      </c>
    </row>
    <row r="11" spans="1:40" ht="16" thickBot="1" x14ac:dyDescent="0.4">
      <c r="A11" s="8"/>
      <c r="B11" s="8">
        <v>2.8</v>
      </c>
      <c r="C11" s="9" t="s">
        <v>9</v>
      </c>
      <c r="D11" s="125">
        <f>'[4]power for chi² and skewpos dist'!G12</f>
        <v>0.22600000000000001</v>
      </c>
      <c r="E11" s="125">
        <f>'[4]power for chi² and skewpos dist'!H12</f>
        <v>0.107</v>
      </c>
      <c r="F11" s="125">
        <f>'[4]power for chi² and skewpos dist'!I12</f>
        <v>0.107</v>
      </c>
      <c r="G11" s="141"/>
      <c r="H11" s="8">
        <v>2.8</v>
      </c>
      <c r="I11" s="9" t="s">
        <v>9</v>
      </c>
      <c r="J11" s="125">
        <v>0.26100000000000001</v>
      </c>
      <c r="K11" s="125">
        <v>0.10299999999999999</v>
      </c>
      <c r="L11" s="125">
        <v>0.128</v>
      </c>
      <c r="M11" s="1"/>
      <c r="N11" s="135"/>
      <c r="O11" s="135"/>
      <c r="P11" s="1"/>
      <c r="Q11" s="1"/>
      <c r="R11" s="1"/>
      <c r="S11" s="1"/>
      <c r="T11" s="1"/>
      <c r="U11" s="1"/>
      <c r="V11" s="1"/>
      <c r="W11" s="1"/>
      <c r="X11" s="1"/>
      <c r="Y11" s="170"/>
      <c r="Z11" s="170"/>
      <c r="AA11" s="153"/>
      <c r="AB11" s="159" t="s">
        <v>73</v>
      </c>
      <c r="AC11" s="161">
        <f>$J21</f>
        <v>0.63600000000000001</v>
      </c>
      <c r="AD11" s="161">
        <f>$J23</f>
        <v>0.45400000000000001</v>
      </c>
      <c r="AE11" s="161">
        <f>$J25</f>
        <v>0.221</v>
      </c>
      <c r="AF11" s="161">
        <f>$J27</f>
        <v>0.108</v>
      </c>
      <c r="AG11" s="161">
        <f>$K21</f>
        <v>0.71199999999999997</v>
      </c>
      <c r="AH11" s="161">
        <f>$K23</f>
        <v>0.504</v>
      </c>
      <c r="AI11" s="161">
        <f>$K25</f>
        <v>0.24399999999999999</v>
      </c>
      <c r="AJ11" s="161">
        <f>$K27</f>
        <v>0.12</v>
      </c>
      <c r="AK11" s="161">
        <f>$L21</f>
        <v>0.55900000000000005</v>
      </c>
      <c r="AL11" s="161">
        <f>$L23</f>
        <v>0.45400000000000001</v>
      </c>
      <c r="AM11" s="161">
        <f>$L25</f>
        <v>0.27900000000000003</v>
      </c>
      <c r="AN11" s="161">
        <f>$L27</f>
        <v>0.16300000000000001</v>
      </c>
    </row>
    <row r="12" spans="1:40" ht="16" thickBot="1" x14ac:dyDescent="0.4">
      <c r="A12" s="16" t="s">
        <v>29</v>
      </c>
      <c r="B12" s="16"/>
      <c r="C12" s="17"/>
      <c r="D12" s="146">
        <v>0.498</v>
      </c>
      <c r="E12" s="146">
        <v>0.48899999999999999</v>
      </c>
      <c r="F12" s="146">
        <v>0.48899999999999999</v>
      </c>
      <c r="G12" s="141"/>
      <c r="H12" s="16"/>
      <c r="I12" s="17"/>
      <c r="J12" s="146">
        <f>'Doublex when sd is different'!J12</f>
        <v>0.45200000000000001</v>
      </c>
      <c r="K12" s="146">
        <f>'Doublex when sd is different'!K12</f>
        <v>0.59299999999999997</v>
      </c>
      <c r="L12" s="146">
        <f>'Doublex when sd is different'!L12</f>
        <v>0.443</v>
      </c>
      <c r="M12" s="1"/>
      <c r="N12" s="135"/>
      <c r="O12" s="135"/>
      <c r="P12" s="1"/>
      <c r="Q12" s="1"/>
      <c r="R12" s="1"/>
      <c r="S12" s="1"/>
      <c r="T12" s="1"/>
      <c r="U12" s="1"/>
      <c r="V12" s="1"/>
      <c r="W12" s="1"/>
      <c r="X12" s="1"/>
      <c r="Y12" s="170">
        <v>20</v>
      </c>
      <c r="Z12" s="170"/>
      <c r="AA12" s="153">
        <v>2</v>
      </c>
      <c r="AB12" s="158" t="s">
        <v>72</v>
      </c>
      <c r="AC12" s="160">
        <f>$J28</f>
        <v>0.73199999999999998</v>
      </c>
      <c r="AD12" s="160">
        <f>$J30</f>
        <v>0.48699999999999999</v>
      </c>
      <c r="AE12" s="160">
        <f>$J32</f>
        <v>0.16900000000000001</v>
      </c>
      <c r="AF12" s="160">
        <f>$J34</f>
        <v>0.05</v>
      </c>
      <c r="AG12" s="160">
        <f>$K28</f>
        <v>0.67700000000000005</v>
      </c>
      <c r="AH12" s="160">
        <f>$K30</f>
        <v>0.47199999999999998</v>
      </c>
      <c r="AI12" s="160">
        <f>$K32</f>
        <v>0.21299999999999999</v>
      </c>
      <c r="AJ12" s="160">
        <f>$K34</f>
        <v>9.2999999999999999E-2</v>
      </c>
      <c r="AK12" s="160">
        <f>$L28</f>
        <v>0.58599999999999997</v>
      </c>
      <c r="AL12" s="160">
        <f>$L30</f>
        <v>0.48099999999999998</v>
      </c>
      <c r="AM12" s="160">
        <f>$L32</f>
        <v>0.29199999999999998</v>
      </c>
      <c r="AN12" s="160">
        <f>$L34</f>
        <v>0.151</v>
      </c>
    </row>
    <row r="13" spans="1:40" ht="16" thickBot="1" x14ac:dyDescent="0.4">
      <c r="A13" s="8"/>
      <c r="B13" s="8">
        <v>2.1</v>
      </c>
      <c r="C13" s="9" t="s">
        <v>10</v>
      </c>
      <c r="D13" s="125">
        <f>'[4]power for chi² and skewpos dist'!G14</f>
        <v>0.53800000000000003</v>
      </c>
      <c r="E13" s="125">
        <f>'[4]power for chi² and skewpos dist'!H14</f>
        <v>0.53100000000000003</v>
      </c>
      <c r="F13" s="125">
        <f>'[4]power for chi² and skewpos dist'!I14</f>
        <v>0.53100000000000003</v>
      </c>
      <c r="G13" s="141"/>
      <c r="H13" s="8">
        <v>2.1</v>
      </c>
      <c r="I13" s="9" t="s">
        <v>10</v>
      </c>
      <c r="J13" s="125">
        <v>0.499</v>
      </c>
      <c r="K13" s="125">
        <v>0.66800000000000004</v>
      </c>
      <c r="L13" s="125">
        <v>0.49</v>
      </c>
      <c r="M13" s="1"/>
      <c r="N13" s="135"/>
      <c r="O13" s="135"/>
      <c r="P13" s="1"/>
      <c r="Q13" s="1"/>
      <c r="R13" s="1"/>
      <c r="S13" s="1"/>
      <c r="T13" s="1"/>
      <c r="U13" s="1"/>
      <c r="V13" s="1"/>
      <c r="W13" s="1"/>
      <c r="X13" s="1"/>
      <c r="Y13" s="170"/>
      <c r="Z13" s="170"/>
      <c r="AA13" s="153"/>
      <c r="AB13" s="159" t="s">
        <v>73</v>
      </c>
      <c r="AC13" s="161">
        <f>$J29</f>
        <v>0.72099999999999997</v>
      </c>
      <c r="AD13" s="161">
        <f>$J31</f>
        <v>0.50800000000000001</v>
      </c>
      <c r="AE13" s="161">
        <f>$J33</f>
        <v>0.20699999999999999</v>
      </c>
      <c r="AF13" s="161">
        <f>$J35</f>
        <v>7.8E-2</v>
      </c>
      <c r="AG13" s="161">
        <f>$K29</f>
        <v>0.73399999999999999</v>
      </c>
      <c r="AH13" s="161">
        <f>$K31</f>
        <v>0.56200000000000006</v>
      </c>
      <c r="AI13" s="161">
        <f>$K33</f>
        <v>0.28399999999999997</v>
      </c>
      <c r="AJ13" s="161">
        <f>$K35</f>
        <v>0.13100000000000001</v>
      </c>
      <c r="AK13" s="161">
        <f>$L29</f>
        <v>0.6</v>
      </c>
      <c r="AL13" s="161">
        <f>$L31</f>
        <v>0.50700000000000001</v>
      </c>
      <c r="AM13" s="161">
        <f>$L33</f>
        <v>0.32100000000000001</v>
      </c>
      <c r="AN13" s="161">
        <f>$L35</f>
        <v>0.17899999999999999</v>
      </c>
    </row>
    <row r="14" spans="1:40" ht="16" thickBot="1" x14ac:dyDescent="0.4">
      <c r="A14" s="16" t="s">
        <v>29</v>
      </c>
      <c r="B14" s="29"/>
      <c r="C14" s="29"/>
      <c r="D14" s="147">
        <v>0.33800000000000002</v>
      </c>
      <c r="E14" s="147">
        <v>0.33700000000000002</v>
      </c>
      <c r="F14" s="147">
        <v>0.33700000000000002</v>
      </c>
      <c r="G14" s="141"/>
      <c r="H14" s="29"/>
      <c r="I14" s="29"/>
      <c r="J14" s="147">
        <f>'Doublex when sd is different'!J14</f>
        <v>0.33800000000000002</v>
      </c>
      <c r="K14" s="147">
        <f>'Doublex when sd is different'!K14</f>
        <v>0.32900000000000001</v>
      </c>
      <c r="L14" s="147">
        <f>'Doublex when sd is different'!L14</f>
        <v>0.33600000000000002</v>
      </c>
      <c r="M14" s="1"/>
      <c r="N14" s="135"/>
      <c r="O14" s="135"/>
      <c r="P14" s="1"/>
      <c r="Q14" s="1"/>
      <c r="R14" s="1"/>
      <c r="S14" s="1"/>
      <c r="T14" s="1"/>
      <c r="U14" s="1"/>
      <c r="V14" s="1"/>
      <c r="W14" s="1"/>
      <c r="X14" s="1"/>
      <c r="Y14" s="170">
        <v>30</v>
      </c>
      <c r="Z14" s="170"/>
      <c r="AA14" s="153" t="s">
        <v>71</v>
      </c>
      <c r="AB14" s="158" t="s">
        <v>72</v>
      </c>
      <c r="AC14" s="160">
        <f>$J36</f>
        <v>0.32</v>
      </c>
      <c r="AD14" s="160">
        <f>$J38</f>
        <v>0.31</v>
      </c>
      <c r="AE14" s="160">
        <f>$J40</f>
        <v>0.26700000000000002</v>
      </c>
      <c r="AF14" s="160">
        <f>$J42</f>
        <v>0.24199999999999999</v>
      </c>
      <c r="AG14" s="160">
        <f>$K36</f>
        <v>0.65700000000000003</v>
      </c>
      <c r="AH14" s="160">
        <f>$K38</f>
        <v>0.30299999999999999</v>
      </c>
      <c r="AI14" s="160">
        <f>$K40</f>
        <v>0.11799999999999999</v>
      </c>
      <c r="AJ14" s="160">
        <f>$K42</f>
        <v>6.8000000000000005E-2</v>
      </c>
      <c r="AK14" s="160">
        <f>$L36</f>
        <v>0.44</v>
      </c>
      <c r="AL14" s="160">
        <f>$L38</f>
        <v>0.30499999999999999</v>
      </c>
      <c r="AM14" s="160">
        <f>$L40</f>
        <v>0.16200000000000001</v>
      </c>
      <c r="AN14" s="160">
        <f>$L42</f>
        <v>9.9000000000000005E-2</v>
      </c>
    </row>
    <row r="15" spans="1:40" ht="16" thickBot="1" x14ac:dyDescent="0.4">
      <c r="A15" s="8"/>
      <c r="B15" s="8">
        <v>2.2000000000000002</v>
      </c>
      <c r="C15" s="9" t="s">
        <v>10</v>
      </c>
      <c r="D15" s="125">
        <f>'[4]power for chi² and skewpos dist'!G16</f>
        <v>0.38700000000000001</v>
      </c>
      <c r="E15" s="125">
        <f>'[4]power for chi² and skewpos dist'!H16</f>
        <v>0.38500000000000001</v>
      </c>
      <c r="F15" s="125">
        <f>'[4]power for chi² and skewpos dist'!I16</f>
        <v>0.38500000000000001</v>
      </c>
      <c r="G15" s="141"/>
      <c r="H15" s="8">
        <v>2.2000000000000002</v>
      </c>
      <c r="I15" s="9" t="s">
        <v>10</v>
      </c>
      <c r="J15" s="125">
        <v>0.379</v>
      </c>
      <c r="K15" s="125">
        <v>0.42</v>
      </c>
      <c r="L15" s="125">
        <v>0.375</v>
      </c>
      <c r="M15" s="1"/>
      <c r="N15" s="135">
        <f>D15-E15</f>
        <v>2.0000000000000018E-3</v>
      </c>
      <c r="O15" s="135">
        <f>J15-K15</f>
        <v>-4.0999999999999981E-2</v>
      </c>
      <c r="P15" s="1"/>
      <c r="Q15" s="1">
        <f>D15-F15</f>
        <v>2.0000000000000018E-3</v>
      </c>
      <c r="R15" s="1">
        <f>J15-L15</f>
        <v>4.0000000000000036E-3</v>
      </c>
      <c r="S15" s="1"/>
      <c r="T15" s="1"/>
      <c r="U15" s="1"/>
      <c r="V15" s="1"/>
      <c r="W15" s="1"/>
      <c r="X15" s="1"/>
      <c r="Y15" s="170"/>
      <c r="Z15" s="170"/>
      <c r="AA15" s="153"/>
      <c r="AB15" s="159" t="s">
        <v>73</v>
      </c>
      <c r="AC15" s="161">
        <f>$J37</f>
        <v>0.38400000000000001</v>
      </c>
      <c r="AD15" s="161">
        <f>$J39</f>
        <v>0.35</v>
      </c>
      <c r="AE15" s="161">
        <f>$J41</f>
        <v>0.3</v>
      </c>
      <c r="AF15" s="161">
        <f>$J43</f>
        <v>0.26900000000000002</v>
      </c>
      <c r="AG15" s="161">
        <f>$K37</f>
        <v>0.69099999999999995</v>
      </c>
      <c r="AH15" s="161">
        <f>$K39</f>
        <v>0.379</v>
      </c>
      <c r="AI15" s="161">
        <f>$K41</f>
        <v>0.17899999999999999</v>
      </c>
      <c r="AJ15" s="161">
        <f>$K43</f>
        <v>0.104</v>
      </c>
      <c r="AK15" s="161">
        <f>$L37</f>
        <v>0.47899999999999998</v>
      </c>
      <c r="AL15" s="161">
        <f>$L39</f>
        <v>0.34499999999999997</v>
      </c>
      <c r="AM15" s="161">
        <f>$L41</f>
        <v>0.20799999999999999</v>
      </c>
      <c r="AN15" s="161">
        <f>$L43</f>
        <v>0.13700000000000001</v>
      </c>
    </row>
    <row r="16" spans="1:40" ht="16" thickBot="1" x14ac:dyDescent="0.4">
      <c r="A16" s="16" t="s">
        <v>29</v>
      </c>
      <c r="B16" s="16"/>
      <c r="C16" s="16"/>
      <c r="D16" s="146">
        <v>0.16800000000000001</v>
      </c>
      <c r="E16" s="146">
        <v>0.16200000000000001</v>
      </c>
      <c r="F16" s="146">
        <v>0.16200000000000001</v>
      </c>
      <c r="G16" s="141"/>
      <c r="H16" s="16"/>
      <c r="I16" s="16"/>
      <c r="J16" s="146">
        <f>'Doublex when sd is different'!J16</f>
        <v>0.19600000000000001</v>
      </c>
      <c r="K16" s="146">
        <f>'Doublex when sd is different'!K16</f>
        <v>0.13600000000000001</v>
      </c>
      <c r="L16" s="146">
        <f>'Doublex when sd is different'!L16</f>
        <v>0.188</v>
      </c>
      <c r="M16" s="1"/>
      <c r="N16" s="135"/>
      <c r="O16" s="135"/>
      <c r="P16" s="1"/>
      <c r="Q16" s="1"/>
      <c r="R16" s="1"/>
      <c r="S16" s="1"/>
      <c r="T16" s="1"/>
      <c r="U16" s="1"/>
      <c r="V16" s="1"/>
      <c r="W16" s="1"/>
      <c r="X16" s="1"/>
      <c r="Y16" s="170">
        <v>30</v>
      </c>
      <c r="Z16" s="170"/>
      <c r="AA16" s="153">
        <v>1</v>
      </c>
      <c r="AB16" s="158" t="s">
        <v>72</v>
      </c>
      <c r="AC16" s="160">
        <f>$J44</f>
        <v>0.65900000000000003</v>
      </c>
      <c r="AD16" s="160">
        <f>$J46</f>
        <v>0.49</v>
      </c>
      <c r="AE16" s="160">
        <f>$J48</f>
        <v>0.26700000000000002</v>
      </c>
      <c r="AF16" s="160">
        <f>$J50</f>
        <v>0.14299999999999999</v>
      </c>
      <c r="AG16" s="160">
        <f>$K44</f>
        <v>0.79300000000000004</v>
      </c>
      <c r="AH16" s="160">
        <f>$K46</f>
        <v>0.48199999999999998</v>
      </c>
      <c r="AI16" s="160">
        <f>$K48</f>
        <v>0.187</v>
      </c>
      <c r="AJ16" s="160">
        <f>$K50</f>
        <v>8.5000000000000006E-2</v>
      </c>
      <c r="AK16" s="160">
        <f>$L44</f>
        <v>0.65400000000000003</v>
      </c>
      <c r="AL16" s="160">
        <f>$L46</f>
        <v>0.48899999999999999</v>
      </c>
      <c r="AM16" s="160">
        <f>$L48</f>
        <v>0.26100000000000001</v>
      </c>
      <c r="AN16" s="160">
        <f>$L50</f>
        <v>0.13300000000000001</v>
      </c>
    </row>
    <row r="17" spans="1:40" ht="16" thickBot="1" x14ac:dyDescent="0.4">
      <c r="A17" s="8"/>
      <c r="B17" s="8">
        <v>2.4</v>
      </c>
      <c r="C17" s="9" t="s">
        <v>10</v>
      </c>
      <c r="D17" s="125">
        <f>'[4]power for chi² and skewpos dist'!G18</f>
        <v>0.21199999999999999</v>
      </c>
      <c r="E17" s="125">
        <f>'[4]power for chi² and skewpos dist'!H18</f>
        <v>0.20699999999999999</v>
      </c>
      <c r="F17" s="125">
        <f>'[4]power for chi² and skewpos dist'!I18</f>
        <v>0.20699999999999999</v>
      </c>
      <c r="G17" s="141"/>
      <c r="H17" s="8">
        <v>2.4</v>
      </c>
      <c r="I17" s="9" t="s">
        <v>10</v>
      </c>
      <c r="J17" s="125">
        <v>0.23799999999999999</v>
      </c>
      <c r="K17" s="125">
        <v>0.20100000000000001</v>
      </c>
      <c r="L17" s="125">
        <v>0.23</v>
      </c>
      <c r="M17" s="1"/>
      <c r="N17" s="135"/>
      <c r="O17" s="135"/>
      <c r="P17" s="1"/>
      <c r="Q17" s="1"/>
      <c r="R17" s="1"/>
      <c r="S17" s="1"/>
      <c r="T17" s="1"/>
      <c r="U17" s="1"/>
      <c r="V17" s="1"/>
      <c r="W17" s="1"/>
      <c r="X17" s="1"/>
      <c r="Y17" s="170"/>
      <c r="Z17" s="170"/>
      <c r="AA17" s="153"/>
      <c r="AB17" s="159" t="s">
        <v>73</v>
      </c>
      <c r="AC17" s="161">
        <f>$J45</f>
        <v>0.65500000000000003</v>
      </c>
      <c r="AD17" s="161">
        <f>$J47</f>
        <v>0.50700000000000001</v>
      </c>
      <c r="AE17" s="161">
        <f>$J49</f>
        <v>0.29799999999999999</v>
      </c>
      <c r="AF17" s="161">
        <f>$J51</f>
        <v>0.17499999999999999</v>
      </c>
      <c r="AG17" s="161">
        <f>$K45</f>
        <v>0.80500000000000005</v>
      </c>
      <c r="AH17" s="161">
        <f>$K47</f>
        <v>0.54100000000000004</v>
      </c>
      <c r="AI17" s="161">
        <f>$K49</f>
        <v>0.247</v>
      </c>
      <c r="AJ17" s="161">
        <f>$K51</f>
        <v>0.12</v>
      </c>
      <c r="AK17" s="161">
        <f>$L45</f>
        <v>0.65</v>
      </c>
      <c r="AL17" s="161">
        <f>$L47</f>
        <v>0.505</v>
      </c>
      <c r="AM17" s="161">
        <f>$L49</f>
        <v>0.29299999999999998</v>
      </c>
      <c r="AN17" s="161">
        <f>$L51</f>
        <v>0.16600000000000001</v>
      </c>
    </row>
    <row r="18" spans="1:40" ht="16" thickBot="1" x14ac:dyDescent="0.4">
      <c r="A18" s="16" t="s">
        <v>29</v>
      </c>
      <c r="B18" s="16"/>
      <c r="C18" s="16"/>
      <c r="D18" s="146">
        <v>8.8999999999999996E-2</v>
      </c>
      <c r="E18" s="146">
        <v>8.2000000000000003E-2</v>
      </c>
      <c r="F18" s="146">
        <v>8.2000000000000003E-2</v>
      </c>
      <c r="G18" s="141"/>
      <c r="H18" s="16"/>
      <c r="I18" s="16"/>
      <c r="J18" s="146">
        <f>'Doublex when sd is different'!J18</f>
        <v>0.124</v>
      </c>
      <c r="K18" s="146">
        <f>'Doublex when sd is different'!K18</f>
        <v>7.2999999999999995E-2</v>
      </c>
      <c r="L18" s="146">
        <f>'Doublex when sd is different'!L18</f>
        <v>0.111</v>
      </c>
      <c r="M18" s="1"/>
      <c r="N18" s="135"/>
      <c r="O18" s="135"/>
      <c r="P18" s="1"/>
      <c r="Q18" s="1"/>
      <c r="R18" s="1"/>
      <c r="S18" s="1"/>
      <c r="T18" s="1"/>
      <c r="U18" s="1"/>
      <c r="V18" s="1"/>
      <c r="W18" s="1"/>
      <c r="X18" s="1"/>
      <c r="Y18" s="170">
        <v>30</v>
      </c>
      <c r="Z18" s="170"/>
      <c r="AA18" s="153" t="s">
        <v>74</v>
      </c>
      <c r="AB18" s="158" t="s">
        <v>72</v>
      </c>
      <c r="AC18" s="160">
        <f>$J52</f>
        <v>0.81699999999999995</v>
      </c>
      <c r="AD18" s="160">
        <f>$J54</f>
        <v>0.60199999999999998</v>
      </c>
      <c r="AE18" s="160">
        <f>$J56</f>
        <v>0.26300000000000001</v>
      </c>
      <c r="AF18" s="160">
        <f>$J58</f>
        <v>9.8000000000000004E-2</v>
      </c>
      <c r="AG18" s="160">
        <f>$K52</f>
        <v>0.84099999999999997</v>
      </c>
      <c r="AH18" s="160">
        <f>$K54</f>
        <v>0.59399999999999997</v>
      </c>
      <c r="AI18" s="160">
        <f>$K56</f>
        <v>0.251</v>
      </c>
      <c r="AJ18" s="160">
        <f>$K58</f>
        <v>0.10199999999999999</v>
      </c>
      <c r="AK18" s="160">
        <f>$L52</f>
        <v>0.748</v>
      </c>
      <c r="AL18" s="160">
        <f>$L54</f>
        <v>0.6</v>
      </c>
      <c r="AM18" s="160">
        <f>$L56</f>
        <v>0.34100000000000003</v>
      </c>
      <c r="AN18" s="160">
        <f>$L58</f>
        <v>0.16500000000000001</v>
      </c>
    </row>
    <row r="19" spans="1:40" ht="16" thickBot="1" x14ac:dyDescent="0.4">
      <c r="A19" s="8"/>
      <c r="B19" s="8">
        <v>2.8</v>
      </c>
      <c r="C19" s="9" t="s">
        <v>10</v>
      </c>
      <c r="D19" s="125">
        <f>'[4]power for chi² and skewpos dist'!G20</f>
        <v>0.124</v>
      </c>
      <c r="E19" s="125">
        <f>'[4]power for chi² and skewpos dist'!H20</f>
        <v>0.11700000000000001</v>
      </c>
      <c r="F19" s="125">
        <f>'[4]power for chi² and skewpos dist'!I20</f>
        <v>0.11700000000000001</v>
      </c>
      <c r="G19" s="141"/>
      <c r="H19" s="8">
        <v>2.8</v>
      </c>
      <c r="I19" s="9" t="s">
        <v>10</v>
      </c>
      <c r="J19" s="125">
        <v>0.157</v>
      </c>
      <c r="K19" s="125">
        <v>0.108</v>
      </c>
      <c r="L19" s="125">
        <v>0.14399999999999999</v>
      </c>
      <c r="M19" s="1"/>
      <c r="N19" s="135"/>
      <c r="O19" s="135"/>
      <c r="P19" s="1"/>
      <c r="Q19" s="1"/>
      <c r="R19" s="1"/>
      <c r="S19" s="1"/>
      <c r="T19" s="1"/>
      <c r="U19" s="1"/>
      <c r="V19" s="1"/>
      <c r="W19" s="1"/>
      <c r="X19" s="1"/>
      <c r="Y19" s="170"/>
      <c r="Z19" s="170"/>
      <c r="AA19" s="153"/>
      <c r="AB19" s="159" t="s">
        <v>73</v>
      </c>
      <c r="AC19" s="161">
        <f>$J53</f>
        <v>0.78500000000000003</v>
      </c>
      <c r="AD19" s="161">
        <f>$J55</f>
        <v>0.60399999999999998</v>
      </c>
      <c r="AE19" s="161">
        <f>$J57</f>
        <v>0.29399999999999998</v>
      </c>
      <c r="AF19" s="161">
        <f>$J59</f>
        <v>0.126</v>
      </c>
      <c r="AG19" s="161">
        <f>$K53</f>
        <v>0.84099999999999997</v>
      </c>
      <c r="AH19" s="161">
        <f>$K55</f>
        <v>0.64200000000000002</v>
      </c>
      <c r="AI19" s="161">
        <f>$K57</f>
        <v>0.311</v>
      </c>
      <c r="AJ19" s="161">
        <f>$K59</f>
        <v>0.13700000000000001</v>
      </c>
      <c r="AK19" s="161">
        <f>$L53</f>
        <v>0.72199999999999998</v>
      </c>
      <c r="AL19" s="161">
        <f>$L55</f>
        <v>0.60299999999999998</v>
      </c>
      <c r="AM19" s="161">
        <f>$L57</f>
        <v>0.36499999999999999</v>
      </c>
      <c r="AN19" s="161">
        <f>$L59</f>
        <v>0.192</v>
      </c>
    </row>
    <row r="20" spans="1:40" ht="16" thickBot="1" x14ac:dyDescent="0.4">
      <c r="A20" s="16" t="s">
        <v>29</v>
      </c>
      <c r="B20" s="13"/>
      <c r="C20" s="13"/>
      <c r="D20" s="145">
        <v>0.61799999999999999</v>
      </c>
      <c r="E20" s="145">
        <v>0.51300000000000001</v>
      </c>
      <c r="F20" s="145">
        <v>0.51300000000000001</v>
      </c>
      <c r="G20" s="141"/>
      <c r="H20" s="13"/>
      <c r="I20" s="13"/>
      <c r="J20" s="145">
        <f>'Doublex when sd is different'!J20</f>
        <v>0.627</v>
      </c>
      <c r="K20" s="145">
        <f>'Doublex when sd is different'!K20</f>
        <v>0.64700000000000002</v>
      </c>
      <c r="L20" s="145">
        <f>'Doublex when sd is different'!L20</f>
        <v>0.53200000000000003</v>
      </c>
      <c r="M20" s="1"/>
      <c r="N20" s="135"/>
      <c r="O20" s="135"/>
      <c r="P20" s="1"/>
      <c r="Q20" s="1"/>
      <c r="R20" s="1"/>
      <c r="S20" s="1"/>
      <c r="T20" s="1"/>
      <c r="U20" s="1"/>
      <c r="V20" s="1"/>
      <c r="W20" s="1"/>
      <c r="X20" s="1"/>
      <c r="Y20" s="170">
        <v>30</v>
      </c>
      <c r="Z20" s="170"/>
      <c r="AA20" s="153">
        <v>2</v>
      </c>
      <c r="AB20" s="158" t="s">
        <v>72</v>
      </c>
      <c r="AC20" s="160">
        <f>$J60</f>
        <v>0.88900000000000001</v>
      </c>
      <c r="AD20" s="160">
        <f>$J62</f>
        <v>0.67500000000000004</v>
      </c>
      <c r="AE20" s="160">
        <f>$J64</f>
        <v>0.26</v>
      </c>
      <c r="AF20" s="160">
        <f>$J66</f>
        <v>7.0000000000000007E-2</v>
      </c>
      <c r="AG20" s="160">
        <f>$K60</f>
        <v>0.86399999999999999</v>
      </c>
      <c r="AH20" s="160">
        <f>$K62</f>
        <v>0.66600000000000004</v>
      </c>
      <c r="AI20" s="160">
        <f>$K64</f>
        <v>0.309</v>
      </c>
      <c r="AJ20" s="160">
        <f>$K66</f>
        <v>0.11899999999999999</v>
      </c>
      <c r="AK20" s="160">
        <f>$L60</f>
        <v>0.79700000000000004</v>
      </c>
      <c r="AL20" s="160">
        <f>$L62</f>
        <v>0.67100000000000004</v>
      </c>
      <c r="AM20" s="160">
        <f>$L64</f>
        <v>0.41</v>
      </c>
      <c r="AN20" s="160">
        <f>$L66</f>
        <v>0.19400000000000001</v>
      </c>
    </row>
    <row r="21" spans="1:40" ht="16" thickBot="1" x14ac:dyDescent="0.4">
      <c r="A21" s="8"/>
      <c r="B21" s="8">
        <v>2.1</v>
      </c>
      <c r="C21" s="9" t="s">
        <v>11</v>
      </c>
      <c r="D21" s="125">
        <f>'[4]power for chi² and skewpos dist'!G22</f>
        <v>0.629</v>
      </c>
      <c r="E21" s="125">
        <f>'[4]power for chi² and skewpos dist'!H22</f>
        <v>0.55300000000000005</v>
      </c>
      <c r="F21" s="125">
        <f>'[4]power for chi² and skewpos dist'!I22</f>
        <v>0.55300000000000005</v>
      </c>
      <c r="G21" s="141"/>
      <c r="H21" s="8">
        <v>2.1</v>
      </c>
      <c r="I21" s="9" t="s">
        <v>11</v>
      </c>
      <c r="J21" s="125">
        <v>0.63600000000000001</v>
      </c>
      <c r="K21" s="125">
        <v>0.71199999999999997</v>
      </c>
      <c r="L21" s="125">
        <v>0.55900000000000005</v>
      </c>
      <c r="M21" s="1"/>
      <c r="N21" s="135"/>
      <c r="O21" s="135"/>
      <c r="P21" s="1"/>
      <c r="Q21" s="1"/>
      <c r="R21" s="1"/>
      <c r="S21" s="1"/>
      <c r="T21" s="1"/>
      <c r="U21" s="1"/>
      <c r="V21" s="1"/>
      <c r="W21" s="1"/>
      <c r="X21" s="1"/>
      <c r="Y21" s="170"/>
      <c r="Z21" s="170"/>
      <c r="AA21" s="153"/>
      <c r="AB21" s="159" t="s">
        <v>73</v>
      </c>
      <c r="AC21" s="161">
        <f>$J61</f>
        <v>0.85499999999999998</v>
      </c>
      <c r="AD21" s="161">
        <f>$J63</f>
        <v>0.66800000000000004</v>
      </c>
      <c r="AE21" s="161">
        <f>$J65</f>
        <v>0.28999999999999998</v>
      </c>
      <c r="AF21" s="161">
        <f>$J67</f>
        <v>9.7000000000000003E-2</v>
      </c>
      <c r="AG21" s="161">
        <f>$K61</f>
        <v>0.85899999999999999</v>
      </c>
      <c r="AH21" s="161">
        <f>$K63</f>
        <v>0.70499999999999996</v>
      </c>
      <c r="AI21" s="161">
        <f>$K65</f>
        <v>0.37</v>
      </c>
      <c r="AJ21" s="161">
        <f>$K67</f>
        <v>0.156</v>
      </c>
      <c r="AK21" s="161">
        <f>$L61</f>
        <v>0.76300000000000001</v>
      </c>
      <c r="AL21" s="161">
        <f>$L63</f>
        <v>0.66400000000000003</v>
      </c>
      <c r="AM21" s="161">
        <f>$L65</f>
        <v>0.42599999999999999</v>
      </c>
      <c r="AN21" s="161">
        <f>$L67</f>
        <v>0.219</v>
      </c>
    </row>
    <row r="22" spans="1:40" ht="16" thickBot="1" x14ac:dyDescent="0.4">
      <c r="A22" s="16" t="s">
        <v>29</v>
      </c>
      <c r="B22" s="40"/>
      <c r="C22" s="40"/>
      <c r="D22" s="144">
        <v>0.39700000000000002</v>
      </c>
      <c r="E22" s="144">
        <v>0.39400000000000002</v>
      </c>
      <c r="F22" s="144">
        <v>0.39400000000000002</v>
      </c>
      <c r="G22" s="141"/>
      <c r="H22" s="40"/>
      <c r="I22" s="40"/>
      <c r="J22" s="144">
        <f>'Doublex when sd is different'!J22</f>
        <v>0.42399999999999999</v>
      </c>
      <c r="K22" s="144">
        <f>'Doublex when sd is different'!K22</f>
        <v>0.41299999999999998</v>
      </c>
      <c r="L22" s="144">
        <f>'Doublex when sd is different'!L22</f>
        <v>0.42099999999999999</v>
      </c>
      <c r="M22" s="1"/>
      <c r="N22" s="135"/>
      <c r="O22" s="135"/>
      <c r="P22" s="1"/>
      <c r="Q22" s="1"/>
      <c r="R22" s="1"/>
      <c r="S22" s="1"/>
      <c r="T22" s="1"/>
      <c r="U22" s="1"/>
      <c r="V22" s="1"/>
      <c r="W22" s="1"/>
      <c r="X22" s="1"/>
      <c r="Y22" s="170">
        <v>40</v>
      </c>
      <c r="Z22" s="170"/>
      <c r="AA22" s="153" t="s">
        <v>71</v>
      </c>
      <c r="AB22" s="158" t="s">
        <v>72</v>
      </c>
      <c r="AC22" s="160">
        <f>$J68</f>
        <v>0.46300000000000002</v>
      </c>
      <c r="AD22" s="160">
        <f>$J70</f>
        <v>0.40400000000000003</v>
      </c>
      <c r="AE22" s="160">
        <f>$J72</f>
        <v>0.315</v>
      </c>
      <c r="AF22" s="160">
        <f>$J74</f>
        <v>0.25600000000000001</v>
      </c>
      <c r="AG22" s="160">
        <f>$K68</f>
        <v>0.79600000000000004</v>
      </c>
      <c r="AH22" s="160">
        <f>$K70</f>
        <v>0.39500000000000002</v>
      </c>
      <c r="AI22" s="160">
        <f>$K72</f>
        <v>0.14499999999999999</v>
      </c>
      <c r="AJ22" s="160">
        <f>$K74</f>
        <v>7.3999999999999996E-2</v>
      </c>
      <c r="AK22" s="160">
        <f>$L68</f>
        <v>0.59099999999999997</v>
      </c>
      <c r="AL22" s="160">
        <f>$L70</f>
        <v>0.4</v>
      </c>
      <c r="AM22" s="160">
        <f>$L72</f>
        <v>0.20200000000000001</v>
      </c>
      <c r="AN22" s="160">
        <f>$L74</f>
        <v>0.112</v>
      </c>
    </row>
    <row r="23" spans="1:40" ht="16" thickBot="1" x14ac:dyDescent="0.4">
      <c r="A23" s="8"/>
      <c r="B23" s="8">
        <v>2.2000000000000002</v>
      </c>
      <c r="C23" s="9" t="s">
        <v>11</v>
      </c>
      <c r="D23" s="125">
        <f>'[4]power for chi² and skewpos dist'!G24</f>
        <v>0.435</v>
      </c>
      <c r="E23" s="125">
        <f>'[4]power for chi² and skewpos dist'!H24</f>
        <v>0.442</v>
      </c>
      <c r="F23" s="125">
        <f>'[4]power for chi² and skewpos dist'!I24</f>
        <v>0.442</v>
      </c>
      <c r="G23" s="141"/>
      <c r="H23" s="8">
        <v>2.2000000000000002</v>
      </c>
      <c r="I23" s="9" t="s">
        <v>11</v>
      </c>
      <c r="J23" s="125">
        <v>0.45400000000000001</v>
      </c>
      <c r="K23" s="125">
        <v>0.504</v>
      </c>
      <c r="L23" s="125">
        <v>0.45400000000000001</v>
      </c>
      <c r="M23" s="1"/>
      <c r="N23" s="135">
        <f>D23-E23</f>
        <v>-7.0000000000000062E-3</v>
      </c>
      <c r="O23" s="135">
        <f>J23-K23</f>
        <v>-4.9999999999999989E-2</v>
      </c>
      <c r="P23" s="1"/>
      <c r="Q23" s="1">
        <f>D23-F23</f>
        <v>-7.0000000000000062E-3</v>
      </c>
      <c r="R23" s="1">
        <f>J23-L23</f>
        <v>0</v>
      </c>
      <c r="S23" s="1"/>
      <c r="T23" s="1"/>
      <c r="U23" s="1"/>
      <c r="V23" s="1"/>
      <c r="W23" s="1"/>
      <c r="X23" s="1"/>
      <c r="Y23" s="170"/>
      <c r="Z23" s="170"/>
      <c r="AA23" s="153"/>
      <c r="AB23" s="159" t="s">
        <v>73</v>
      </c>
      <c r="AC23" s="161">
        <f>$J69</f>
        <v>0.496</v>
      </c>
      <c r="AD23" s="161">
        <f>$J71</f>
        <v>0.43</v>
      </c>
      <c r="AE23" s="161">
        <f>$J73</f>
        <v>0.34</v>
      </c>
      <c r="AF23" s="161">
        <f>$J75</f>
        <v>0.28000000000000003</v>
      </c>
      <c r="AG23" s="161">
        <f>$K69</f>
        <v>0.79700000000000004</v>
      </c>
      <c r="AH23" s="161">
        <f>$K71</f>
        <v>0.45300000000000001</v>
      </c>
      <c r="AI23" s="161">
        <f>$K73</f>
        <v>0.20200000000000001</v>
      </c>
      <c r="AJ23" s="161">
        <f>$K75</f>
        <v>0.109</v>
      </c>
      <c r="AK23" s="161">
        <f>$L69</f>
        <v>0.59799999999999998</v>
      </c>
      <c r="AL23" s="161">
        <f>$L71</f>
        <v>0.42499999999999999</v>
      </c>
      <c r="AM23" s="161">
        <f>$L73</f>
        <v>0.24199999999999999</v>
      </c>
      <c r="AN23" s="161">
        <f>$L75</f>
        <v>0.14699999999999999</v>
      </c>
    </row>
    <row r="24" spans="1:40" ht="16" thickBot="1" x14ac:dyDescent="0.4">
      <c r="A24" s="16" t="s">
        <v>29</v>
      </c>
      <c r="B24" s="11"/>
      <c r="C24" s="11"/>
      <c r="D24" s="143">
        <v>0.14599999999999999</v>
      </c>
      <c r="E24" s="143">
        <v>0.20699999999999999</v>
      </c>
      <c r="F24" s="143">
        <v>0.20699999999999999</v>
      </c>
      <c r="G24" s="141"/>
      <c r="H24" s="11"/>
      <c r="I24" s="11"/>
      <c r="J24" s="143">
        <f>'Doublex when sd is different'!J24</f>
        <v>0.18099999999999999</v>
      </c>
      <c r="K24" s="143">
        <f>'Doublex when sd is different'!K24</f>
        <v>0.17599999999999999</v>
      </c>
      <c r="L24" s="143">
        <f>'Doublex when sd is different'!L24</f>
        <v>0.245</v>
      </c>
      <c r="M24" s="1"/>
      <c r="N24" s="135"/>
      <c r="O24" s="135"/>
      <c r="P24" s="1"/>
      <c r="Q24" s="1"/>
      <c r="R24" s="1"/>
      <c r="S24" s="1"/>
      <c r="T24" s="1"/>
      <c r="U24" s="1"/>
      <c r="V24" s="1"/>
      <c r="W24" s="1"/>
      <c r="X24" s="1"/>
      <c r="Y24" s="170">
        <v>40</v>
      </c>
      <c r="Z24" s="170"/>
      <c r="AA24" s="153">
        <v>1</v>
      </c>
      <c r="AB24" s="158" t="s">
        <v>72</v>
      </c>
      <c r="AC24" s="160">
        <f>$J76</f>
        <v>0.80800000000000005</v>
      </c>
      <c r="AD24" s="160">
        <f>$J78</f>
        <v>0.621</v>
      </c>
      <c r="AE24" s="160">
        <f>$J80</f>
        <v>0.33400000000000002</v>
      </c>
      <c r="AF24" s="160">
        <f>$J82</f>
        <v>0.16400000000000001</v>
      </c>
      <c r="AG24" s="160">
        <f>$K76</f>
        <v>0.90400000000000003</v>
      </c>
      <c r="AH24" s="160">
        <f>$K78</f>
        <v>0.61499999999999999</v>
      </c>
      <c r="AI24" s="160">
        <f>$K80</f>
        <v>0.23899999999999999</v>
      </c>
      <c r="AJ24" s="160">
        <f>$K82</f>
        <v>9.7000000000000003E-2</v>
      </c>
      <c r="AK24" s="160">
        <f>$L76</f>
        <v>0.80500000000000005</v>
      </c>
      <c r="AL24" s="160">
        <f>$L78</f>
        <v>0.621</v>
      </c>
      <c r="AM24" s="160">
        <f>$L80</f>
        <v>0.33</v>
      </c>
      <c r="AN24" s="160">
        <f>$L82</f>
        <v>0.156</v>
      </c>
    </row>
    <row r="25" spans="1:40" ht="16" thickBot="1" x14ac:dyDescent="0.4">
      <c r="A25" s="8"/>
      <c r="B25" s="8">
        <v>2.4</v>
      </c>
      <c r="C25" s="9" t="s">
        <v>11</v>
      </c>
      <c r="D25" s="125">
        <f>'[4]power for chi² and skewpos dist'!G26</f>
        <v>0.188</v>
      </c>
      <c r="E25" s="125">
        <f>'[4]power for chi² and skewpos dist'!H26</f>
        <v>0.249</v>
      </c>
      <c r="F25" s="125">
        <f>'[4]power for chi² and skewpos dist'!I26</f>
        <v>0.249</v>
      </c>
      <c r="G25" s="141"/>
      <c r="H25" s="8">
        <v>2.4</v>
      </c>
      <c r="I25" s="9" t="s">
        <v>11</v>
      </c>
      <c r="J25" s="125">
        <v>0.221</v>
      </c>
      <c r="K25" s="125">
        <v>0.24399999999999999</v>
      </c>
      <c r="L25" s="125">
        <v>0.27900000000000003</v>
      </c>
      <c r="M25" s="1"/>
      <c r="N25" s="135"/>
      <c r="O25" s="135"/>
      <c r="P25" s="1"/>
      <c r="Q25" s="1"/>
      <c r="R25" s="1"/>
      <c r="S25" s="1"/>
      <c r="T25" s="1"/>
      <c r="U25" s="1"/>
      <c r="V25" s="1"/>
      <c r="W25" s="1"/>
      <c r="X25" s="1"/>
      <c r="Y25" s="170"/>
      <c r="Z25" s="170"/>
      <c r="AA25" s="153"/>
      <c r="AB25" s="159" t="s">
        <v>73</v>
      </c>
      <c r="AC25" s="161">
        <f>$J77</f>
        <v>0.77700000000000002</v>
      </c>
      <c r="AD25" s="161">
        <f>$J79</f>
        <v>0.61899999999999999</v>
      </c>
      <c r="AE25" s="161">
        <f>$J81</f>
        <v>0.35899999999999999</v>
      </c>
      <c r="AF25" s="161">
        <f>$J83</f>
        <v>0.193</v>
      </c>
      <c r="AG25" s="161">
        <f>$K77</f>
        <v>0.89200000000000002</v>
      </c>
      <c r="AH25" s="161">
        <f>$K79</f>
        <v>0.64600000000000002</v>
      </c>
      <c r="AI25" s="161">
        <f>$K81</f>
        <v>0.29399999999999998</v>
      </c>
      <c r="AJ25" s="161">
        <f>$K83</f>
        <v>0.13100000000000001</v>
      </c>
      <c r="AK25" s="161">
        <f>$L77</f>
        <v>0.77300000000000002</v>
      </c>
      <c r="AL25" s="161">
        <f>$L79</f>
        <v>0.61799999999999999</v>
      </c>
      <c r="AM25" s="161">
        <f>$L81</f>
        <v>0.35399999999999998</v>
      </c>
      <c r="AN25" s="161">
        <f>$L83</f>
        <v>0.186</v>
      </c>
    </row>
    <row r="26" spans="1:40" ht="16" thickBot="1" x14ac:dyDescent="0.4">
      <c r="A26" s="16" t="s">
        <v>29</v>
      </c>
      <c r="B26" s="11"/>
      <c r="C26" s="11"/>
      <c r="D26" s="143">
        <v>0.05</v>
      </c>
      <c r="E26" s="143">
        <v>9.7000000000000003E-2</v>
      </c>
      <c r="F26" s="143">
        <v>9.7000000000000003E-2</v>
      </c>
      <c r="G26" s="141"/>
      <c r="H26" s="11"/>
      <c r="I26" s="11"/>
      <c r="J26" s="143">
        <f>'Doublex when sd is different'!J26</f>
        <v>7.5999999999999998E-2</v>
      </c>
      <c r="K26" s="143">
        <f>'Doublex when sd is different'!K26</f>
        <v>8.3000000000000004E-2</v>
      </c>
      <c r="L26" s="143">
        <f>'Doublex when sd is different'!L26</f>
        <v>0.13200000000000001</v>
      </c>
      <c r="M26" s="1"/>
      <c r="N26" s="135"/>
      <c r="O26" s="135"/>
      <c r="P26" s="1"/>
      <c r="Q26" s="1"/>
      <c r="R26" s="1"/>
      <c r="S26" s="1"/>
      <c r="T26" s="1"/>
      <c r="U26" s="1"/>
      <c r="V26" s="1"/>
      <c r="W26" s="1"/>
      <c r="X26" s="1"/>
      <c r="Y26" s="170">
        <v>40</v>
      </c>
      <c r="Z26" s="170"/>
      <c r="AA26" s="153" t="s">
        <v>74</v>
      </c>
      <c r="AB26" s="158" t="s">
        <v>72</v>
      </c>
      <c r="AC26" s="160">
        <f>$J84</f>
        <v>0.91900000000000004</v>
      </c>
      <c r="AD26" s="160">
        <f>$J86</f>
        <v>0.74</v>
      </c>
      <c r="AE26" s="160">
        <f>$J88</f>
        <v>0.34599999999999997</v>
      </c>
      <c r="AF26" s="160">
        <f>$J90</f>
        <v>0.11899999999999999</v>
      </c>
      <c r="AG26" s="160">
        <f>$K84</f>
        <v>0.93500000000000005</v>
      </c>
      <c r="AH26" s="160">
        <f>$K86</f>
        <v>0.73399999999999999</v>
      </c>
      <c r="AI26" s="160">
        <f>$K88</f>
        <v>0.32600000000000001</v>
      </c>
      <c r="AJ26" s="160">
        <f>$K90</f>
        <v>0.121</v>
      </c>
      <c r="AK26" s="160">
        <f>$L84</f>
        <v>0.878</v>
      </c>
      <c r="AL26" s="160">
        <f>$L86</f>
        <v>0.73899999999999999</v>
      </c>
      <c r="AM26" s="160">
        <f>$L88</f>
        <v>0.432</v>
      </c>
      <c r="AN26" s="160">
        <f>$L90</f>
        <v>0.19800000000000001</v>
      </c>
    </row>
    <row r="27" spans="1:40" ht="16" thickBot="1" x14ac:dyDescent="0.4">
      <c r="A27" s="8"/>
      <c r="B27" s="8">
        <v>2.8</v>
      </c>
      <c r="C27" s="9" t="s">
        <v>11</v>
      </c>
      <c r="D27" s="125">
        <f>'[4]power for chi² and skewpos dist'!G28</f>
        <v>7.9000000000000001E-2</v>
      </c>
      <c r="E27" s="125">
        <f>'[4]power for chi² and skewpos dist'!H28</f>
        <v>0.129</v>
      </c>
      <c r="F27" s="125">
        <f>'[4]power for chi² and skewpos dist'!I28</f>
        <v>0.129</v>
      </c>
      <c r="G27" s="141"/>
      <c r="H27" s="8">
        <v>2.8</v>
      </c>
      <c r="I27" s="9" t="s">
        <v>11</v>
      </c>
      <c r="J27" s="125">
        <v>0.108</v>
      </c>
      <c r="K27" s="125">
        <v>0.12</v>
      </c>
      <c r="L27" s="125">
        <v>0.16300000000000001</v>
      </c>
      <c r="M27" s="1"/>
      <c r="N27" s="135"/>
      <c r="O27" s="135"/>
      <c r="P27" s="1"/>
      <c r="Q27" s="1"/>
      <c r="R27" s="1"/>
      <c r="S27" s="1"/>
      <c r="T27" s="1"/>
      <c r="U27" s="1"/>
      <c r="V27" s="1"/>
      <c r="W27" s="1"/>
      <c r="X27" s="1"/>
      <c r="Y27" s="170"/>
      <c r="Z27" s="170"/>
      <c r="AA27" s="153"/>
      <c r="AB27" s="159" t="s">
        <v>73</v>
      </c>
      <c r="AC27" s="161">
        <f>$J85</f>
        <v>0.88200000000000001</v>
      </c>
      <c r="AD27" s="161">
        <f>$J87</f>
        <v>0.72299999999999998</v>
      </c>
      <c r="AE27" s="161">
        <f>$J89</f>
        <v>0.36799999999999999</v>
      </c>
      <c r="AF27" s="161">
        <f>$J91</f>
        <v>0.14699999999999999</v>
      </c>
      <c r="AG27" s="161">
        <f>$K85</f>
        <v>0.91900000000000004</v>
      </c>
      <c r="AH27" s="161">
        <f>$K87</f>
        <v>0.75</v>
      </c>
      <c r="AI27" s="161">
        <f>$K89</f>
        <v>0.378</v>
      </c>
      <c r="AJ27" s="161">
        <f>$K91</f>
        <v>0.155</v>
      </c>
      <c r="AK27" s="161">
        <f>$L85</f>
        <v>0.83599999999999997</v>
      </c>
      <c r="AL27" s="161">
        <f>$L87</f>
        <v>0.72</v>
      </c>
      <c r="AM27" s="161">
        <f>$L89</f>
        <v>0.44700000000000001</v>
      </c>
      <c r="AN27" s="161">
        <f>$L91</f>
        <v>0.222</v>
      </c>
    </row>
    <row r="28" spans="1:40" ht="16" thickBot="1" x14ac:dyDescent="0.4">
      <c r="A28" s="16" t="s">
        <v>29</v>
      </c>
      <c r="B28" s="13"/>
      <c r="C28" s="13"/>
      <c r="D28" s="145">
        <v>0.68600000000000005</v>
      </c>
      <c r="E28" s="145">
        <v>0.52500000000000002</v>
      </c>
      <c r="F28" s="145">
        <v>0.52500000000000002</v>
      </c>
      <c r="G28" s="141"/>
      <c r="H28" s="13"/>
      <c r="I28" s="13"/>
      <c r="J28" s="145">
        <f>'Doublex when sd is different'!J28</f>
        <v>0.73199999999999998</v>
      </c>
      <c r="K28" s="145">
        <f>'Doublex when sd is different'!K28</f>
        <v>0.67700000000000005</v>
      </c>
      <c r="L28" s="145">
        <f>'Doublex when sd is different'!L28</f>
        <v>0.58599999999999997</v>
      </c>
      <c r="M28" s="1"/>
      <c r="N28" s="135"/>
      <c r="O28" s="135"/>
      <c r="P28" s="1"/>
      <c r="Q28" s="1"/>
      <c r="R28" s="1"/>
      <c r="S28" s="1"/>
      <c r="T28" s="1"/>
      <c r="U28" s="1"/>
      <c r="V28" s="1"/>
      <c r="W28" s="1"/>
      <c r="X28" s="1"/>
      <c r="Y28" s="170">
        <v>40</v>
      </c>
      <c r="Z28" s="170"/>
      <c r="AA28" s="153">
        <v>2</v>
      </c>
      <c r="AB28" s="158" t="s">
        <v>72</v>
      </c>
      <c r="AC28" s="160">
        <f>$J92</f>
        <v>0.95799999999999996</v>
      </c>
      <c r="AD28" s="160">
        <f>$J94</f>
        <v>0.80800000000000005</v>
      </c>
      <c r="AE28" s="160">
        <f>$J96</f>
        <v>0.35299999999999998</v>
      </c>
      <c r="AF28" s="160">
        <f>$J98</f>
        <v>9.0999999999999998E-2</v>
      </c>
      <c r="AG28" s="160">
        <f>$K92</f>
        <v>0.94899999999999995</v>
      </c>
      <c r="AH28" s="160">
        <f>$K94</f>
        <v>0.80200000000000005</v>
      </c>
      <c r="AI28" s="160">
        <f>$K96</f>
        <v>0.40400000000000003</v>
      </c>
      <c r="AJ28" s="160">
        <f>$K98</f>
        <v>0.14499999999999999</v>
      </c>
      <c r="AK28" s="160">
        <f>$L92</f>
        <v>0.91200000000000003</v>
      </c>
      <c r="AL28" s="160">
        <f>$L94</f>
        <v>0.80500000000000005</v>
      </c>
      <c r="AM28" s="160">
        <f>$L96</f>
        <v>0.51600000000000001</v>
      </c>
      <c r="AN28" s="160">
        <f>$L98</f>
        <v>0.23599999999999999</v>
      </c>
    </row>
    <row r="29" spans="1:40" ht="16" thickBot="1" x14ac:dyDescent="0.4">
      <c r="A29" s="8"/>
      <c r="B29" s="8">
        <v>2.1</v>
      </c>
      <c r="C29" s="9" t="s">
        <v>12</v>
      </c>
      <c r="D29" s="125">
        <f>'[4]power for chi² and skewpos dist'!G30</f>
        <v>0.68100000000000005</v>
      </c>
      <c r="E29" s="125">
        <f>'[4]power for chi² and skewpos dist'!H30</f>
        <v>0.56200000000000006</v>
      </c>
      <c r="F29" s="125">
        <f>'[4]power for chi² and skewpos dist'!I30</f>
        <v>0.56200000000000006</v>
      </c>
      <c r="G29" s="141"/>
      <c r="H29" s="8">
        <v>2.1</v>
      </c>
      <c r="I29" s="9" t="s">
        <v>12</v>
      </c>
      <c r="J29" s="125">
        <v>0.72099999999999997</v>
      </c>
      <c r="K29" s="125">
        <v>0.73399999999999999</v>
      </c>
      <c r="L29" s="125">
        <v>0.6</v>
      </c>
      <c r="M29" s="1"/>
      <c r="N29" s="135"/>
      <c r="O29" s="135"/>
      <c r="P29" s="1"/>
      <c r="Q29" s="1"/>
      <c r="R29" s="1"/>
      <c r="S29" s="1"/>
      <c r="T29" s="1"/>
      <c r="U29" s="1"/>
      <c r="V29" s="1"/>
      <c r="W29" s="1"/>
      <c r="X29" s="1"/>
      <c r="Y29" s="170"/>
      <c r="Z29" s="170"/>
      <c r="AA29" s="153"/>
      <c r="AB29" s="159" t="s">
        <v>73</v>
      </c>
      <c r="AC29" s="161">
        <f>$J93</f>
        <v>0.92900000000000005</v>
      </c>
      <c r="AD29" s="161">
        <f>$J95</f>
        <v>0.78700000000000003</v>
      </c>
      <c r="AE29" s="161">
        <f>$J97</f>
        <v>0.373</v>
      </c>
      <c r="AF29" s="161">
        <f>$J99</f>
        <v>0.11700000000000001</v>
      </c>
      <c r="AG29" s="161">
        <f>$K93</f>
        <v>0.93</v>
      </c>
      <c r="AH29" s="161">
        <f>$K95</f>
        <v>0.80900000000000005</v>
      </c>
      <c r="AI29" s="161">
        <f>$K97</f>
        <v>0.45100000000000001</v>
      </c>
      <c r="AJ29" s="161">
        <f>$K99</f>
        <v>0.182</v>
      </c>
      <c r="AK29" s="161">
        <f>$L93</f>
        <v>0.86799999999999999</v>
      </c>
      <c r="AL29" s="161">
        <f>$L95</f>
        <v>0.78</v>
      </c>
      <c r="AM29" s="161">
        <f>$L97</f>
        <v>0.52100000000000002</v>
      </c>
      <c r="AN29" s="161">
        <f>$L99</f>
        <v>0.25700000000000001</v>
      </c>
    </row>
    <row r="30" spans="1:40" ht="16" thickBot="1" x14ac:dyDescent="0.4">
      <c r="A30" s="16" t="s">
        <v>29</v>
      </c>
      <c r="B30" s="40"/>
      <c r="C30" s="40"/>
      <c r="D30" s="144">
        <v>0.435</v>
      </c>
      <c r="E30" s="144">
        <v>0.42799999999999999</v>
      </c>
      <c r="F30" s="144">
        <v>0.42799999999999999</v>
      </c>
      <c r="G30" s="141"/>
      <c r="H30" s="40"/>
      <c r="I30" s="40"/>
      <c r="J30" s="144">
        <f>'Doublex when sd is different'!J30</f>
        <v>0.48699999999999999</v>
      </c>
      <c r="K30" s="144">
        <f>'Doublex when sd is different'!K30</f>
        <v>0.47199999999999998</v>
      </c>
      <c r="L30" s="144">
        <f>'Doublex when sd is different'!L30</f>
        <v>0.48099999999999998</v>
      </c>
      <c r="M30" s="1"/>
      <c r="N30" s="135"/>
      <c r="O30" s="135"/>
      <c r="P30" s="1"/>
      <c r="Q30" s="1"/>
      <c r="R30" s="1"/>
      <c r="S30" s="1"/>
      <c r="T30" s="1"/>
      <c r="U30" s="1"/>
      <c r="V30" s="1"/>
      <c r="W30" s="1"/>
      <c r="X30" s="1"/>
      <c r="Y30" s="170">
        <v>50</v>
      </c>
      <c r="Z30" s="170"/>
      <c r="AA30" s="153" t="s">
        <v>71</v>
      </c>
      <c r="AB30" s="158" t="s">
        <v>72</v>
      </c>
      <c r="AC30" s="160">
        <f>$J100</f>
        <v>0.59499999999999997</v>
      </c>
      <c r="AD30" s="160">
        <f>$J102</f>
        <v>0.49199999999999999</v>
      </c>
      <c r="AE30" s="160">
        <f>$J104</f>
        <v>0.35799999999999998</v>
      </c>
      <c r="AF30" s="160">
        <f>$J106</f>
        <v>0.27</v>
      </c>
      <c r="AG30" s="160">
        <f>$K100</f>
        <v>0.88400000000000001</v>
      </c>
      <c r="AH30" s="160">
        <f>$K102</f>
        <v>0.48399999999999999</v>
      </c>
      <c r="AI30" s="160">
        <f>$K104</f>
        <v>0.17100000000000001</v>
      </c>
      <c r="AJ30" s="160">
        <f>$K106</f>
        <v>0.08</v>
      </c>
      <c r="AK30" s="160">
        <f>$L100</f>
        <v>0.71599999999999997</v>
      </c>
      <c r="AL30" s="160">
        <f>$L102</f>
        <v>0.48899999999999999</v>
      </c>
      <c r="AM30" s="160">
        <f>$L104</f>
        <v>0.24</v>
      </c>
      <c r="AN30" s="160">
        <f>$L106</f>
        <v>0.124</v>
      </c>
    </row>
    <row r="31" spans="1:40" ht="16" thickBot="1" x14ac:dyDescent="0.4">
      <c r="A31" s="8"/>
      <c r="B31" s="8">
        <v>2.2000000000000002</v>
      </c>
      <c r="C31" s="9" t="s">
        <v>12</v>
      </c>
      <c r="D31" s="125">
        <f>'[4]power for chi² and skewpos dist'!G32</f>
        <v>0.46600000000000003</v>
      </c>
      <c r="E31" s="125">
        <f>'[4]power for chi² and skewpos dist'!H32</f>
        <v>0.47599999999999998</v>
      </c>
      <c r="F31" s="125">
        <f>'[4]power for chi² and skewpos dist'!I32</f>
        <v>0.47599999999999998</v>
      </c>
      <c r="G31" s="141"/>
      <c r="H31" s="8">
        <v>2.2000000000000002</v>
      </c>
      <c r="I31" s="9" t="s">
        <v>12</v>
      </c>
      <c r="J31" s="125">
        <v>0.50800000000000001</v>
      </c>
      <c r="K31" s="125">
        <v>0.56200000000000006</v>
      </c>
      <c r="L31" s="125">
        <v>0.50700000000000001</v>
      </c>
      <c r="M31" s="1"/>
      <c r="N31" s="135">
        <f>D31-E31</f>
        <v>-9.9999999999999534E-3</v>
      </c>
      <c r="O31" s="135">
        <f>J31-K31</f>
        <v>-5.4000000000000048E-2</v>
      </c>
      <c r="P31" s="1"/>
      <c r="Q31" s="1">
        <f>D31-F31</f>
        <v>-9.9999999999999534E-3</v>
      </c>
      <c r="R31" s="1">
        <f>J31-L31</f>
        <v>1.0000000000000009E-3</v>
      </c>
      <c r="S31" s="1"/>
      <c r="T31" s="1"/>
      <c r="U31" s="1"/>
      <c r="V31" s="1"/>
      <c r="W31" s="1"/>
      <c r="X31" s="1"/>
      <c r="Y31" s="170"/>
      <c r="Z31" s="170"/>
      <c r="AA31" s="153"/>
      <c r="AB31" s="159" t="s">
        <v>73</v>
      </c>
      <c r="AC31" s="161">
        <f>$J101</f>
        <v>0.60099999999999998</v>
      </c>
      <c r="AD31" s="161">
        <f>$J103</f>
        <v>0.50800000000000001</v>
      </c>
      <c r="AE31" s="161">
        <f>$J105</f>
        <v>0.38</v>
      </c>
      <c r="AF31" s="161">
        <f>$J107</f>
        <v>0.29299999999999998</v>
      </c>
      <c r="AG31" s="161">
        <f>$K101</f>
        <v>0.871</v>
      </c>
      <c r="AH31" s="161">
        <f>$K103</f>
        <v>0.52400000000000002</v>
      </c>
      <c r="AI31" s="161">
        <f>$K105</f>
        <v>0.22600000000000001</v>
      </c>
      <c r="AJ31" s="161">
        <f>$K107</f>
        <v>0.114</v>
      </c>
      <c r="AK31" s="161">
        <f>$L101</f>
        <v>0.70099999999999996</v>
      </c>
      <c r="AL31" s="161">
        <f>$L103</f>
        <v>0.503</v>
      </c>
      <c r="AM31" s="161">
        <f>$L105</f>
        <v>0.27600000000000002</v>
      </c>
      <c r="AN31" s="161">
        <f>$L107</f>
        <v>0.157</v>
      </c>
    </row>
    <row r="32" spans="1:40" ht="16" thickBot="1" x14ac:dyDescent="0.4">
      <c r="A32" s="16" t="s">
        <v>29</v>
      </c>
      <c r="B32" s="11"/>
      <c r="C32" s="11"/>
      <c r="D32" s="143">
        <v>0.13100000000000001</v>
      </c>
      <c r="E32" s="143">
        <v>0.245</v>
      </c>
      <c r="F32" s="143">
        <v>0.245</v>
      </c>
      <c r="G32" s="141"/>
      <c r="H32" s="11"/>
      <c r="I32" s="11"/>
      <c r="J32" s="143">
        <f>'Doublex when sd is different'!J32</f>
        <v>0.16900000000000001</v>
      </c>
      <c r="K32" s="143">
        <f>'Doublex when sd is different'!K32</f>
        <v>0.21299999999999999</v>
      </c>
      <c r="L32" s="143">
        <f>'Doublex when sd is different'!L32</f>
        <v>0.29199999999999998</v>
      </c>
      <c r="M32" s="1"/>
      <c r="N32" s="135"/>
      <c r="O32" s="135"/>
      <c r="P32" s="1"/>
      <c r="Q32" s="1"/>
      <c r="R32" s="1"/>
      <c r="S32" s="1"/>
      <c r="T32" s="1"/>
      <c r="U32" s="1"/>
      <c r="V32" s="1"/>
      <c r="W32" s="1"/>
      <c r="X32" s="1"/>
      <c r="Y32" s="170">
        <v>50</v>
      </c>
      <c r="Z32" s="170"/>
      <c r="AA32" s="153">
        <v>1</v>
      </c>
      <c r="AB32" s="158" t="s">
        <v>72</v>
      </c>
      <c r="AC32" s="160">
        <f>$J108</f>
        <v>0.9</v>
      </c>
      <c r="AD32" s="160">
        <f>$J110</f>
        <v>0.72699999999999998</v>
      </c>
      <c r="AE32" s="160">
        <f>$J112</f>
        <v>0.4</v>
      </c>
      <c r="AF32" s="160">
        <f>$J114</f>
        <v>0.186</v>
      </c>
      <c r="AG32" s="160">
        <f>$K108</f>
        <v>0.95899999999999996</v>
      </c>
      <c r="AH32" s="160">
        <f>$K110</f>
        <v>0.72199999999999998</v>
      </c>
      <c r="AI32" s="160">
        <f>$K112</f>
        <v>0.29299999999999998</v>
      </c>
      <c r="AJ32" s="160">
        <f>$K114</f>
        <v>0.11</v>
      </c>
      <c r="AK32" s="160">
        <f>$L108</f>
        <v>0.89900000000000002</v>
      </c>
      <c r="AL32" s="160">
        <f>$L110</f>
        <v>0.72599999999999998</v>
      </c>
      <c r="AM32" s="160">
        <f>$L112</f>
        <v>0.39600000000000002</v>
      </c>
      <c r="AN32" s="160">
        <f>$L114</f>
        <v>0.17899999999999999</v>
      </c>
    </row>
    <row r="33" spans="1:40" ht="16" thickBot="1" x14ac:dyDescent="0.4">
      <c r="A33" s="8"/>
      <c r="B33" s="8">
        <v>2.4</v>
      </c>
      <c r="C33" s="9" t="s">
        <v>12</v>
      </c>
      <c r="D33" s="125">
        <f>'[4]power for chi² and skewpos dist'!G34</f>
        <v>0.16900000000000001</v>
      </c>
      <c r="E33" s="125">
        <f>'[4]power for chi² and skewpos dist'!H34</f>
        <v>0.28599999999999998</v>
      </c>
      <c r="F33" s="125">
        <f>'[4]power for chi² and skewpos dist'!I34</f>
        <v>0.28599999999999998</v>
      </c>
      <c r="G33" s="141"/>
      <c r="H33" s="8">
        <v>2.4</v>
      </c>
      <c r="I33" s="9" t="s">
        <v>12</v>
      </c>
      <c r="J33" s="125">
        <v>0.20699999999999999</v>
      </c>
      <c r="K33" s="125">
        <v>0.28399999999999997</v>
      </c>
      <c r="L33" s="125">
        <v>0.32100000000000001</v>
      </c>
      <c r="M33" s="1"/>
      <c r="N33" s="135"/>
      <c r="O33" s="135"/>
      <c r="P33" s="1"/>
      <c r="Q33" s="1"/>
      <c r="R33" s="1"/>
      <c r="S33" s="1"/>
      <c r="T33" s="1"/>
      <c r="U33" s="1"/>
      <c r="V33" s="1"/>
      <c r="W33" s="1"/>
      <c r="X33" s="1"/>
      <c r="Y33" s="170"/>
      <c r="Z33" s="170"/>
      <c r="AA33" s="153"/>
      <c r="AB33" s="159" t="s">
        <v>73</v>
      </c>
      <c r="AC33" s="161">
        <f>$J109</f>
        <v>0.86199999999999999</v>
      </c>
      <c r="AD33" s="161">
        <f>$J111</f>
        <v>0.71199999999999997</v>
      </c>
      <c r="AE33" s="161">
        <f>$J113</f>
        <v>0.41699999999999998</v>
      </c>
      <c r="AF33" s="161">
        <f>$J115</f>
        <v>0.21199999999999999</v>
      </c>
      <c r="AG33" s="161">
        <f>$K109</f>
        <v>0.94299999999999995</v>
      </c>
      <c r="AH33" s="161">
        <f>$K111</f>
        <v>0.73299999999999998</v>
      </c>
      <c r="AI33" s="161">
        <f>$K113</f>
        <v>0.34</v>
      </c>
      <c r="AJ33" s="161">
        <f>$K115</f>
        <v>0.14299999999999999</v>
      </c>
      <c r="AK33" s="161">
        <f>$L109</f>
        <v>0.86</v>
      </c>
      <c r="AL33" s="161">
        <f>$L111</f>
        <v>0.71099999999999997</v>
      </c>
      <c r="AM33" s="161">
        <f>$L113</f>
        <v>0.41299999999999998</v>
      </c>
      <c r="AN33" s="161">
        <f>$L115</f>
        <v>0.20599999999999999</v>
      </c>
    </row>
    <row r="34" spans="1:40" ht="16" thickBot="1" x14ac:dyDescent="0.4">
      <c r="A34" s="16" t="s">
        <v>29</v>
      </c>
      <c r="B34" s="11"/>
      <c r="C34" s="11"/>
      <c r="D34" s="143">
        <v>3.1E-2</v>
      </c>
      <c r="E34" s="143">
        <v>0.113</v>
      </c>
      <c r="F34" s="143">
        <v>0.113</v>
      </c>
      <c r="G34" s="141"/>
      <c r="H34" s="11"/>
      <c r="I34" s="11"/>
      <c r="J34" s="143">
        <f>'Doublex when sd is different'!J34</f>
        <v>0.05</v>
      </c>
      <c r="K34" s="143">
        <f>'Doublex when sd is different'!K34</f>
        <v>9.2999999999999999E-2</v>
      </c>
      <c r="L34" s="143">
        <f>'Doublex when sd is different'!L34</f>
        <v>0.151</v>
      </c>
      <c r="M34" s="1"/>
      <c r="N34" s="135"/>
      <c r="O34" s="135"/>
      <c r="P34" s="1"/>
      <c r="Q34" s="1"/>
      <c r="R34" s="1"/>
      <c r="S34" s="1"/>
      <c r="T34" s="1"/>
      <c r="U34" s="1"/>
      <c r="V34" s="1"/>
      <c r="W34" s="1"/>
      <c r="X34" s="1"/>
      <c r="Y34" s="170">
        <v>50</v>
      </c>
      <c r="Z34" s="170"/>
      <c r="AA34" s="153" t="s">
        <v>74</v>
      </c>
      <c r="AB34" s="158" t="s">
        <v>72</v>
      </c>
      <c r="AC34" s="160">
        <f>$J116</f>
        <v>0.96699999999999997</v>
      </c>
      <c r="AD34" s="160">
        <f>$J118</f>
        <v>0.83599999999999997</v>
      </c>
      <c r="AE34" s="160">
        <f>$J120</f>
        <v>0.42599999999999999</v>
      </c>
      <c r="AF34" s="160">
        <f>$J122</f>
        <v>0.14199999999999999</v>
      </c>
      <c r="AG34" s="160">
        <f>$K116</f>
        <v>0.97599999999999998</v>
      </c>
      <c r="AH34" s="160">
        <f>$K118</f>
        <v>0.83199999999999996</v>
      </c>
      <c r="AI34" s="160">
        <f>$K120</f>
        <v>0.40100000000000002</v>
      </c>
      <c r="AJ34" s="160">
        <f>$K122</f>
        <v>0.14099999999999999</v>
      </c>
      <c r="AK34" s="160">
        <f>$L116</f>
        <v>0.94599999999999995</v>
      </c>
      <c r="AL34" s="160">
        <f>$L118</f>
        <v>0.83499999999999996</v>
      </c>
      <c r="AM34" s="160">
        <f>$L120</f>
        <v>0.51700000000000002</v>
      </c>
      <c r="AN34" s="160">
        <f>$L122</f>
        <v>0.22900000000000001</v>
      </c>
    </row>
    <row r="35" spans="1:40" ht="16" thickBot="1" x14ac:dyDescent="0.4">
      <c r="A35" s="8"/>
      <c r="B35" s="8">
        <v>2.8</v>
      </c>
      <c r="C35" s="9" t="s">
        <v>12</v>
      </c>
      <c r="D35" s="125">
        <f>'[4]power for chi² and skewpos dist'!G36</f>
        <v>5.3999999999999999E-2</v>
      </c>
      <c r="E35" s="125">
        <f>'[4]power for chi² and skewpos dist'!H36</f>
        <v>0.14199999999999999</v>
      </c>
      <c r="F35" s="125">
        <f>'[4]power for chi² and skewpos dist'!I36</f>
        <v>0.14199999999999999</v>
      </c>
      <c r="G35" s="141"/>
      <c r="H35" s="8">
        <v>2.8</v>
      </c>
      <c r="I35" s="9" t="s">
        <v>12</v>
      </c>
      <c r="J35" s="125">
        <v>7.8E-2</v>
      </c>
      <c r="K35" s="125">
        <v>0.13100000000000001</v>
      </c>
      <c r="L35" s="125">
        <v>0.17899999999999999</v>
      </c>
      <c r="M35" s="1"/>
      <c r="N35" s="135"/>
      <c r="O35" s="135"/>
      <c r="P35" s="1"/>
      <c r="Q35" s="1"/>
      <c r="R35" s="1"/>
      <c r="S35" s="1"/>
      <c r="T35" s="1"/>
      <c r="U35" s="1"/>
      <c r="V35" s="1"/>
      <c r="W35" s="1"/>
      <c r="X35" s="1"/>
      <c r="Y35" s="170"/>
      <c r="Z35" s="170"/>
      <c r="AA35" s="153"/>
      <c r="AB35" s="159" t="s">
        <v>73</v>
      </c>
      <c r="AC35" s="161">
        <f>$J117</f>
        <v>0.93899999999999995</v>
      </c>
      <c r="AD35" s="161">
        <f>$J119</f>
        <v>0.81200000000000006</v>
      </c>
      <c r="AE35" s="161">
        <f>$J121</f>
        <v>0.439</v>
      </c>
      <c r="AF35" s="161">
        <f>$J123</f>
        <v>0.16800000000000001</v>
      </c>
      <c r="AG35" s="161">
        <f>$K117</f>
        <v>0.96099999999999997</v>
      </c>
      <c r="AH35" s="161">
        <f>$K119</f>
        <v>0.83099999999999996</v>
      </c>
      <c r="AI35" s="161">
        <f>$K121</f>
        <v>0.441</v>
      </c>
      <c r="AJ35" s="161">
        <f>$K123</f>
        <v>0.17399999999999999</v>
      </c>
      <c r="AK35" s="161">
        <f>$L117</f>
        <v>0.91</v>
      </c>
      <c r="AL35" s="161">
        <f>$L119</f>
        <v>0.80900000000000005</v>
      </c>
      <c r="AM35" s="161">
        <f>$L121</f>
        <v>0.52200000000000002</v>
      </c>
      <c r="AN35" s="161">
        <f>$L123</f>
        <v>0.251</v>
      </c>
    </row>
    <row r="36" spans="1:40" ht="16" thickBot="1" x14ac:dyDescent="0.4">
      <c r="A36" s="16" t="s">
        <v>29</v>
      </c>
      <c r="B36" s="11"/>
      <c r="C36" s="11"/>
      <c r="D36" s="143">
        <v>0.41399999999999998</v>
      </c>
      <c r="E36" s="143">
        <v>0.58799999999999997</v>
      </c>
      <c r="F36" s="143">
        <v>0.58799999999999997</v>
      </c>
      <c r="G36" s="141"/>
      <c r="H36" s="11"/>
      <c r="I36" s="11"/>
      <c r="J36" s="143">
        <f>'Doublex when sd is different'!J36</f>
        <v>0.32</v>
      </c>
      <c r="K36" s="143">
        <f>'Doublex when sd is different'!K36</f>
        <v>0.65700000000000003</v>
      </c>
      <c r="L36" s="143">
        <f>'Doublex when sd is different'!L36</f>
        <v>0.44</v>
      </c>
      <c r="M36" s="1"/>
      <c r="N36" s="135"/>
      <c r="O36" s="135"/>
      <c r="P36" s="1"/>
      <c r="Q36" s="1"/>
      <c r="R36" s="1"/>
      <c r="S36" s="1"/>
      <c r="T36" s="1"/>
      <c r="U36" s="1"/>
      <c r="V36" s="1"/>
      <c r="W36" s="1"/>
      <c r="X36" s="1"/>
      <c r="Y36" s="170">
        <v>50</v>
      </c>
      <c r="Z36" s="170"/>
      <c r="AA36" s="153">
        <v>2</v>
      </c>
      <c r="AB36" s="158" t="s">
        <v>72</v>
      </c>
      <c r="AC36" s="160">
        <f>$J124</f>
        <v>0.98599999999999999</v>
      </c>
      <c r="AD36" s="160">
        <f>$J126</f>
        <v>0.89100000000000001</v>
      </c>
      <c r="AE36" s="160">
        <f>$J128</f>
        <v>0.443</v>
      </c>
      <c r="AF36" s="160">
        <f>$J130</f>
        <v>0.112</v>
      </c>
      <c r="AG36" s="160">
        <f>$K124</f>
        <v>0.98199999999999998</v>
      </c>
      <c r="AH36" s="160">
        <f>$K126</f>
        <v>0.88800000000000001</v>
      </c>
      <c r="AI36" s="160">
        <f>$K128</f>
        <v>0.49299999999999999</v>
      </c>
      <c r="AJ36" s="160">
        <f>$K130</f>
        <v>0.17100000000000001</v>
      </c>
      <c r="AK36" s="160">
        <f>$L124</f>
        <v>0.96499999999999997</v>
      </c>
      <c r="AL36" s="160">
        <f>$L126</f>
        <v>0.89</v>
      </c>
      <c r="AM36" s="160">
        <f>$L128</f>
        <v>0.60799999999999998</v>
      </c>
      <c r="AN36" s="160">
        <f>$L130</f>
        <v>0.27600000000000002</v>
      </c>
    </row>
    <row r="37" spans="1:40" ht="16" thickBot="1" x14ac:dyDescent="0.4">
      <c r="A37" s="8"/>
      <c r="B37" s="8">
        <v>2.1</v>
      </c>
      <c r="C37" s="9" t="s">
        <v>13</v>
      </c>
      <c r="D37" s="125">
        <f>'[4]power for chi² and skewpos dist'!G38</f>
        <v>0.46899999999999997</v>
      </c>
      <c r="E37" s="125">
        <f>'[4]power for chi² and skewpos dist'!H38</f>
        <v>0.59499999999999997</v>
      </c>
      <c r="F37" s="125">
        <f>'[4]power for chi² and skewpos dist'!I38</f>
        <v>0.59499999999999997</v>
      </c>
      <c r="G37" s="141"/>
      <c r="H37" s="8">
        <v>2.1</v>
      </c>
      <c r="I37" s="9" t="s">
        <v>13</v>
      </c>
      <c r="J37" s="125">
        <f>'[5]power for chi square and neg sk'!B2</f>
        <v>0.38400000000000001</v>
      </c>
      <c r="K37" s="125">
        <f>'[5]power for chi square and neg sk'!C2</f>
        <v>0.69099999999999995</v>
      </c>
      <c r="L37" s="125">
        <f>'[5]power for chi square and neg sk'!D2</f>
        <v>0.47899999999999998</v>
      </c>
      <c r="M37" s="1"/>
      <c r="N37" s="135"/>
      <c r="O37" s="135"/>
      <c r="P37" s="1"/>
      <c r="Q37" s="1"/>
      <c r="R37" s="1"/>
      <c r="S37" s="1"/>
      <c r="T37" s="1"/>
      <c r="U37" s="1"/>
      <c r="V37" s="1"/>
      <c r="W37" s="1"/>
      <c r="X37" s="1"/>
      <c r="Y37" s="170"/>
      <c r="Z37" s="170"/>
      <c r="AA37" s="153"/>
      <c r="AB37" s="159" t="s">
        <v>73</v>
      </c>
      <c r="AC37" s="161">
        <f>$J125</f>
        <v>0.96799999999999997</v>
      </c>
      <c r="AD37" s="161">
        <f>$J127</f>
        <v>0.86699999999999999</v>
      </c>
      <c r="AE37" s="161">
        <f>$J129</f>
        <v>0.45500000000000002</v>
      </c>
      <c r="AF37" s="161">
        <f>$J131</f>
        <v>0.13800000000000001</v>
      </c>
      <c r="AG37" s="161">
        <f>$K125</f>
        <v>0.96799999999999997</v>
      </c>
      <c r="AH37" s="161">
        <f>$K127</f>
        <v>0.88100000000000001</v>
      </c>
      <c r="AI37" s="161">
        <f>$K129</f>
        <v>0.52800000000000002</v>
      </c>
      <c r="AJ37" s="161">
        <f>$K131</f>
        <v>0.20699999999999999</v>
      </c>
      <c r="AK37" s="161">
        <f>$L125</f>
        <v>0.93100000000000005</v>
      </c>
      <c r="AL37" s="161">
        <f>$L127</f>
        <v>0.86099999999999999</v>
      </c>
      <c r="AM37" s="161">
        <f>$L129</f>
        <v>0.60499999999999998</v>
      </c>
      <c r="AN37" s="161">
        <f>$L131</f>
        <v>0.29499999999999998</v>
      </c>
    </row>
    <row r="38" spans="1:40" ht="16" thickBot="1" x14ac:dyDescent="0.4">
      <c r="A38" s="16" t="s">
        <v>29</v>
      </c>
      <c r="B38" s="40"/>
      <c r="C38" s="40"/>
      <c r="D38" s="144">
        <v>0.33900000000000002</v>
      </c>
      <c r="E38" s="144">
        <v>0.33200000000000002</v>
      </c>
      <c r="F38" s="144">
        <v>0.33200000000000002</v>
      </c>
      <c r="G38" s="141"/>
      <c r="H38" s="40"/>
      <c r="I38" s="40"/>
      <c r="J38" s="144">
        <f>'Doublex when sd is different'!J38</f>
        <v>0.31</v>
      </c>
      <c r="K38" s="144">
        <f>'Doublex when sd is different'!K38</f>
        <v>0.30299999999999999</v>
      </c>
      <c r="L38" s="144">
        <f>'Doublex when sd is different'!L38</f>
        <v>0.30499999999999999</v>
      </c>
      <c r="M38" s="1"/>
      <c r="N38" s="135"/>
      <c r="O38" s="135"/>
      <c r="P38" s="1"/>
      <c r="Q38" s="1"/>
      <c r="R38" s="1"/>
      <c r="S38" s="1"/>
      <c r="T38" s="1"/>
      <c r="U38" s="1"/>
      <c r="V38" s="1"/>
      <c r="W38" s="1"/>
      <c r="X38" s="1"/>
      <c r="Y38" s="170">
        <v>100</v>
      </c>
      <c r="Z38" s="170"/>
      <c r="AA38" s="153" t="s">
        <v>71</v>
      </c>
      <c r="AB38" s="158" t="s">
        <v>72</v>
      </c>
      <c r="AC38" s="160">
        <f>$J132</f>
        <v>0.94799999999999995</v>
      </c>
      <c r="AD38" s="160">
        <f>$J134</f>
        <v>0.81</v>
      </c>
      <c r="AE38" s="160">
        <f>$J136</f>
        <v>0.55000000000000004</v>
      </c>
      <c r="AF38" s="160">
        <f>$J138</f>
        <v>0.34100000000000003</v>
      </c>
      <c r="AG38" s="160">
        <f>$K132</f>
        <v>0.996</v>
      </c>
      <c r="AH38" s="160">
        <f>$K134</f>
        <v>0.80400000000000005</v>
      </c>
      <c r="AI38" s="160">
        <f>$K136</f>
        <v>0.31</v>
      </c>
      <c r="AJ38" s="160">
        <f>$K138</f>
        <v>0.111</v>
      </c>
      <c r="AK38" s="160">
        <f>$L132</f>
        <v>0.97499999999999998</v>
      </c>
      <c r="AL38" s="160">
        <f>$L134</f>
        <v>0.80900000000000005</v>
      </c>
      <c r="AM38" s="160">
        <f>$L136</f>
        <v>0.42099999999999999</v>
      </c>
      <c r="AN38" s="160">
        <f>$L138</f>
        <v>0.182</v>
      </c>
    </row>
    <row r="39" spans="1:40" ht="16" thickBot="1" x14ac:dyDescent="0.4">
      <c r="A39" s="8"/>
      <c r="B39" s="8">
        <v>2.2000000000000002</v>
      </c>
      <c r="C39" s="9" t="s">
        <v>13</v>
      </c>
      <c r="D39" s="125">
        <f>'[4]power for chi² and skewpos dist'!G40</f>
        <v>0.38500000000000001</v>
      </c>
      <c r="E39" s="125">
        <f>'[4]power for chi² and skewpos dist'!H40</f>
        <v>0.371</v>
      </c>
      <c r="F39" s="125">
        <f>'[4]power for chi² and skewpos dist'!I40</f>
        <v>0.371</v>
      </c>
      <c r="G39" s="141"/>
      <c r="H39" s="8">
        <v>2.2000000000000002</v>
      </c>
      <c r="I39" s="9" t="s">
        <v>13</v>
      </c>
      <c r="J39" s="125">
        <f>'[5]power for chi square and neg sk'!B4</f>
        <v>0.35</v>
      </c>
      <c r="K39" s="125">
        <f>'[5]power for chi square and neg sk'!C4</f>
        <v>0.379</v>
      </c>
      <c r="L39" s="125">
        <f>'[5]power for chi square and neg sk'!D4</f>
        <v>0.34499999999999997</v>
      </c>
      <c r="M39" s="1"/>
      <c r="N39" s="135">
        <f>D39-E39</f>
        <v>1.4000000000000012E-2</v>
      </c>
      <c r="O39" s="135">
        <f>J39-K39</f>
        <v>-2.9000000000000026E-2</v>
      </c>
      <c r="P39" s="1"/>
      <c r="Q39" s="1">
        <f>D39-F39</f>
        <v>1.4000000000000012E-2</v>
      </c>
      <c r="R39" s="1">
        <f>J39-L39</f>
        <v>5.0000000000000044E-3</v>
      </c>
      <c r="S39" s="1"/>
      <c r="T39" s="1"/>
      <c r="U39" s="1"/>
      <c r="V39" s="1"/>
      <c r="W39" s="1"/>
      <c r="X39" s="1"/>
      <c r="Y39" s="170"/>
      <c r="Z39" s="170"/>
      <c r="AA39" s="153"/>
      <c r="AB39" s="159" t="s">
        <v>73</v>
      </c>
      <c r="AC39" s="161">
        <f>$J133</f>
        <v>0.91800000000000004</v>
      </c>
      <c r="AD39" s="161">
        <f>$J135</f>
        <v>0.79400000000000004</v>
      </c>
      <c r="AE39" s="161">
        <f>$J137</f>
        <v>0.55400000000000005</v>
      </c>
      <c r="AF39" s="161">
        <f>$J139</f>
        <v>0.35799999999999998</v>
      </c>
      <c r="AG39" s="161">
        <f>$K133</f>
        <v>0.99099999999999999</v>
      </c>
      <c r="AH39" s="161">
        <f>$K135</f>
        <v>0.79300000000000004</v>
      </c>
      <c r="AI39" s="161">
        <f>$K137</f>
        <v>0.34799999999999998</v>
      </c>
      <c r="AJ39" s="161">
        <f>$K139</f>
        <v>0.14299999999999999</v>
      </c>
      <c r="AK39" s="161">
        <f>$L133</f>
        <v>0.95499999999999996</v>
      </c>
      <c r="AL39" s="161">
        <f>$L135</f>
        <v>0.78900000000000003</v>
      </c>
      <c r="AM39" s="161">
        <f>$L137</f>
        <v>0.436</v>
      </c>
      <c r="AN39" s="161">
        <f>$L139</f>
        <v>0.21</v>
      </c>
    </row>
    <row r="40" spans="1:40" ht="16" thickBot="1" x14ac:dyDescent="0.4">
      <c r="A40" s="16" t="s">
        <v>29</v>
      </c>
      <c r="B40" s="13"/>
      <c r="C40" s="13"/>
      <c r="D40" s="145">
        <v>0.25</v>
      </c>
      <c r="E40" s="145">
        <v>0.14000000000000001</v>
      </c>
      <c r="F40" s="145">
        <v>0.14000000000000001</v>
      </c>
      <c r="G40" s="141"/>
      <c r="H40" s="13"/>
      <c r="I40" s="13"/>
      <c r="J40" s="145">
        <f>'Doublex when sd is different'!J40</f>
        <v>0.26700000000000002</v>
      </c>
      <c r="K40" s="145">
        <f>'Doublex when sd is different'!K40</f>
        <v>0.11799999999999999</v>
      </c>
      <c r="L40" s="145">
        <f>'Doublex when sd is different'!L40</f>
        <v>0.16200000000000001</v>
      </c>
      <c r="M40" s="1"/>
      <c r="N40" s="135"/>
      <c r="O40" s="135"/>
      <c r="P40" s="1"/>
      <c r="Q40" s="1"/>
      <c r="R40" s="1"/>
      <c r="S40" s="1"/>
      <c r="T40" s="1"/>
      <c r="U40" s="1"/>
      <c r="V40" s="1"/>
      <c r="W40" s="1"/>
      <c r="X40" s="1"/>
      <c r="Y40" s="170">
        <v>100</v>
      </c>
      <c r="Z40" s="170"/>
      <c r="AA40" s="153">
        <v>1</v>
      </c>
      <c r="AB40" s="158" t="s">
        <v>72</v>
      </c>
      <c r="AC40" s="160">
        <f>$J140</f>
        <v>0.998</v>
      </c>
      <c r="AD40" s="160">
        <f>$J142</f>
        <v>0.96199999999999997</v>
      </c>
      <c r="AE40" s="160">
        <f>$J144</f>
        <v>0.9</v>
      </c>
      <c r="AF40" s="160">
        <f>$J146</f>
        <v>0.29099999999999998</v>
      </c>
      <c r="AG40" s="160">
        <f>$K140</f>
        <v>1</v>
      </c>
      <c r="AH40" s="160">
        <f>$K142</f>
        <v>0.96099999999999997</v>
      </c>
      <c r="AI40" s="160">
        <f>$K144</f>
        <v>0.6</v>
      </c>
      <c r="AJ40" s="160">
        <f>$K146</f>
        <v>0.17799999999999999</v>
      </c>
      <c r="AK40" s="160">
        <f>$L140</f>
        <v>0.998</v>
      </c>
      <c r="AL40" s="160">
        <f>$L142</f>
        <v>0.96199999999999997</v>
      </c>
      <c r="AM40" s="160">
        <f>$L144</f>
        <v>0.9</v>
      </c>
      <c r="AN40" s="160">
        <f>$L146</f>
        <v>0.28699999999999998</v>
      </c>
    </row>
    <row r="41" spans="1:40" ht="16" thickBot="1" x14ac:dyDescent="0.4">
      <c r="A41" s="8"/>
      <c r="B41" s="8">
        <v>2.4</v>
      </c>
      <c r="C41" s="9" t="s">
        <v>13</v>
      </c>
      <c r="D41" s="125">
        <f>'[4]power for chi² and skewpos dist'!G42</f>
        <v>0.28799999999999998</v>
      </c>
      <c r="E41" s="125">
        <f>'[4]power for chi² and skewpos dist'!H42</f>
        <v>0.189</v>
      </c>
      <c r="F41" s="125">
        <f>'[4]power for chi² and skewpos dist'!I42</f>
        <v>0.189</v>
      </c>
      <c r="G41" s="141"/>
      <c r="H41" s="8">
        <v>2.4</v>
      </c>
      <c r="I41" s="9" t="s">
        <v>13</v>
      </c>
      <c r="J41" s="125">
        <f>'[5]power for chi square and neg sk'!B6</f>
        <v>0.3</v>
      </c>
      <c r="K41" s="125">
        <f>'[5]power for chi square and neg sk'!C6</f>
        <v>0.17899999999999999</v>
      </c>
      <c r="L41" s="125">
        <f>'[5]power for chi square and neg sk'!D6</f>
        <v>0.20799999999999999</v>
      </c>
      <c r="M41" s="1"/>
      <c r="N41" s="135"/>
      <c r="O41" s="135"/>
      <c r="P41" s="1"/>
      <c r="Q41" s="1"/>
      <c r="R41" s="1"/>
      <c r="S41" s="1"/>
      <c r="T41" s="1"/>
      <c r="U41" s="1"/>
      <c r="V41" s="1"/>
      <c r="W41" s="1"/>
      <c r="X41" s="1"/>
      <c r="Y41" s="170"/>
      <c r="Z41" s="170"/>
      <c r="AA41" s="153"/>
      <c r="AB41" s="159" t="s">
        <v>73</v>
      </c>
      <c r="AC41" s="161">
        <f>$J141</f>
        <v>0.99299999999999999</v>
      </c>
      <c r="AD41" s="161">
        <f>$J143</f>
        <v>0.94599999999999995</v>
      </c>
      <c r="AE41" s="161">
        <f>$J145</f>
        <v>0.66</v>
      </c>
      <c r="AF41" s="161">
        <f>$J147</f>
        <v>0.31</v>
      </c>
      <c r="AG41" s="161">
        <f>$K141</f>
        <v>0.999</v>
      </c>
      <c r="AH41" s="161">
        <f>$K143</f>
        <v>0.95</v>
      </c>
      <c r="AI41" s="161">
        <f>$K145</f>
        <v>0.55900000000000005</v>
      </c>
      <c r="AJ41" s="161">
        <f>$K147</f>
        <v>0.20799999999999999</v>
      </c>
      <c r="AK41" s="161">
        <f>$L141</f>
        <v>0.99299999999999999</v>
      </c>
      <c r="AL41" s="161">
        <f>$L143</f>
        <v>0.94599999999999995</v>
      </c>
      <c r="AM41" s="161">
        <f>$L145</f>
        <v>0.65900000000000003</v>
      </c>
      <c r="AN41" s="161">
        <f>$L147</f>
        <v>0.30599999999999999</v>
      </c>
    </row>
    <row r="42" spans="1:40" ht="16" thickBot="1" x14ac:dyDescent="0.4">
      <c r="A42" s="16" t="s">
        <v>29</v>
      </c>
      <c r="B42" s="13"/>
      <c r="C42" s="13"/>
      <c r="D42" s="145">
        <v>0.20100000000000001</v>
      </c>
      <c r="E42" s="145">
        <v>7.2999999999999995E-2</v>
      </c>
      <c r="F42" s="145">
        <v>7.2999999999999995E-2</v>
      </c>
      <c r="G42" s="141"/>
      <c r="H42" s="13"/>
      <c r="I42" s="13"/>
      <c r="J42" s="145">
        <f>'Doublex when sd is different'!J42</f>
        <v>0.24199999999999999</v>
      </c>
      <c r="K42" s="145">
        <f>'Doublex when sd is different'!K42</f>
        <v>6.8000000000000005E-2</v>
      </c>
      <c r="L42" s="145">
        <f>'Doublex when sd is different'!L42</f>
        <v>9.9000000000000005E-2</v>
      </c>
      <c r="M42" s="1"/>
      <c r="N42" s="135"/>
      <c r="O42" s="135"/>
      <c r="P42" s="1"/>
      <c r="Q42" s="1"/>
      <c r="R42" s="1"/>
      <c r="S42" s="1"/>
      <c r="T42" s="1"/>
      <c r="U42" s="1"/>
      <c r="V42" s="1"/>
      <c r="W42" s="1"/>
      <c r="X42" s="1"/>
      <c r="Y42" s="170">
        <v>100</v>
      </c>
      <c r="Z42" s="170"/>
      <c r="AA42" s="153" t="s">
        <v>74</v>
      </c>
      <c r="AB42" s="158" t="s">
        <v>72</v>
      </c>
      <c r="AC42" s="160">
        <f>$J148</f>
        <v>1</v>
      </c>
      <c r="AD42" s="160">
        <f>$J150</f>
        <v>0.98899999999999999</v>
      </c>
      <c r="AE42" s="160">
        <f>$J152</f>
        <v>0.73599999999999999</v>
      </c>
      <c r="AF42" s="160">
        <f>$J154</f>
        <v>0.26200000000000001</v>
      </c>
      <c r="AG42" s="160">
        <f>$K148</f>
        <v>1</v>
      </c>
      <c r="AH42" s="160">
        <f>$K150</f>
        <v>0.98899999999999999</v>
      </c>
      <c r="AI42" s="160">
        <f>$K152</f>
        <v>0.70499999999999996</v>
      </c>
      <c r="AJ42" s="160">
        <f>$K154</f>
        <v>0.247</v>
      </c>
      <c r="AK42" s="160">
        <f>$L148</f>
        <v>1</v>
      </c>
      <c r="AL42" s="160">
        <f>$L150</f>
        <v>0.98899999999999999</v>
      </c>
      <c r="AM42" s="160">
        <f>$L152</f>
        <v>0.80500000000000005</v>
      </c>
      <c r="AN42" s="160">
        <f>$L154</f>
        <v>0.38100000000000001</v>
      </c>
    </row>
    <row r="43" spans="1:40" ht="16" thickBot="1" x14ac:dyDescent="0.4">
      <c r="A43" s="8"/>
      <c r="B43" s="8">
        <v>2.8</v>
      </c>
      <c r="C43" s="9" t="s">
        <v>13</v>
      </c>
      <c r="D43" s="125">
        <f>'[4]power for chi² and skewpos dist'!G44</f>
        <v>0.23100000000000001</v>
      </c>
      <c r="E43" s="125">
        <f>'[4]power for chi² and skewpos dist'!H44</f>
        <v>0.111</v>
      </c>
      <c r="F43" s="125">
        <f>'[4]power for chi² and skewpos dist'!I44</f>
        <v>0.111</v>
      </c>
      <c r="G43" s="141"/>
      <c r="H43" s="8">
        <v>2.8</v>
      </c>
      <c r="I43" s="9" t="s">
        <v>13</v>
      </c>
      <c r="J43" s="125">
        <f>'[5]power for chi square and neg sk'!B8</f>
        <v>0.26900000000000002</v>
      </c>
      <c r="K43" s="125">
        <f>'[5]power for chi square and neg sk'!C8</f>
        <v>0.104</v>
      </c>
      <c r="L43" s="125">
        <f>'[5]power for chi square and neg sk'!D8</f>
        <v>0.13700000000000001</v>
      </c>
      <c r="M43" s="1"/>
      <c r="N43" s="135"/>
      <c r="O43" s="135"/>
      <c r="P43" s="1"/>
      <c r="Q43" s="1"/>
      <c r="R43" s="1"/>
      <c r="S43" s="1"/>
      <c r="T43" s="1"/>
      <c r="U43" s="1"/>
      <c r="V43" s="1"/>
      <c r="W43" s="1"/>
      <c r="X43" s="1"/>
      <c r="Y43" s="170"/>
      <c r="Z43" s="170"/>
      <c r="AA43" s="153"/>
      <c r="AB43" s="159" t="s">
        <v>73</v>
      </c>
      <c r="AC43" s="161">
        <f>$J149</f>
        <v>0.999</v>
      </c>
      <c r="AD43" s="161">
        <f>$J151</f>
        <v>0.98099999999999998</v>
      </c>
      <c r="AE43" s="161">
        <f>$J153</f>
        <v>0.72499999999999998</v>
      </c>
      <c r="AF43" s="161">
        <f>$J155</f>
        <v>0.28000000000000003</v>
      </c>
      <c r="AG43" s="161">
        <f>$K149</f>
        <v>0.999</v>
      </c>
      <c r="AH43" s="161">
        <f>$K151</f>
        <v>0.98299999999999998</v>
      </c>
      <c r="AI43" s="161">
        <f>$K153</f>
        <v>0.70899999999999996</v>
      </c>
      <c r="AJ43" s="161">
        <f>$K155</f>
        <v>0.27300000000000002</v>
      </c>
      <c r="AK43" s="161">
        <f>$L149</f>
        <v>0.997</v>
      </c>
      <c r="AL43" s="161">
        <f>$L151</f>
        <v>0.98099999999999998</v>
      </c>
      <c r="AM43" s="161">
        <f>$L153</f>
        <v>0.79200000000000004</v>
      </c>
      <c r="AN43" s="161">
        <f>$L155</f>
        <v>0.39200000000000002</v>
      </c>
    </row>
    <row r="44" spans="1:40" ht="16" thickBot="1" x14ac:dyDescent="0.4">
      <c r="A44" s="16" t="s">
        <v>29</v>
      </c>
      <c r="B44" s="16"/>
      <c r="C44" s="16"/>
      <c r="D44" s="146">
        <v>0.67300000000000004</v>
      </c>
      <c r="E44" s="146">
        <v>0.66700000000000004</v>
      </c>
      <c r="F44" s="146">
        <v>0.66700000000000004</v>
      </c>
      <c r="G44" s="141"/>
      <c r="H44" s="16"/>
      <c r="I44" s="16"/>
      <c r="J44" s="146">
        <f>'Doublex when sd is different'!J44</f>
        <v>0.65900000000000003</v>
      </c>
      <c r="K44" s="146">
        <f>'Doublex when sd is different'!K44</f>
        <v>0.79300000000000004</v>
      </c>
      <c r="L44" s="146">
        <f>'Doublex when sd is different'!L44</f>
        <v>0.65400000000000003</v>
      </c>
      <c r="M44" s="1"/>
      <c r="N44" s="135"/>
      <c r="O44" s="135"/>
      <c r="P44" s="1"/>
      <c r="Q44" s="1"/>
      <c r="R44" s="1"/>
      <c r="S44" s="1"/>
      <c r="T44" s="1"/>
      <c r="U44" s="1"/>
      <c r="V44" s="1"/>
      <c r="W44" s="1"/>
      <c r="X44" s="1"/>
      <c r="Y44" s="170">
        <v>100</v>
      </c>
      <c r="Z44" s="170"/>
      <c r="AA44" s="153">
        <v>2</v>
      </c>
      <c r="AB44" s="158" t="s">
        <v>72</v>
      </c>
      <c r="AC44" s="160">
        <f>$J156</f>
        <v>1</v>
      </c>
      <c r="AD44" s="160">
        <f>$J158</f>
        <v>0.996</v>
      </c>
      <c r="AE44" s="160">
        <f>$J160</f>
        <v>0.78300000000000003</v>
      </c>
      <c r="AF44" s="160">
        <f>$J162</f>
        <v>0.23799999999999999</v>
      </c>
      <c r="AG44" s="160">
        <f>$K156</f>
        <v>1</v>
      </c>
      <c r="AH44" s="160">
        <f>$K158</f>
        <v>0.996</v>
      </c>
      <c r="AI44" s="160">
        <f>$K160</f>
        <v>0.81100000000000005</v>
      </c>
      <c r="AJ44" s="160">
        <f>$K162</f>
        <v>0.312</v>
      </c>
      <c r="AK44" s="160">
        <f>$L156</f>
        <v>1</v>
      </c>
      <c r="AL44" s="160">
        <f>$L158</f>
        <v>0.996</v>
      </c>
      <c r="AM44" s="160">
        <f>$L160</f>
        <v>0.88400000000000001</v>
      </c>
      <c r="AN44" s="160">
        <f>$L162</f>
        <v>0.46400000000000002</v>
      </c>
    </row>
    <row r="45" spans="1:40" ht="16" thickBot="1" x14ac:dyDescent="0.4">
      <c r="A45" s="8"/>
      <c r="B45" s="8">
        <v>2.1</v>
      </c>
      <c r="C45" s="9" t="s">
        <v>14</v>
      </c>
      <c r="D45" s="125">
        <f>'[4]power for chi² and skewpos dist'!G46</f>
        <v>0.66400000000000003</v>
      </c>
      <c r="E45" s="125">
        <f>'[4]power for chi² and skewpos dist'!H46</f>
        <v>0.66</v>
      </c>
      <c r="F45" s="125">
        <f>'[4]power for chi² and skewpos dist'!I46</f>
        <v>0.66</v>
      </c>
      <c r="G45" s="141"/>
      <c r="H45" s="8">
        <v>2.1</v>
      </c>
      <c r="I45" s="9" t="s">
        <v>14</v>
      </c>
      <c r="J45" s="125">
        <f>'[5]power for chi square and neg sk'!B10</f>
        <v>0.65500000000000003</v>
      </c>
      <c r="K45" s="125">
        <f>'[5]power for chi square and neg sk'!C10</f>
        <v>0.80500000000000005</v>
      </c>
      <c r="L45" s="125">
        <f>'[5]power for chi square and neg sk'!D10</f>
        <v>0.65</v>
      </c>
      <c r="M45" s="1"/>
      <c r="N45" s="135"/>
      <c r="O45" s="135"/>
      <c r="P45" s="1"/>
      <c r="Q45" s="1"/>
      <c r="R45" s="1"/>
      <c r="S45" s="1"/>
      <c r="T45" s="1"/>
      <c r="U45" s="1"/>
      <c r="V45" s="1"/>
      <c r="W45" s="1"/>
      <c r="X45" s="1"/>
      <c r="Y45" s="170"/>
      <c r="Z45" s="170"/>
      <c r="AA45" s="153"/>
      <c r="AB45" s="159" t="s">
        <v>73</v>
      </c>
      <c r="AC45" s="161">
        <f>$J157</f>
        <v>1</v>
      </c>
      <c r="AD45" s="161">
        <f>$J159</f>
        <v>0.99199999999999999</v>
      </c>
      <c r="AE45" s="161">
        <f>$J161</f>
        <v>0.76800000000000002</v>
      </c>
      <c r="AF45" s="161">
        <f>$J163</f>
        <v>0.25700000000000001</v>
      </c>
      <c r="AG45" s="161">
        <f>$K157</f>
        <v>1</v>
      </c>
      <c r="AH45" s="161">
        <f>$K159</f>
        <v>0.99299999999999999</v>
      </c>
      <c r="AI45" s="161">
        <f>$K161</f>
        <v>0.80800000000000005</v>
      </c>
      <c r="AJ45" s="161">
        <f>$K163</f>
        <v>0.33900000000000002</v>
      </c>
      <c r="AK45" s="161">
        <f>$L157</f>
        <v>0.999</v>
      </c>
      <c r="AL45" s="161">
        <f>$L159</f>
        <v>0.99099999999999999</v>
      </c>
      <c r="AM45" s="161">
        <f>$L161</f>
        <v>0.87</v>
      </c>
      <c r="AN45" s="161">
        <f>$L163</f>
        <v>0.47099999999999997</v>
      </c>
    </row>
    <row r="46" spans="1:40" ht="15.5" x14ac:dyDescent="0.35">
      <c r="A46" s="16" t="s">
        <v>29</v>
      </c>
      <c r="B46" s="29"/>
      <c r="C46" s="29"/>
      <c r="D46" s="147">
        <v>0.47799999999999998</v>
      </c>
      <c r="E46" s="147">
        <v>0.47799999999999998</v>
      </c>
      <c r="F46" s="147">
        <v>0.47799999999999998</v>
      </c>
      <c r="G46" s="141"/>
      <c r="H46" s="29"/>
      <c r="I46" s="29"/>
      <c r="J46" s="147">
        <f>'Doublex when sd is different'!J46</f>
        <v>0.49</v>
      </c>
      <c r="K46" s="147">
        <f>'Doublex when sd is different'!K46</f>
        <v>0.48199999999999998</v>
      </c>
      <c r="L46" s="147">
        <f>'Doublex when sd is different'!L46</f>
        <v>0.48899999999999999</v>
      </c>
      <c r="M46" s="1"/>
      <c r="N46" s="135"/>
      <c r="O46" s="13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40" ht="15" x14ac:dyDescent="0.35">
      <c r="A47" s="8"/>
      <c r="B47" s="8">
        <v>2.2000000000000002</v>
      </c>
      <c r="C47" s="9" t="s">
        <v>14</v>
      </c>
      <c r="D47" s="125">
        <f>'[4]power for chi² and skewpos dist'!G48</f>
        <v>0.5</v>
      </c>
      <c r="E47" s="125">
        <f>'[4]power for chi² and skewpos dist'!H48</f>
        <v>0.499</v>
      </c>
      <c r="F47" s="125">
        <f>'[4]power for chi² and skewpos dist'!I48</f>
        <v>0.499</v>
      </c>
      <c r="G47" s="141"/>
      <c r="H47" s="8">
        <v>2.2000000000000002</v>
      </c>
      <c r="I47" s="9" t="s">
        <v>14</v>
      </c>
      <c r="J47" s="125">
        <f>'[5]power for chi square and neg sk'!B12</f>
        <v>0.50700000000000001</v>
      </c>
      <c r="K47" s="125">
        <f>'[5]power for chi square and neg sk'!C12</f>
        <v>0.54100000000000004</v>
      </c>
      <c r="L47" s="125">
        <f>'[5]power for chi square and neg sk'!D12</f>
        <v>0.505</v>
      </c>
      <c r="M47" s="1"/>
      <c r="N47" s="135">
        <f>D47-E47</f>
        <v>1.0000000000000009E-3</v>
      </c>
      <c r="O47" s="135">
        <f>J47-K47</f>
        <v>-3.400000000000003E-2</v>
      </c>
      <c r="P47" s="1"/>
      <c r="Q47" s="135">
        <f>D47-F47</f>
        <v>1.0000000000000009E-3</v>
      </c>
      <c r="R47" s="135">
        <f>J47-L47</f>
        <v>2.0000000000000018E-3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40" ht="15.5" x14ac:dyDescent="0.35">
      <c r="A48" s="16" t="s">
        <v>29</v>
      </c>
      <c r="B48" s="16"/>
      <c r="C48" s="16"/>
      <c r="D48" s="146">
        <v>0.22700000000000001</v>
      </c>
      <c r="E48" s="146">
        <v>0.223</v>
      </c>
      <c r="F48" s="146">
        <v>0.223</v>
      </c>
      <c r="G48" s="141"/>
      <c r="H48" s="16"/>
      <c r="I48" s="16"/>
      <c r="J48" s="146">
        <f>'Doublex when sd is different'!J48</f>
        <v>0.26700000000000002</v>
      </c>
      <c r="K48" s="146">
        <f>'Doublex when sd is different'!K48</f>
        <v>0.187</v>
      </c>
      <c r="L48" s="146">
        <f>'Doublex when sd is different'!L48</f>
        <v>0.26100000000000001</v>
      </c>
      <c r="M48" s="1"/>
      <c r="N48" s="135"/>
      <c r="O48" s="13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" x14ac:dyDescent="0.35">
      <c r="A49" s="8"/>
      <c r="B49" s="8">
        <v>2.4</v>
      </c>
      <c r="C49" s="9" t="s">
        <v>14</v>
      </c>
      <c r="D49" s="125">
        <f>'[4]power for chi² and skewpos dist'!G50</f>
        <v>0.26500000000000001</v>
      </c>
      <c r="E49" s="125">
        <f>'[4]power for chi² and skewpos dist'!H50</f>
        <v>0.26100000000000001</v>
      </c>
      <c r="F49" s="125">
        <f>'[4]power for chi² and skewpos dist'!I50</f>
        <v>0.26100000000000001</v>
      </c>
      <c r="G49" s="141"/>
      <c r="H49" s="8">
        <v>2.4</v>
      </c>
      <c r="I49" s="9" t="s">
        <v>14</v>
      </c>
      <c r="J49" s="125">
        <f>'[5]power for chi square and neg sk'!B14</f>
        <v>0.29799999999999999</v>
      </c>
      <c r="K49" s="125">
        <f>'[5]power for chi square and neg sk'!C14</f>
        <v>0.247</v>
      </c>
      <c r="L49" s="125">
        <f>'[5]power for chi square and neg sk'!D14</f>
        <v>0.29299999999999998</v>
      </c>
      <c r="M49" s="1"/>
      <c r="N49" s="135"/>
      <c r="O49" s="13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5" x14ac:dyDescent="0.35">
      <c r="A50" s="16" t="s">
        <v>29</v>
      </c>
      <c r="B50" s="16"/>
      <c r="C50" s="16"/>
      <c r="D50" s="146">
        <v>0.105</v>
      </c>
      <c r="E50" s="146">
        <v>9.9000000000000005E-2</v>
      </c>
      <c r="F50" s="146">
        <v>9.9000000000000005E-2</v>
      </c>
      <c r="G50" s="141"/>
      <c r="H50" s="16"/>
      <c r="I50" s="16"/>
      <c r="J50" s="146">
        <f>'Doublex when sd is different'!J50</f>
        <v>0.14299999999999999</v>
      </c>
      <c r="K50" s="146">
        <f>'Doublex when sd is different'!K50</f>
        <v>8.5000000000000006E-2</v>
      </c>
      <c r="L50" s="146">
        <f>'Doublex when sd is different'!L50</f>
        <v>0.13300000000000001</v>
      </c>
      <c r="M50" s="1"/>
      <c r="N50" s="135"/>
      <c r="O50" s="13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" x14ac:dyDescent="0.35">
      <c r="A51" s="8"/>
      <c r="B51" s="8">
        <v>2.8</v>
      </c>
      <c r="C51" s="9" t="s">
        <v>14</v>
      </c>
      <c r="D51" s="125">
        <f>'[4]power for chi² and skewpos dist'!G52</f>
        <v>0.13700000000000001</v>
      </c>
      <c r="E51" s="125">
        <f>'[4]power for chi² and skewpos dist'!H52</f>
        <v>0.13100000000000001</v>
      </c>
      <c r="F51" s="125">
        <f>'[4]power for chi² and skewpos dist'!I52</f>
        <v>0.13100000000000001</v>
      </c>
      <c r="G51" s="141"/>
      <c r="H51" s="8">
        <v>2.8</v>
      </c>
      <c r="I51" s="9" t="s">
        <v>14</v>
      </c>
      <c r="J51" s="125">
        <f>'[5]power for chi square and neg sk'!B16</f>
        <v>0.17499999999999999</v>
      </c>
      <c r="K51" s="125">
        <f>'[5]power for chi square and neg sk'!C16</f>
        <v>0.12</v>
      </c>
      <c r="L51" s="125">
        <f>'[5]power for chi square and neg sk'!D16</f>
        <v>0.16600000000000001</v>
      </c>
      <c r="M51" s="1"/>
      <c r="N51" s="135"/>
      <c r="O51" s="13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5" x14ac:dyDescent="0.35">
      <c r="A52" s="16" t="s">
        <v>29</v>
      </c>
      <c r="B52" s="13"/>
      <c r="C52" s="13"/>
      <c r="D52" s="145">
        <v>0.77800000000000002</v>
      </c>
      <c r="E52" s="145">
        <v>0.69499999999999995</v>
      </c>
      <c r="F52" s="145">
        <v>0.69499999999999995</v>
      </c>
      <c r="G52" s="141"/>
      <c r="H52" s="13"/>
      <c r="I52" s="13"/>
      <c r="J52" s="145">
        <f>'Doublex when sd is different'!J52</f>
        <v>0.81699999999999995</v>
      </c>
      <c r="K52" s="145">
        <f>'Doublex when sd is different'!K52</f>
        <v>0.84099999999999997</v>
      </c>
      <c r="L52" s="145">
        <f>'Doublex when sd is different'!L52</f>
        <v>0.748</v>
      </c>
      <c r="M52" s="1"/>
      <c r="N52" s="135"/>
      <c r="O52" s="13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" x14ac:dyDescent="0.35">
      <c r="A53" s="8"/>
      <c r="B53" s="8">
        <v>2.1</v>
      </c>
      <c r="C53" s="9" t="s">
        <v>15</v>
      </c>
      <c r="D53" s="125">
        <f>'[4]power for chi² and skewpos dist'!G54</f>
        <v>0.753</v>
      </c>
      <c r="E53" s="125">
        <f>'[4]power for chi² and skewpos dist'!H54</f>
        <v>0.68200000000000005</v>
      </c>
      <c r="F53" s="125">
        <f>'[4]power for chi² and skewpos dist'!I54</f>
        <v>0.68200000000000005</v>
      </c>
      <c r="G53" s="141"/>
      <c r="H53" s="8">
        <v>2.1</v>
      </c>
      <c r="I53" s="9" t="s">
        <v>15</v>
      </c>
      <c r="J53" s="125">
        <f>'[5]power for chi square and neg sk'!B18</f>
        <v>0.78500000000000003</v>
      </c>
      <c r="K53" s="125">
        <f>'[5]power for chi square and neg sk'!C18</f>
        <v>0.84099999999999997</v>
      </c>
      <c r="L53" s="125">
        <f>'[5]power for chi square and neg sk'!D18</f>
        <v>0.72199999999999998</v>
      </c>
      <c r="M53" s="1"/>
      <c r="N53" s="135"/>
      <c r="O53" s="13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5" x14ac:dyDescent="0.35">
      <c r="A54" s="16" t="s">
        <v>29</v>
      </c>
      <c r="B54" s="40"/>
      <c r="C54" s="40"/>
      <c r="D54" s="144">
        <v>0.55300000000000005</v>
      </c>
      <c r="E54" s="144">
        <v>0.55100000000000005</v>
      </c>
      <c r="F54" s="144">
        <v>0.55100000000000005</v>
      </c>
      <c r="G54" s="141"/>
      <c r="H54" s="40"/>
      <c r="I54" s="40"/>
      <c r="J54" s="144">
        <f>'Doublex when sd is different'!J54</f>
        <v>0.60199999999999998</v>
      </c>
      <c r="K54" s="144">
        <f>'Doublex when sd is different'!K54</f>
        <v>0.59399999999999997</v>
      </c>
      <c r="L54" s="144">
        <f>'Doublex when sd is different'!L54</f>
        <v>0.6</v>
      </c>
      <c r="M54" s="1"/>
      <c r="N54" s="135"/>
      <c r="O54" s="13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" x14ac:dyDescent="0.35">
      <c r="A55" s="8"/>
      <c r="B55" s="8">
        <v>2.2000000000000002</v>
      </c>
      <c r="C55" s="9" t="s">
        <v>15</v>
      </c>
      <c r="D55" s="125">
        <f>'[4]power for chi² and skewpos dist'!G56</f>
        <v>0.56200000000000006</v>
      </c>
      <c r="E55" s="125">
        <f>'[4]power for chi² and skewpos dist'!H56</f>
        <v>0.56299999999999994</v>
      </c>
      <c r="F55" s="125">
        <f>'[4]power for chi² and skewpos dist'!I56</f>
        <v>0.56299999999999994</v>
      </c>
      <c r="G55" s="141"/>
      <c r="H55" s="8">
        <v>2.2000000000000002</v>
      </c>
      <c r="I55" s="9" t="s">
        <v>15</v>
      </c>
      <c r="J55" s="125">
        <f>'[5]power for chi square and neg sk'!B20</f>
        <v>0.60399999999999998</v>
      </c>
      <c r="K55" s="125">
        <f>'[5]power for chi square and neg sk'!C20</f>
        <v>0.64200000000000002</v>
      </c>
      <c r="L55" s="125">
        <f>'[5]power for chi square and neg sk'!D20</f>
        <v>0.60299999999999998</v>
      </c>
      <c r="M55" s="1"/>
      <c r="N55" s="135">
        <f>D55-E55</f>
        <v>-9.9999999999988987E-4</v>
      </c>
      <c r="O55" s="135">
        <f>J55-K55</f>
        <v>-3.8000000000000034E-2</v>
      </c>
      <c r="P55" s="1"/>
      <c r="Q55" s="1">
        <f>D55-F55</f>
        <v>-9.9999999999988987E-4</v>
      </c>
      <c r="R55" s="1">
        <f>J55-L55</f>
        <v>1.0000000000000009E-3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5" x14ac:dyDescent="0.35">
      <c r="A56" s="16" t="s">
        <v>29</v>
      </c>
      <c r="B56" s="11"/>
      <c r="C56" s="11"/>
      <c r="D56" s="143">
        <v>0.214</v>
      </c>
      <c r="E56" s="143">
        <v>0.29099999999999998</v>
      </c>
      <c r="F56" s="143">
        <v>0.29099999999999998</v>
      </c>
      <c r="G56" s="141"/>
      <c r="H56" s="11"/>
      <c r="I56" s="11"/>
      <c r="J56" s="143">
        <f>'Doublex when sd is different'!J56</f>
        <v>0.26300000000000001</v>
      </c>
      <c r="K56" s="143">
        <f>'Doublex when sd is different'!K56</f>
        <v>0.251</v>
      </c>
      <c r="L56" s="143">
        <f>'Doublex when sd is different'!L56</f>
        <v>0.34100000000000003</v>
      </c>
      <c r="M56" s="1"/>
      <c r="N56" s="135"/>
      <c r="O56" s="13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" x14ac:dyDescent="0.35">
      <c r="A57" s="8"/>
      <c r="B57" s="8">
        <v>2.4</v>
      </c>
      <c r="C57" s="9" t="s">
        <v>15</v>
      </c>
      <c r="D57" s="125">
        <f>'[4]power for chi² and skewpos dist'!G58</f>
        <v>0.249</v>
      </c>
      <c r="E57" s="125">
        <f>'[4]power for chi² and skewpos dist'!H58</f>
        <v>0.32200000000000001</v>
      </c>
      <c r="F57" s="125">
        <f>'[4]power for chi² and skewpos dist'!I58</f>
        <v>0.32200000000000001</v>
      </c>
      <c r="G57" s="141"/>
      <c r="H57" s="8">
        <v>2.4</v>
      </c>
      <c r="I57" s="9" t="s">
        <v>15</v>
      </c>
      <c r="J57" s="125">
        <f>'[5]power for chi square and neg sk'!B22</f>
        <v>0.29399999999999998</v>
      </c>
      <c r="K57" s="125">
        <f>'[5]power for chi square and neg sk'!C22</f>
        <v>0.311</v>
      </c>
      <c r="L57" s="125">
        <f>'[5]power for chi square and neg sk'!D22</f>
        <v>0.36499999999999999</v>
      </c>
      <c r="M57" s="1"/>
      <c r="N57" s="135"/>
      <c r="O57" s="13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5" x14ac:dyDescent="0.35">
      <c r="A58" s="16" t="s">
        <v>29</v>
      </c>
      <c r="B58" s="11"/>
      <c r="C58" s="11"/>
      <c r="D58" s="143">
        <v>6.4000000000000001E-2</v>
      </c>
      <c r="E58" s="143">
        <v>0.124</v>
      </c>
      <c r="F58" s="143">
        <v>0.124</v>
      </c>
      <c r="G58" s="141"/>
      <c r="H58" s="11"/>
      <c r="I58" s="11"/>
      <c r="J58" s="143">
        <f>'Doublex when sd is different'!J58</f>
        <v>9.8000000000000004E-2</v>
      </c>
      <c r="K58" s="143">
        <f>'Doublex when sd is different'!K58</f>
        <v>0.10199999999999999</v>
      </c>
      <c r="L58" s="143">
        <f>'Doublex when sd is different'!L58</f>
        <v>0.16500000000000001</v>
      </c>
      <c r="M58" s="1"/>
      <c r="N58" s="135"/>
      <c r="O58" s="13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" x14ac:dyDescent="0.35">
      <c r="A59" s="8"/>
      <c r="B59" s="8">
        <v>2.8</v>
      </c>
      <c r="C59" s="9" t="s">
        <v>15</v>
      </c>
      <c r="D59" s="125">
        <f>'[4]power for chi² and skewpos dist'!G60</f>
        <v>9.1999999999999998E-2</v>
      </c>
      <c r="E59" s="125">
        <f>'[4]power for chi² and skewpos dist'!H60</f>
        <v>0.153</v>
      </c>
      <c r="F59" s="125">
        <f>'[4]power for chi² and skewpos dist'!I60</f>
        <v>0.153</v>
      </c>
      <c r="G59" s="141"/>
      <c r="H59" s="8">
        <v>2.8</v>
      </c>
      <c r="I59" s="9" t="s">
        <v>15</v>
      </c>
      <c r="J59" s="125">
        <f>'[5]power for chi square and neg sk'!B24</f>
        <v>0.126</v>
      </c>
      <c r="K59" s="125">
        <f>'[5]power for chi square and neg sk'!C24</f>
        <v>0.13700000000000001</v>
      </c>
      <c r="L59" s="125">
        <f>'[5]power for chi square and neg sk'!D24</f>
        <v>0.192</v>
      </c>
      <c r="M59" s="1"/>
      <c r="N59" s="135"/>
      <c r="O59" s="13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5" x14ac:dyDescent="0.35">
      <c r="A60" s="16" t="s">
        <v>29</v>
      </c>
      <c r="B60" s="13"/>
      <c r="C60" s="13"/>
      <c r="D60" s="145">
        <v>0.83199999999999996</v>
      </c>
      <c r="E60" s="145">
        <v>0.71</v>
      </c>
      <c r="F60" s="145">
        <v>0.71</v>
      </c>
      <c r="G60" s="141"/>
      <c r="H60" s="13"/>
      <c r="I60" s="13"/>
      <c r="J60" s="145">
        <f>'Doublex when sd is different'!J60</f>
        <v>0.88900000000000001</v>
      </c>
      <c r="K60" s="145">
        <f>'Doublex when sd is different'!K60</f>
        <v>0.86399999999999999</v>
      </c>
      <c r="L60" s="145">
        <f>'Doublex when sd is different'!L60</f>
        <v>0.79700000000000004</v>
      </c>
      <c r="M60" s="1"/>
      <c r="N60" s="135"/>
      <c r="O60" s="13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" x14ac:dyDescent="0.35">
      <c r="A61" s="8"/>
      <c r="B61" s="8">
        <v>2.1</v>
      </c>
      <c r="C61" s="9" t="s">
        <v>16</v>
      </c>
      <c r="D61" s="125">
        <f>'[4]power for chi² and skewpos dist'!G62</f>
        <v>0.8</v>
      </c>
      <c r="E61" s="125">
        <f>'[4]power for chi² and skewpos dist'!H62</f>
        <v>0.69099999999999995</v>
      </c>
      <c r="F61" s="125">
        <f>'[4]power for chi² and skewpos dist'!I62</f>
        <v>0.69099999999999995</v>
      </c>
      <c r="G61" s="141"/>
      <c r="H61" s="8">
        <v>2.1</v>
      </c>
      <c r="I61" s="9" t="s">
        <v>16</v>
      </c>
      <c r="J61" s="125">
        <f>'[5]power for chi square and neg sk'!B26</f>
        <v>0.85499999999999998</v>
      </c>
      <c r="K61" s="125">
        <f>'[5]power for chi square and neg sk'!C26</f>
        <v>0.85899999999999999</v>
      </c>
      <c r="L61" s="125">
        <f>'[5]power for chi square and neg sk'!D26</f>
        <v>0.76300000000000001</v>
      </c>
      <c r="M61" s="1"/>
      <c r="N61" s="135"/>
      <c r="O61" s="13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5" x14ac:dyDescent="0.35">
      <c r="A62" s="16" t="s">
        <v>29</v>
      </c>
      <c r="B62" s="40"/>
      <c r="C62" s="40"/>
      <c r="D62" s="144">
        <v>0.6</v>
      </c>
      <c r="E62" s="144">
        <v>0.59399999999999997</v>
      </c>
      <c r="F62" s="144">
        <v>0.59399999999999997</v>
      </c>
      <c r="G62" s="141"/>
      <c r="H62" s="40"/>
      <c r="I62" s="40"/>
      <c r="J62" s="144">
        <f>'Doublex when sd is different'!J62</f>
        <v>0.67500000000000004</v>
      </c>
      <c r="K62" s="144">
        <f>'Doublex when sd is different'!K62</f>
        <v>0.66600000000000004</v>
      </c>
      <c r="L62" s="144">
        <f>'Doublex when sd is different'!L62</f>
        <v>0.67100000000000004</v>
      </c>
      <c r="M62" s="1"/>
      <c r="N62" s="135"/>
      <c r="O62" s="13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" x14ac:dyDescent="0.35">
      <c r="A63" s="8"/>
      <c r="B63" s="8">
        <v>2.2000000000000002</v>
      </c>
      <c r="C63" s="9" t="s">
        <v>16</v>
      </c>
      <c r="D63" s="125">
        <f>'[4]power for chi² and skewpos dist'!G64</f>
        <v>0.60399999999999998</v>
      </c>
      <c r="E63" s="125">
        <f>'[4]power for chi² and skewpos dist'!H64</f>
        <v>0.60099999999999998</v>
      </c>
      <c r="F63" s="125">
        <f>'[4]power for chi² and skewpos dist'!I64</f>
        <v>0.60099999999999998</v>
      </c>
      <c r="G63" s="141"/>
      <c r="H63" s="8">
        <v>2.2000000000000002</v>
      </c>
      <c r="I63" s="9" t="s">
        <v>16</v>
      </c>
      <c r="J63" s="125">
        <f>'[5]power for chi square and neg sk'!B28</f>
        <v>0.66800000000000004</v>
      </c>
      <c r="K63" s="125">
        <f>'[5]power for chi square and neg sk'!C28</f>
        <v>0.70499999999999996</v>
      </c>
      <c r="L63" s="125">
        <f>'[5]power for chi square and neg sk'!D28</f>
        <v>0.66400000000000003</v>
      </c>
      <c r="M63" s="1"/>
      <c r="N63" s="135">
        <f>D63-E63</f>
        <v>3.0000000000000027E-3</v>
      </c>
      <c r="O63" s="135">
        <f>J63-K63</f>
        <v>-3.6999999999999922E-2</v>
      </c>
      <c r="P63" s="1"/>
      <c r="Q63" s="1">
        <f>D63-F63</f>
        <v>3.0000000000000027E-3</v>
      </c>
      <c r="R63" s="1">
        <f>J63-L63</f>
        <v>4.0000000000000036E-3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5" x14ac:dyDescent="0.35">
      <c r="A64" s="16" t="s">
        <v>29</v>
      </c>
      <c r="B64" s="11"/>
      <c r="C64" s="11"/>
      <c r="D64" s="143">
        <v>0.20300000000000001</v>
      </c>
      <c r="E64" s="143">
        <v>0.34699999999999998</v>
      </c>
      <c r="F64" s="143">
        <v>0.34699999999999998</v>
      </c>
      <c r="G64" s="141"/>
      <c r="H64" s="11"/>
      <c r="I64" s="11"/>
      <c r="J64" s="143">
        <f>'Doublex when sd is different'!J64</f>
        <v>0.26</v>
      </c>
      <c r="K64" s="143">
        <f>'Doublex when sd is different'!K64</f>
        <v>0.309</v>
      </c>
      <c r="L64" s="143">
        <f>'Doublex when sd is different'!L64</f>
        <v>0.41</v>
      </c>
      <c r="M64" s="1"/>
      <c r="N64" s="135"/>
      <c r="O64" s="13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" x14ac:dyDescent="0.35">
      <c r="A65" s="8"/>
      <c r="B65" s="8">
        <v>2.4</v>
      </c>
      <c r="C65" s="9" t="s">
        <v>16</v>
      </c>
      <c r="D65" s="125">
        <f>'[4]power for chi² and skewpos dist'!G66</f>
        <v>0.23499999999999999</v>
      </c>
      <c r="E65" s="125">
        <f>'[4]power for chi² and skewpos dist'!H66</f>
        <v>0.373</v>
      </c>
      <c r="F65" s="125">
        <f>'[4]power for chi² and skewpos dist'!I66</f>
        <v>0.373</v>
      </c>
      <c r="G65" s="141"/>
      <c r="H65" s="8">
        <v>2.4</v>
      </c>
      <c r="I65" s="9" t="s">
        <v>16</v>
      </c>
      <c r="J65" s="125">
        <f>'[5]power for chi square and neg sk'!B30</f>
        <v>0.28999999999999998</v>
      </c>
      <c r="K65" s="125">
        <f>'[5]power for chi square and neg sk'!C30</f>
        <v>0.37</v>
      </c>
      <c r="L65" s="125">
        <f>'[5]power for chi square and neg sk'!D30</f>
        <v>0.42599999999999999</v>
      </c>
      <c r="M65" s="1"/>
      <c r="N65" s="135"/>
      <c r="O65" s="13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5" x14ac:dyDescent="0.35">
      <c r="A66" s="16" t="s">
        <v>29</v>
      </c>
      <c r="B66" s="11"/>
      <c r="C66" s="11"/>
      <c r="D66" s="143">
        <v>4.2999999999999997E-2</v>
      </c>
      <c r="E66" s="143">
        <v>0.14699999999999999</v>
      </c>
      <c r="F66" s="143">
        <v>0.14699999999999999</v>
      </c>
      <c r="G66" s="141"/>
      <c r="H66" s="11"/>
      <c r="I66" s="11"/>
      <c r="J66" s="143">
        <f>'Doublex when sd is different'!J66</f>
        <v>7.0000000000000007E-2</v>
      </c>
      <c r="K66" s="143">
        <f>'Doublex when sd is different'!K66</f>
        <v>0.11899999999999999</v>
      </c>
      <c r="L66" s="143">
        <f>'Doublex when sd is different'!L66</f>
        <v>0.19400000000000001</v>
      </c>
      <c r="M66" s="1"/>
      <c r="N66" s="135"/>
      <c r="O66" s="13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" x14ac:dyDescent="0.35">
      <c r="A67" s="8"/>
      <c r="B67" s="8">
        <v>2.8</v>
      </c>
      <c r="C67" s="9" t="s">
        <v>16</v>
      </c>
      <c r="D67" s="125">
        <f>'[4]power for chi² and skewpos dist'!G68</f>
        <v>6.5000000000000002E-2</v>
      </c>
      <c r="E67" s="125">
        <f>'[4]power for chi² and skewpos dist'!H68</f>
        <v>0.17399999999999999</v>
      </c>
      <c r="F67" s="125">
        <f>'[4]power for chi² and skewpos dist'!I68</f>
        <v>0.17399999999999999</v>
      </c>
      <c r="G67" s="141"/>
      <c r="H67" s="8">
        <v>2.8</v>
      </c>
      <c r="I67" s="9" t="s">
        <v>16</v>
      </c>
      <c r="J67" s="125">
        <f>'[5]power for chi square and neg sk'!B32</f>
        <v>9.7000000000000003E-2</v>
      </c>
      <c r="K67" s="125">
        <f>'[5]power for chi square and neg sk'!C32</f>
        <v>0.156</v>
      </c>
      <c r="L67" s="125">
        <f>'[5]power for chi square and neg sk'!D32</f>
        <v>0.219</v>
      </c>
      <c r="M67" s="1"/>
      <c r="N67" s="135"/>
      <c r="O67" s="13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5" x14ac:dyDescent="0.35">
      <c r="A68" s="16" t="s">
        <v>29</v>
      </c>
      <c r="B68" s="11"/>
      <c r="C68" s="11"/>
      <c r="D68" s="143">
        <v>0.55300000000000005</v>
      </c>
      <c r="E68" s="143">
        <v>0.71799999999999997</v>
      </c>
      <c r="F68" s="143">
        <v>0.71799999999999997</v>
      </c>
      <c r="G68" s="141"/>
      <c r="H68" s="11"/>
      <c r="I68" s="11"/>
      <c r="J68" s="143">
        <f>'Doublex when sd is different'!J68</f>
        <v>0.46300000000000002</v>
      </c>
      <c r="K68" s="143">
        <f>'Doublex when sd is different'!K68</f>
        <v>0.79600000000000004</v>
      </c>
      <c r="L68" s="143">
        <f>'Doublex when sd is different'!L68</f>
        <v>0.59099999999999997</v>
      </c>
      <c r="M68" s="1"/>
      <c r="N68" s="135"/>
      <c r="O68" s="135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" x14ac:dyDescent="0.35">
      <c r="A69" s="8"/>
      <c r="B69" s="8">
        <v>2.1</v>
      </c>
      <c r="C69" s="9" t="s">
        <v>17</v>
      </c>
      <c r="D69" s="125">
        <f>'[4]power for chi² and skewpos dist'!G70</f>
        <v>0.56799999999999995</v>
      </c>
      <c r="E69" s="125">
        <f>'[4]power for chi² and skewpos dist'!H70</f>
        <v>0.69799999999999995</v>
      </c>
      <c r="F69" s="125">
        <f>'[4]power for chi² and skewpos dist'!I70</f>
        <v>0.69799999999999995</v>
      </c>
      <c r="G69" s="141"/>
      <c r="H69" s="8">
        <v>2.1</v>
      </c>
      <c r="I69" s="9" t="s">
        <v>17</v>
      </c>
      <c r="J69" s="125">
        <f>'[5]power for chi square and neg sk'!B34</f>
        <v>0.496</v>
      </c>
      <c r="K69" s="125">
        <f>'[5]power for chi square and neg sk'!C34</f>
        <v>0.79700000000000004</v>
      </c>
      <c r="L69" s="125">
        <f>'[5]power for chi square and neg sk'!D34</f>
        <v>0.59799999999999998</v>
      </c>
      <c r="M69" s="1"/>
      <c r="N69" s="135"/>
      <c r="O69" s="13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5" x14ac:dyDescent="0.35">
      <c r="A70" s="19" t="s">
        <v>29</v>
      </c>
      <c r="B70" s="40"/>
      <c r="C70" s="40"/>
      <c r="D70" s="144">
        <v>0.435</v>
      </c>
      <c r="E70" s="144">
        <v>0.42899999999999999</v>
      </c>
      <c r="F70" s="144">
        <v>0.42899999999999999</v>
      </c>
      <c r="G70" s="141"/>
      <c r="H70" s="40"/>
      <c r="I70" s="40"/>
      <c r="J70" s="144">
        <f>'Doublex when sd is different'!J70</f>
        <v>0.40400000000000003</v>
      </c>
      <c r="K70" s="144">
        <f>'Doublex when sd is different'!K70</f>
        <v>0.39500000000000002</v>
      </c>
      <c r="L70" s="144">
        <f>'Doublex when sd is different'!L70</f>
        <v>0.4</v>
      </c>
      <c r="M70" s="1"/>
      <c r="N70" s="135"/>
      <c r="O70" s="13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" x14ac:dyDescent="0.35">
      <c r="A71" s="8"/>
      <c r="B71" s="8">
        <v>2.2000000000000002</v>
      </c>
      <c r="C71" s="9" t="s">
        <v>17</v>
      </c>
      <c r="D71" s="125">
        <f>'[4]power for chi² and skewpos dist'!G72</f>
        <v>0.46300000000000002</v>
      </c>
      <c r="E71" s="125">
        <f>'[4]power for chi² and skewpos dist'!H72</f>
        <v>0.45200000000000001</v>
      </c>
      <c r="F71" s="125">
        <f>'[4]power for chi² and skewpos dist'!I72</f>
        <v>0.45200000000000001</v>
      </c>
      <c r="G71" s="141"/>
      <c r="H71" s="8">
        <v>2.2000000000000002</v>
      </c>
      <c r="I71" s="9" t="s">
        <v>17</v>
      </c>
      <c r="J71" s="125">
        <f>'[5]power for chi square and neg sk'!B36</f>
        <v>0.43</v>
      </c>
      <c r="K71" s="125">
        <f>'[5]power for chi square and neg sk'!C36</f>
        <v>0.45300000000000001</v>
      </c>
      <c r="L71" s="125">
        <f>'[5]power for chi square and neg sk'!D36</f>
        <v>0.42499999999999999</v>
      </c>
      <c r="M71" s="1"/>
      <c r="N71" s="135">
        <f>D71-E71</f>
        <v>1.100000000000001E-2</v>
      </c>
      <c r="O71" s="135">
        <f>J71-K71</f>
        <v>-2.300000000000002E-2</v>
      </c>
      <c r="P71" s="1"/>
      <c r="Q71" s="1">
        <f>D71-F71</f>
        <v>1.100000000000001E-2</v>
      </c>
      <c r="R71" s="1">
        <f>J71-L71</f>
        <v>5.0000000000000044E-3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5" x14ac:dyDescent="0.35">
      <c r="A72" s="19" t="s">
        <v>29</v>
      </c>
      <c r="B72" s="20"/>
      <c r="C72" s="20"/>
      <c r="D72" s="148">
        <v>0.29399999999999998</v>
      </c>
      <c r="E72" s="148">
        <v>0.17299999999999999</v>
      </c>
      <c r="F72" s="148">
        <v>0.17299999999999999</v>
      </c>
      <c r="G72" s="141"/>
      <c r="H72" s="20"/>
      <c r="I72" s="20"/>
      <c r="J72" s="148">
        <f>'Doublex when sd is different'!J72</f>
        <v>0.315</v>
      </c>
      <c r="K72" s="148">
        <f>'Doublex when sd is different'!K72</f>
        <v>0.14499999999999999</v>
      </c>
      <c r="L72" s="148">
        <f>'Doublex when sd is different'!L72</f>
        <v>0.20200000000000001</v>
      </c>
      <c r="M72" s="1"/>
      <c r="N72" s="135"/>
      <c r="O72" s="13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" x14ac:dyDescent="0.35">
      <c r="A73" s="8"/>
      <c r="B73" s="8">
        <v>2.4</v>
      </c>
      <c r="C73" s="9" t="s">
        <v>17</v>
      </c>
      <c r="D73" s="125">
        <f>'[4]power for chi² and skewpos dist'!G74</f>
        <v>0.32700000000000001</v>
      </c>
      <c r="E73" s="125">
        <f>'[4]power for chi² and skewpos dist'!H74</f>
        <v>0.219</v>
      </c>
      <c r="F73" s="125">
        <f>'[4]power for chi² and skewpos dist'!I74</f>
        <v>0.219</v>
      </c>
      <c r="G73" s="141"/>
      <c r="H73" s="8">
        <v>2.4</v>
      </c>
      <c r="I73" s="9" t="s">
        <v>17</v>
      </c>
      <c r="J73" s="125">
        <f>'[5]power for chi square and neg sk'!B38</f>
        <v>0.34</v>
      </c>
      <c r="K73" s="125">
        <f>'[5]power for chi square and neg sk'!C38</f>
        <v>0.20200000000000001</v>
      </c>
      <c r="L73" s="125">
        <f>'[5]power for chi square and neg sk'!D38</f>
        <v>0.24199999999999999</v>
      </c>
      <c r="M73" s="1"/>
      <c r="N73" s="135"/>
      <c r="O73" s="13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5" x14ac:dyDescent="0.35">
      <c r="A74" s="19" t="s">
        <v>29</v>
      </c>
      <c r="B74" s="20"/>
      <c r="C74" s="20"/>
      <c r="D74" s="148">
        <v>0.214</v>
      </c>
      <c r="E74" s="148">
        <v>8.2000000000000003E-2</v>
      </c>
      <c r="F74" s="148">
        <v>8.2000000000000003E-2</v>
      </c>
      <c r="G74" s="141"/>
      <c r="H74" s="20"/>
      <c r="I74" s="20"/>
      <c r="J74" s="148">
        <f>'Doublex when sd is different'!J74</f>
        <v>0.25600000000000001</v>
      </c>
      <c r="K74" s="148">
        <f>'Doublex when sd is different'!K74</f>
        <v>7.3999999999999996E-2</v>
      </c>
      <c r="L74" s="148">
        <f>'Doublex when sd is different'!L74</f>
        <v>0.112</v>
      </c>
      <c r="M74" s="1"/>
      <c r="N74" s="135"/>
      <c r="O74" s="135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" x14ac:dyDescent="0.35">
      <c r="A75" s="8"/>
      <c r="B75" s="8">
        <v>2.8</v>
      </c>
      <c r="C75" s="9" t="s">
        <v>17</v>
      </c>
      <c r="D75" s="125">
        <f>'[4]power for chi² and skewpos dist'!G76</f>
        <v>0.24099999999999999</v>
      </c>
      <c r="E75" s="125">
        <f>'[4]power for chi² and skewpos dist'!H76</f>
        <v>0.11799999999999999</v>
      </c>
      <c r="F75" s="125">
        <f>'[4]power for chi² and skewpos dist'!I76</f>
        <v>0.11799999999999999</v>
      </c>
      <c r="G75" s="141"/>
      <c r="H75" s="8">
        <v>2.8</v>
      </c>
      <c r="I75" s="9" t="s">
        <v>17</v>
      </c>
      <c r="J75" s="125">
        <f>'[5]power for chi square and neg sk'!B40</f>
        <v>0.28000000000000003</v>
      </c>
      <c r="K75" s="125">
        <f>'[5]power for chi square and neg sk'!C40</f>
        <v>0.109</v>
      </c>
      <c r="L75" s="125">
        <f>'[5]power for chi square and neg sk'!D40</f>
        <v>0.14699999999999999</v>
      </c>
      <c r="M75" s="1"/>
      <c r="N75" s="135"/>
      <c r="O75" s="13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5" x14ac:dyDescent="0.35">
      <c r="A76" s="19" t="s">
        <v>29</v>
      </c>
      <c r="B76" s="19"/>
      <c r="C76" s="19"/>
      <c r="D76" s="149">
        <v>0.79700000000000004</v>
      </c>
      <c r="E76" s="149">
        <v>0.79400000000000004</v>
      </c>
      <c r="F76" s="149">
        <v>0.79400000000000004</v>
      </c>
      <c r="G76" s="141"/>
      <c r="H76" s="19"/>
      <c r="I76" s="19"/>
      <c r="J76" s="149">
        <f>'Doublex when sd is different'!J76</f>
        <v>0.80800000000000005</v>
      </c>
      <c r="K76" s="149">
        <f>'Doublex when sd is different'!K76</f>
        <v>0.90400000000000003</v>
      </c>
      <c r="L76" s="149">
        <f>'Doublex when sd is different'!L76</f>
        <v>0.80500000000000005</v>
      </c>
      <c r="M76" s="1"/>
      <c r="N76" s="135"/>
      <c r="O76" s="135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" x14ac:dyDescent="0.35">
      <c r="A77" s="8"/>
      <c r="B77" s="8">
        <v>2.1</v>
      </c>
      <c r="C77" s="9" t="s">
        <v>18</v>
      </c>
      <c r="D77" s="125">
        <f>'[4]power for chi² and skewpos dist'!G78</f>
        <v>0.76400000000000001</v>
      </c>
      <c r="E77" s="125">
        <f>'[4]power for chi² and skewpos dist'!H78</f>
        <v>0.76</v>
      </c>
      <c r="F77" s="125">
        <f>'[4]power for chi² and skewpos dist'!I78</f>
        <v>0.76</v>
      </c>
      <c r="G77" s="141"/>
      <c r="H77" s="8">
        <v>2.1</v>
      </c>
      <c r="I77" s="9" t="s">
        <v>18</v>
      </c>
      <c r="J77" s="125">
        <f>'[5]power for chi square and neg sk'!B42</f>
        <v>0.77700000000000002</v>
      </c>
      <c r="K77" s="125">
        <f>'[5]power for chi square and neg sk'!C42</f>
        <v>0.89200000000000002</v>
      </c>
      <c r="L77" s="125">
        <f>'[5]power for chi square and neg sk'!D42</f>
        <v>0.77300000000000002</v>
      </c>
      <c r="M77" s="1"/>
      <c r="N77" s="135"/>
      <c r="O77" s="13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5" x14ac:dyDescent="0.35">
      <c r="A78" s="19" t="s">
        <v>29</v>
      </c>
      <c r="B78" s="29"/>
      <c r="C78" s="29"/>
      <c r="D78" s="147">
        <v>0.59899999999999998</v>
      </c>
      <c r="E78" s="147">
        <v>0.59799999999999998</v>
      </c>
      <c r="F78" s="147">
        <v>0.59799999999999998</v>
      </c>
      <c r="G78" s="141"/>
      <c r="H78" s="29"/>
      <c r="I78" s="29"/>
      <c r="J78" s="147">
        <f>'Doublex when sd is different'!J78</f>
        <v>0.621</v>
      </c>
      <c r="K78" s="147">
        <f>'Doublex when sd is different'!K78</f>
        <v>0.61499999999999999</v>
      </c>
      <c r="L78" s="147">
        <f>'Doublex when sd is different'!L78</f>
        <v>0.621</v>
      </c>
      <c r="M78" s="1"/>
      <c r="N78" s="135"/>
      <c r="O78" s="13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" x14ac:dyDescent="0.35">
      <c r="A79" s="8"/>
      <c r="B79" s="8">
        <v>2.2000000000000002</v>
      </c>
      <c r="C79" s="9" t="s">
        <v>18</v>
      </c>
      <c r="D79" s="125">
        <f>'[4]power for chi² and skewpos dist'!G80</f>
        <v>0.59899999999999998</v>
      </c>
      <c r="E79" s="125">
        <f>'[4]power for chi² and skewpos dist'!H80</f>
        <v>0.59799999999999998</v>
      </c>
      <c r="F79" s="125">
        <f>'[4]power for chi² and skewpos dist'!I80</f>
        <v>0.59799999999999998</v>
      </c>
      <c r="G79" s="141"/>
      <c r="H79" s="8">
        <v>2.2000000000000002</v>
      </c>
      <c r="I79" s="9" t="s">
        <v>18</v>
      </c>
      <c r="J79" s="125">
        <f>'[5]power for chi square and neg sk'!B44</f>
        <v>0.61899999999999999</v>
      </c>
      <c r="K79" s="125">
        <f>'[5]power for chi square and neg sk'!C44</f>
        <v>0.64600000000000002</v>
      </c>
      <c r="L79" s="125">
        <f>'[5]power for chi square and neg sk'!D44</f>
        <v>0.61799999999999999</v>
      </c>
      <c r="M79" s="1"/>
      <c r="N79" s="135">
        <f>D79-E79</f>
        <v>1.0000000000000009E-3</v>
      </c>
      <c r="O79" s="135">
        <f>J79-K79</f>
        <v>-2.7000000000000024E-2</v>
      </c>
      <c r="P79" s="1"/>
      <c r="Q79" s="135">
        <f>D79-F79</f>
        <v>1.0000000000000009E-3</v>
      </c>
      <c r="R79" s="135">
        <f>J79-L79</f>
        <v>1.0000000000000009E-3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5" x14ac:dyDescent="0.35">
      <c r="A80" s="19" t="s">
        <v>29</v>
      </c>
      <c r="B80" s="19"/>
      <c r="C80" s="19"/>
      <c r="D80" s="149">
        <v>0.28799999999999998</v>
      </c>
      <c r="E80" s="149">
        <v>0.28499999999999998</v>
      </c>
      <c r="F80" s="149">
        <v>0.28499999999999998</v>
      </c>
      <c r="G80" s="141"/>
      <c r="H80" s="19"/>
      <c r="I80" s="19"/>
      <c r="J80" s="149">
        <f>'Doublex when sd is different'!J80</f>
        <v>0.33400000000000002</v>
      </c>
      <c r="K80" s="149">
        <f>'Doublex when sd is different'!K80</f>
        <v>0.23899999999999999</v>
      </c>
      <c r="L80" s="149">
        <f>'Doublex when sd is different'!L80</f>
        <v>0.33</v>
      </c>
      <c r="M80" s="1"/>
      <c r="N80" s="135"/>
      <c r="O80" s="135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" x14ac:dyDescent="0.35">
      <c r="A81" s="8"/>
      <c r="B81" s="8">
        <v>2.4</v>
      </c>
      <c r="C81" s="9" t="s">
        <v>18</v>
      </c>
      <c r="D81" s="125">
        <f>'[4]power for chi² and skewpos dist'!G82</f>
        <v>0.318</v>
      </c>
      <c r="E81" s="125">
        <f>'[4]power for chi² and skewpos dist'!H82</f>
        <v>0.315</v>
      </c>
      <c r="F81" s="125">
        <f>'[4]power for chi² and skewpos dist'!I82</f>
        <v>0.315</v>
      </c>
      <c r="G81" s="141"/>
      <c r="H81" s="8">
        <v>2.4</v>
      </c>
      <c r="I81" s="9" t="s">
        <v>18</v>
      </c>
      <c r="J81" s="125">
        <f>'[5]power for chi square and neg sk'!B46</f>
        <v>0.35899999999999999</v>
      </c>
      <c r="K81" s="125">
        <f>'[5]power for chi square and neg sk'!C46</f>
        <v>0.29399999999999998</v>
      </c>
      <c r="L81" s="125">
        <f>'[5]power for chi square and neg sk'!D46</f>
        <v>0.35399999999999998</v>
      </c>
      <c r="M81" s="1"/>
      <c r="N81" s="135"/>
      <c r="O81" s="13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5" x14ac:dyDescent="0.35">
      <c r="A82" s="19" t="s">
        <v>29</v>
      </c>
      <c r="B82" s="19"/>
      <c r="C82" s="19"/>
      <c r="D82" s="149">
        <v>0.121</v>
      </c>
      <c r="E82" s="149">
        <v>0.11600000000000001</v>
      </c>
      <c r="F82" s="149">
        <v>0.11600000000000001</v>
      </c>
      <c r="G82" s="141"/>
      <c r="H82" s="19"/>
      <c r="I82" s="19"/>
      <c r="J82" s="149">
        <f>'Doublex when sd is different'!J82</f>
        <v>0.16400000000000001</v>
      </c>
      <c r="K82" s="149">
        <f>'Doublex when sd is different'!K82</f>
        <v>9.7000000000000003E-2</v>
      </c>
      <c r="L82" s="149">
        <f>'Doublex when sd is different'!L82</f>
        <v>0.156</v>
      </c>
      <c r="M82" s="1"/>
      <c r="N82" s="135"/>
      <c r="O82" s="135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" x14ac:dyDescent="0.35">
      <c r="A83" s="8"/>
      <c r="B83" s="8">
        <v>2.8</v>
      </c>
      <c r="C83" s="9" t="s">
        <v>18</v>
      </c>
      <c r="D83" s="125">
        <f>'[4]power for chi² and skewpos dist'!G84</f>
        <v>0.151</v>
      </c>
      <c r="E83" s="125">
        <f>'[4]power for chi² and skewpos dist'!H84</f>
        <v>0.14599999999999999</v>
      </c>
      <c r="F83" s="125">
        <f>'[4]power for chi² and skewpos dist'!I84</f>
        <v>0.14599999999999999</v>
      </c>
      <c r="G83" s="141"/>
      <c r="H83" s="8">
        <v>2.8</v>
      </c>
      <c r="I83" s="9" t="s">
        <v>18</v>
      </c>
      <c r="J83" s="125">
        <f>'[5]power for chi square and neg sk'!B48</f>
        <v>0.193</v>
      </c>
      <c r="K83" s="125">
        <f>'[5]power for chi square and neg sk'!C48</f>
        <v>0.13100000000000001</v>
      </c>
      <c r="L83" s="125">
        <f>'[5]power for chi square and neg sk'!D48</f>
        <v>0.186</v>
      </c>
      <c r="M83" s="1"/>
      <c r="N83" s="135"/>
      <c r="O83" s="13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5" x14ac:dyDescent="0.35">
      <c r="A84" s="19" t="s">
        <v>29</v>
      </c>
      <c r="B84" s="20"/>
      <c r="C84" s="20"/>
      <c r="D84" s="148">
        <v>0.879</v>
      </c>
      <c r="E84" s="148">
        <v>0.82</v>
      </c>
      <c r="F84" s="148">
        <v>0.82</v>
      </c>
      <c r="G84" s="141"/>
      <c r="H84" s="20"/>
      <c r="I84" s="20"/>
      <c r="J84" s="148">
        <f>'Doublex when sd is different'!J84</f>
        <v>0.91900000000000004</v>
      </c>
      <c r="K84" s="148">
        <f>'Doublex when sd is different'!K84</f>
        <v>0.93500000000000005</v>
      </c>
      <c r="L84" s="148">
        <f>'Doublex when sd is different'!L84</f>
        <v>0.878</v>
      </c>
      <c r="M84" s="1"/>
      <c r="N84" s="135"/>
      <c r="O84" s="135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" x14ac:dyDescent="0.35">
      <c r="A85" s="8"/>
      <c r="B85" s="8">
        <v>2.1</v>
      </c>
      <c r="C85" s="9" t="s">
        <v>19</v>
      </c>
      <c r="D85" s="125">
        <f>'[4]power for chi² and skewpos dist'!G86</f>
        <v>0.84</v>
      </c>
      <c r="E85" s="125">
        <f>'[4]power for chi² and skewpos dist'!H86</f>
        <v>0.77900000000000003</v>
      </c>
      <c r="F85" s="125">
        <f>'[4]power for chi² and skewpos dist'!I86</f>
        <v>0.77900000000000003</v>
      </c>
      <c r="G85" s="141"/>
      <c r="H85" s="8">
        <v>2.1</v>
      </c>
      <c r="I85" s="9" t="s">
        <v>19</v>
      </c>
      <c r="J85" s="125">
        <f>'[5]power for chi square and neg sk'!B50</f>
        <v>0.88200000000000001</v>
      </c>
      <c r="K85" s="125">
        <f>'[5]power for chi square and neg sk'!C50</f>
        <v>0.91900000000000004</v>
      </c>
      <c r="L85" s="125">
        <f>'[5]power for chi square and neg sk'!D50</f>
        <v>0.83599999999999997</v>
      </c>
      <c r="M85" s="1"/>
      <c r="N85" s="135"/>
      <c r="O85" s="13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5" x14ac:dyDescent="0.35">
      <c r="A86" s="19" t="s">
        <v>29</v>
      </c>
      <c r="B86" s="40"/>
      <c r="C86" s="40"/>
      <c r="D86" s="144">
        <v>0.67900000000000005</v>
      </c>
      <c r="E86" s="144">
        <v>0.67700000000000005</v>
      </c>
      <c r="F86" s="144">
        <v>0.67700000000000005</v>
      </c>
      <c r="G86" s="141"/>
      <c r="H86" s="40"/>
      <c r="I86" s="40"/>
      <c r="J86" s="144">
        <f>'Doublex when sd is different'!J86</f>
        <v>0.74</v>
      </c>
      <c r="K86" s="144">
        <f>'Doublex when sd is different'!K86</f>
        <v>0.73399999999999999</v>
      </c>
      <c r="L86" s="144">
        <f>'Doublex when sd is different'!L86</f>
        <v>0.73899999999999999</v>
      </c>
      <c r="M86" s="1"/>
      <c r="N86" s="135"/>
      <c r="O86" s="135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" x14ac:dyDescent="0.35">
      <c r="A87" s="8"/>
      <c r="B87" s="8">
        <v>2.2000000000000002</v>
      </c>
      <c r="C87" s="9" t="s">
        <v>19</v>
      </c>
      <c r="D87" s="125">
        <f>'[4]power for chi² and skewpos dist'!G88</f>
        <v>0.67</v>
      </c>
      <c r="E87" s="125">
        <f>'[4]power for chi² and skewpos dist'!H88</f>
        <v>0.66700000000000004</v>
      </c>
      <c r="F87" s="125">
        <f>'[4]power for chi² and skewpos dist'!I88</f>
        <v>0.66700000000000004</v>
      </c>
      <c r="G87" s="141"/>
      <c r="H87" s="8">
        <v>2.2000000000000002</v>
      </c>
      <c r="I87" s="9" t="s">
        <v>19</v>
      </c>
      <c r="J87" s="125">
        <f>'[5]power for chi square and neg sk'!B52</f>
        <v>0.72299999999999998</v>
      </c>
      <c r="K87" s="125">
        <f>'[5]power for chi square and neg sk'!C52</f>
        <v>0.75</v>
      </c>
      <c r="L87" s="125">
        <f>'[5]power for chi square and neg sk'!D52</f>
        <v>0.72</v>
      </c>
      <c r="M87" s="1"/>
      <c r="N87" s="135">
        <f>D87-E87</f>
        <v>3.0000000000000027E-3</v>
      </c>
      <c r="O87" s="135">
        <f>J87-K87</f>
        <v>-2.7000000000000024E-2</v>
      </c>
      <c r="P87" s="1"/>
      <c r="Q87" s="1">
        <f>D87-F87</f>
        <v>3.0000000000000027E-3</v>
      </c>
      <c r="R87" s="1">
        <f>J87-L87</f>
        <v>3.0000000000000027E-3</v>
      </c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5" x14ac:dyDescent="0.35">
      <c r="A88" s="19" t="s">
        <v>29</v>
      </c>
      <c r="B88" s="7"/>
      <c r="C88" s="7"/>
      <c r="D88" s="150">
        <v>0.28399999999999997</v>
      </c>
      <c r="E88" s="150">
        <v>0.373</v>
      </c>
      <c r="F88" s="150">
        <v>0.373</v>
      </c>
      <c r="G88" s="141"/>
      <c r="H88" s="7"/>
      <c r="I88" s="7"/>
      <c r="J88" s="150">
        <f>'Doublex when sd is different'!J88</f>
        <v>0.34599999999999997</v>
      </c>
      <c r="K88" s="150">
        <f>'Doublex when sd is different'!K88</f>
        <v>0.32600000000000001</v>
      </c>
      <c r="L88" s="150">
        <f>'Doublex when sd is different'!L88</f>
        <v>0.432</v>
      </c>
      <c r="M88" s="1"/>
      <c r="N88" s="135"/>
      <c r="O88" s="135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" x14ac:dyDescent="0.35">
      <c r="A89" s="8"/>
      <c r="B89" s="8">
        <v>2.4</v>
      </c>
      <c r="C89" s="9" t="s">
        <v>19</v>
      </c>
      <c r="D89" s="125">
        <f>'[4]power for chi² and skewpos dist'!G90</f>
        <v>0.312</v>
      </c>
      <c r="E89" s="125">
        <f>'[4]power for chi² and skewpos dist'!H90</f>
        <v>0.39400000000000002</v>
      </c>
      <c r="F89" s="125">
        <f>'[4]power for chi² and skewpos dist'!I90</f>
        <v>0.39400000000000002</v>
      </c>
      <c r="G89" s="141"/>
      <c r="H89" s="8">
        <v>2.4</v>
      </c>
      <c r="I89" s="9" t="s">
        <v>19</v>
      </c>
      <c r="J89" s="125">
        <f>'[5]power for chi square and neg sk'!B54</f>
        <v>0.36799999999999999</v>
      </c>
      <c r="K89" s="125">
        <f>'[5]power for chi square and neg sk'!C54</f>
        <v>0.378</v>
      </c>
      <c r="L89" s="125">
        <f>'[5]power for chi square and neg sk'!D54</f>
        <v>0.44700000000000001</v>
      </c>
      <c r="M89" s="1"/>
      <c r="N89" s="135"/>
      <c r="O89" s="13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5" x14ac:dyDescent="0.35">
      <c r="A90" s="19" t="s">
        <v>29</v>
      </c>
      <c r="B90" s="7"/>
      <c r="C90" s="7"/>
      <c r="D90" s="150">
        <v>0.08</v>
      </c>
      <c r="E90" s="150">
        <v>0.14899999999999999</v>
      </c>
      <c r="F90" s="150">
        <v>0.14899999999999999</v>
      </c>
      <c r="G90" s="141"/>
      <c r="H90" s="7"/>
      <c r="I90" s="7"/>
      <c r="J90" s="150">
        <f>'Doublex when sd is different'!J90</f>
        <v>0.11899999999999999</v>
      </c>
      <c r="K90" s="150">
        <f>'Doublex when sd is different'!K90</f>
        <v>0.121</v>
      </c>
      <c r="L90" s="150">
        <f>'Doublex when sd is different'!L90</f>
        <v>0.19800000000000001</v>
      </c>
      <c r="M90" s="1"/>
      <c r="N90" s="135"/>
      <c r="O90" s="135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" x14ac:dyDescent="0.35">
      <c r="A91" s="8"/>
      <c r="B91" s="8">
        <v>2.8</v>
      </c>
      <c r="C91" s="9" t="s">
        <v>19</v>
      </c>
      <c r="D91" s="125">
        <f>'[4]power for chi² and skewpos dist'!G92</f>
        <v>0.107</v>
      </c>
      <c r="E91" s="125">
        <f>'[4]power for chi² and skewpos dist'!H92</f>
        <v>0.17599999999999999</v>
      </c>
      <c r="F91" s="125">
        <f>'[4]power for chi² and skewpos dist'!I92</f>
        <v>0.17599999999999999</v>
      </c>
      <c r="G91" s="141"/>
      <c r="H91" s="8">
        <v>2.8</v>
      </c>
      <c r="I91" s="9" t="s">
        <v>19</v>
      </c>
      <c r="J91" s="125">
        <f>'[5]power for chi square and neg sk'!B56</f>
        <v>0.14699999999999999</v>
      </c>
      <c r="K91" s="125">
        <f>'[5]power for chi square and neg sk'!C56</f>
        <v>0.155</v>
      </c>
      <c r="L91" s="125">
        <f>'[5]power for chi square and neg sk'!D56</f>
        <v>0.222</v>
      </c>
      <c r="M91" s="1"/>
      <c r="N91" s="135"/>
      <c r="O91" s="13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5" x14ac:dyDescent="0.35">
      <c r="A92" s="19" t="s">
        <v>29</v>
      </c>
      <c r="B92" s="20"/>
      <c r="C92" s="20"/>
      <c r="D92" s="148">
        <v>0.91400000000000003</v>
      </c>
      <c r="E92" s="148">
        <v>0.83299999999999996</v>
      </c>
      <c r="F92" s="148">
        <v>0.83299999999999996</v>
      </c>
      <c r="G92" s="141"/>
      <c r="H92" s="20"/>
      <c r="I92" s="20"/>
      <c r="J92" s="148">
        <f>'Doublex when sd is different'!J92</f>
        <v>0.95799999999999996</v>
      </c>
      <c r="K92" s="148">
        <f>'Doublex when sd is different'!K92</f>
        <v>0.94899999999999995</v>
      </c>
      <c r="L92" s="148">
        <f>'Doublex when sd is different'!L92</f>
        <v>0.91200000000000003</v>
      </c>
      <c r="M92" s="1"/>
      <c r="N92" s="135"/>
      <c r="O92" s="135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" x14ac:dyDescent="0.35">
      <c r="A93" s="8"/>
      <c r="B93" s="8">
        <v>2.1</v>
      </c>
      <c r="C93" s="9" t="s">
        <v>20</v>
      </c>
      <c r="D93" s="125">
        <f>'[4]power for chi² and skewpos dist'!G94</f>
        <v>0.878</v>
      </c>
      <c r="E93" s="125">
        <f>'[4]power for chi² and skewpos dist'!H94</f>
        <v>0.78800000000000003</v>
      </c>
      <c r="F93" s="125">
        <f>'[4]power for chi² and skewpos dist'!I94</f>
        <v>0.78800000000000003</v>
      </c>
      <c r="G93" s="141"/>
      <c r="H93" s="8">
        <v>2.1</v>
      </c>
      <c r="I93" s="9" t="s">
        <v>20</v>
      </c>
      <c r="J93" s="125">
        <f>'[5]power for chi square and neg sk'!B58</f>
        <v>0.92900000000000005</v>
      </c>
      <c r="K93" s="125">
        <f>'[5]power for chi square and neg sk'!C58</f>
        <v>0.93</v>
      </c>
      <c r="L93" s="125">
        <f>'[5]power for chi square and neg sk'!D58</f>
        <v>0.86799999999999999</v>
      </c>
      <c r="M93" s="1"/>
      <c r="N93" s="135"/>
      <c r="O93" s="13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5" x14ac:dyDescent="0.35">
      <c r="A94" s="19" t="s">
        <v>29</v>
      </c>
      <c r="B94" s="40"/>
      <c r="C94" s="40"/>
      <c r="D94" s="144">
        <v>0.72599999999999998</v>
      </c>
      <c r="E94" s="144">
        <v>0.72199999999999998</v>
      </c>
      <c r="F94" s="144">
        <v>0.72199999999999998</v>
      </c>
      <c r="G94" s="141"/>
      <c r="H94" s="40"/>
      <c r="I94" s="40"/>
      <c r="J94" s="144">
        <f>'Doublex when sd is different'!J94</f>
        <v>0.80800000000000005</v>
      </c>
      <c r="K94" s="144">
        <f>'Doublex when sd is different'!K94</f>
        <v>0.80200000000000005</v>
      </c>
      <c r="L94" s="144">
        <f>'Doublex when sd is different'!L94</f>
        <v>0.80500000000000005</v>
      </c>
      <c r="M94" s="1"/>
      <c r="N94" s="135"/>
      <c r="O94" s="135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" x14ac:dyDescent="0.35">
      <c r="A95" s="8"/>
      <c r="B95" s="8">
        <v>2.2000000000000002</v>
      </c>
      <c r="C95" s="9" t="s">
        <v>20</v>
      </c>
      <c r="D95" s="125">
        <f>'[4]power for chi² and skewpos dist'!G96</f>
        <v>0.71399999999999997</v>
      </c>
      <c r="E95" s="125">
        <f>'[4]power for chi² and skewpos dist'!H96</f>
        <v>0.70499999999999996</v>
      </c>
      <c r="F95" s="125">
        <f>'[4]power for chi² and skewpos dist'!I96</f>
        <v>0.70499999999999996</v>
      </c>
      <c r="G95" s="141"/>
      <c r="H95" s="8">
        <v>2.2000000000000002</v>
      </c>
      <c r="I95" s="9" t="s">
        <v>20</v>
      </c>
      <c r="J95" s="125">
        <f>'[5]power for chi square and neg sk'!B60</f>
        <v>0.78700000000000003</v>
      </c>
      <c r="K95" s="125">
        <f>'[5]power for chi square and neg sk'!C60</f>
        <v>0.80900000000000005</v>
      </c>
      <c r="L95" s="125">
        <f>'[5]power for chi square and neg sk'!D60</f>
        <v>0.78</v>
      </c>
      <c r="M95" s="1"/>
      <c r="N95" s="135">
        <f>D95-E95</f>
        <v>9.000000000000008E-3</v>
      </c>
      <c r="O95" s="135">
        <f>J95-K95</f>
        <v>-2.200000000000002E-2</v>
      </c>
      <c r="P95" s="1"/>
      <c r="Q95" s="1">
        <f>D95-F95</f>
        <v>9.000000000000008E-3</v>
      </c>
      <c r="R95" s="1">
        <f>J95-L95</f>
        <v>7.0000000000000062E-3</v>
      </c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5" x14ac:dyDescent="0.35">
      <c r="A96" s="19" t="s">
        <v>29</v>
      </c>
      <c r="B96" s="7"/>
      <c r="C96" s="7"/>
      <c r="D96" s="150">
        <v>0.27800000000000002</v>
      </c>
      <c r="E96" s="150">
        <v>0.44</v>
      </c>
      <c r="F96" s="150">
        <v>0.44</v>
      </c>
      <c r="G96" s="141"/>
      <c r="H96" s="7"/>
      <c r="I96" s="7"/>
      <c r="J96" s="150">
        <f>'Doublex when sd is different'!J96</f>
        <v>0.35299999999999998</v>
      </c>
      <c r="K96" s="150">
        <f>'Doublex when sd is different'!K96</f>
        <v>0.40400000000000003</v>
      </c>
      <c r="L96" s="150">
        <f>'Doublex when sd is different'!L96</f>
        <v>0.51600000000000001</v>
      </c>
      <c r="M96" s="1"/>
      <c r="N96" s="135"/>
      <c r="O96" s="135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" x14ac:dyDescent="0.35">
      <c r="A97" s="8"/>
      <c r="B97" s="8">
        <v>2.4</v>
      </c>
      <c r="C97" s="9" t="s">
        <v>20</v>
      </c>
      <c r="D97" s="125">
        <f>'[4]power for chi² and skewpos dist'!G98</f>
        <v>0.30499999999999999</v>
      </c>
      <c r="E97" s="125">
        <f>'[4]power for chi² and skewpos dist'!H98</f>
        <v>0.45700000000000002</v>
      </c>
      <c r="F97" s="125">
        <f>'[4]power for chi² and skewpos dist'!I98</f>
        <v>0.45700000000000002</v>
      </c>
      <c r="G97" s="141"/>
      <c r="H97" s="8">
        <v>2.4</v>
      </c>
      <c r="I97" s="9" t="s">
        <v>20</v>
      </c>
      <c r="J97" s="125">
        <f>'[5]power for chi square and neg sk'!B62</f>
        <v>0.373</v>
      </c>
      <c r="K97" s="125">
        <f>'[5]power for chi square and neg sk'!C62</f>
        <v>0.45100000000000001</v>
      </c>
      <c r="L97" s="125">
        <f>'[5]power for chi square and neg sk'!D62</f>
        <v>0.52100000000000002</v>
      </c>
      <c r="M97" s="1"/>
      <c r="N97" s="135"/>
      <c r="O97" s="13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5" x14ac:dyDescent="0.35">
      <c r="A98" s="19" t="s">
        <v>29</v>
      </c>
      <c r="B98" s="7"/>
      <c r="C98" s="7"/>
      <c r="D98" s="150">
        <v>5.6000000000000001E-2</v>
      </c>
      <c r="E98" s="150">
        <v>0.18099999999999999</v>
      </c>
      <c r="F98" s="150">
        <v>0.18099999999999999</v>
      </c>
      <c r="G98" s="141"/>
      <c r="H98" s="7"/>
      <c r="I98" s="7"/>
      <c r="J98" s="150">
        <f>'Doublex when sd is different'!J98</f>
        <v>9.0999999999999998E-2</v>
      </c>
      <c r="K98" s="150">
        <f>'Doublex when sd is different'!K98</f>
        <v>0.14499999999999999</v>
      </c>
      <c r="L98" s="150">
        <f>'Doublex when sd is different'!L98</f>
        <v>0.23599999999999999</v>
      </c>
      <c r="M98" s="1"/>
      <c r="N98" s="135"/>
      <c r="O98" s="135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" x14ac:dyDescent="0.35">
      <c r="A99" s="8"/>
      <c r="B99" s="8">
        <v>2.8</v>
      </c>
      <c r="C99" s="9" t="s">
        <v>20</v>
      </c>
      <c r="D99" s="125">
        <f>'[4]power for chi² and skewpos dist'!G100</f>
        <v>7.9000000000000001E-2</v>
      </c>
      <c r="E99" s="125">
        <f>'[4]power for chi² and skewpos dist'!H100</f>
        <v>0.20599999999999999</v>
      </c>
      <c r="F99" s="125">
        <f>'[4]power for chi² and skewpos dist'!I100</f>
        <v>0.20599999999999999</v>
      </c>
      <c r="G99" s="141"/>
      <c r="H99" s="8">
        <v>2.8</v>
      </c>
      <c r="I99" s="9" t="s">
        <v>20</v>
      </c>
      <c r="J99" s="125">
        <f>'[5]power for chi square and neg sk'!B64</f>
        <v>0.11700000000000001</v>
      </c>
      <c r="K99" s="125">
        <f>'[5]power for chi square and neg sk'!C64</f>
        <v>0.182</v>
      </c>
      <c r="L99" s="125">
        <f>'[5]power for chi square and neg sk'!D64</f>
        <v>0.25700000000000001</v>
      </c>
      <c r="M99" s="1"/>
      <c r="N99" s="135"/>
      <c r="O99" s="13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5" x14ac:dyDescent="0.35">
      <c r="A100" s="19" t="s">
        <v>29</v>
      </c>
      <c r="B100" s="7"/>
      <c r="C100" s="7"/>
      <c r="D100" s="150">
        <v>0.67</v>
      </c>
      <c r="E100" s="150">
        <v>0.81299999999999994</v>
      </c>
      <c r="F100" s="150">
        <v>0.81299999999999994</v>
      </c>
      <c r="G100" s="141">
        <f>(E100-E101)/E101*100</f>
        <v>4.2307692307692202</v>
      </c>
      <c r="H100" s="7"/>
      <c r="I100" s="7"/>
      <c r="J100" s="150">
        <f>'Doublex when sd is different'!J100</f>
        <v>0.59499999999999997</v>
      </c>
      <c r="K100" s="150">
        <f>'Doublex when sd is different'!K100</f>
        <v>0.88400000000000001</v>
      </c>
      <c r="L100" s="150">
        <f>'Doublex when sd is different'!L100</f>
        <v>0.71599999999999997</v>
      </c>
      <c r="M100" s="1"/>
      <c r="N100" s="135"/>
      <c r="O100" s="135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" x14ac:dyDescent="0.35">
      <c r="A101" s="8"/>
      <c r="B101" s="8">
        <v>2.1</v>
      </c>
      <c r="C101" s="9" t="s">
        <v>21</v>
      </c>
      <c r="D101" s="125">
        <f>'[4]power for chi² and skewpos dist'!G102</f>
        <v>0.65600000000000003</v>
      </c>
      <c r="E101" s="125">
        <f>'[4]power for chi² and skewpos dist'!H102</f>
        <v>0.78</v>
      </c>
      <c r="F101" s="125">
        <f>'[4]power for chi² and skewpos dist'!I102</f>
        <v>0.78</v>
      </c>
      <c r="G101" s="141"/>
      <c r="H101" s="8">
        <v>2.1</v>
      </c>
      <c r="I101" s="9" t="s">
        <v>21</v>
      </c>
      <c r="J101" s="125">
        <f>'[5]power for chi square and neg sk'!B66</f>
        <v>0.60099999999999998</v>
      </c>
      <c r="K101" s="125">
        <f>'[5]power for chi square and neg sk'!C66</f>
        <v>0.871</v>
      </c>
      <c r="L101" s="125">
        <f>'[5]power for chi square and neg sk'!D66</f>
        <v>0.70099999999999996</v>
      </c>
      <c r="M101" s="1"/>
      <c r="N101" s="135"/>
      <c r="O101" s="13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5" x14ac:dyDescent="0.35">
      <c r="A102" s="19" t="s">
        <v>29</v>
      </c>
      <c r="B102" s="40"/>
      <c r="C102" s="40"/>
      <c r="D102" s="144">
        <v>0.52200000000000002</v>
      </c>
      <c r="E102" s="144">
        <v>0.51600000000000001</v>
      </c>
      <c r="F102" s="144">
        <v>0.51600000000000001</v>
      </c>
      <c r="G102" s="141">
        <f>(E102-E103)/E103*100</f>
        <v>-1.7142857142857157</v>
      </c>
      <c r="H102" s="40"/>
      <c r="I102" s="40"/>
      <c r="J102" s="144">
        <f>'Doublex when sd is different'!J102</f>
        <v>0.49199999999999999</v>
      </c>
      <c r="K102" s="144">
        <f>'Doublex when sd is different'!K102</f>
        <v>0.48399999999999999</v>
      </c>
      <c r="L102" s="144">
        <f>'Doublex when sd is different'!L102</f>
        <v>0.48899999999999999</v>
      </c>
      <c r="M102" s="1"/>
      <c r="N102" s="135"/>
      <c r="O102" s="135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 x14ac:dyDescent="0.35">
      <c r="A103" s="8"/>
      <c r="B103" s="8">
        <v>2.2000000000000002</v>
      </c>
      <c r="C103" s="9" t="s">
        <v>21</v>
      </c>
      <c r="D103" s="125">
        <f>'[4]power for chi² and skewpos dist'!G104</f>
        <v>0.53400000000000003</v>
      </c>
      <c r="E103" s="125">
        <f>'[4]power for chi² and skewpos dist'!H104</f>
        <v>0.52500000000000002</v>
      </c>
      <c r="F103" s="125">
        <f>'[4]power for chi² and skewpos dist'!I104</f>
        <v>0.52500000000000002</v>
      </c>
      <c r="G103" s="141"/>
      <c r="H103" s="8">
        <v>2.2000000000000002</v>
      </c>
      <c r="I103" s="9" t="s">
        <v>21</v>
      </c>
      <c r="J103" s="125">
        <f>'[5]power for chi square and neg sk'!B68</f>
        <v>0.50800000000000001</v>
      </c>
      <c r="K103" s="125">
        <f>'[5]power for chi square and neg sk'!C68</f>
        <v>0.52400000000000002</v>
      </c>
      <c r="L103" s="125">
        <f>'[5]power for chi square and neg sk'!D68</f>
        <v>0.503</v>
      </c>
      <c r="M103" s="1"/>
      <c r="N103" s="135">
        <f>D103-E103</f>
        <v>9.000000000000008E-3</v>
      </c>
      <c r="O103" s="135">
        <f>J103-K103</f>
        <v>-1.6000000000000014E-2</v>
      </c>
      <c r="P103" s="1"/>
      <c r="Q103" s="1">
        <f>D103-F103</f>
        <v>9.000000000000008E-3</v>
      </c>
      <c r="R103" s="1">
        <f>J103-L103</f>
        <v>5.0000000000000044E-3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5" x14ac:dyDescent="0.35">
      <c r="A104" s="19" t="s">
        <v>29</v>
      </c>
      <c r="B104" s="20"/>
      <c r="C104" s="20"/>
      <c r="D104" s="148">
        <v>0.33700000000000002</v>
      </c>
      <c r="E104" s="148">
        <v>0.20799999999999999</v>
      </c>
      <c r="F104" s="148">
        <v>0.20799999999999999</v>
      </c>
      <c r="G104" s="141">
        <f>(E104-E105)/E105*100</f>
        <v>-16.465863453815267</v>
      </c>
      <c r="H104" s="20"/>
      <c r="I104" s="20"/>
      <c r="J104" s="148">
        <f>'Doublex when sd is different'!J104</f>
        <v>0.35799999999999998</v>
      </c>
      <c r="K104" s="148">
        <f>'Doublex when sd is different'!K104</f>
        <v>0.17100000000000001</v>
      </c>
      <c r="L104" s="148">
        <f>'Doublex when sd is different'!L104</f>
        <v>0.24</v>
      </c>
      <c r="M104" s="1"/>
      <c r="N104" s="135"/>
      <c r="O104" s="135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 x14ac:dyDescent="0.35">
      <c r="A105" s="8"/>
      <c r="B105" s="8">
        <v>2.4</v>
      </c>
      <c r="C105" s="9" t="s">
        <v>21</v>
      </c>
      <c r="D105" s="125">
        <f>'[4]power for chi² and skewpos dist'!G106</f>
        <v>0.36399999999999999</v>
      </c>
      <c r="E105" s="125">
        <f>'[4]power for chi² and skewpos dist'!H106</f>
        <v>0.249</v>
      </c>
      <c r="F105" s="125">
        <f>'[4]power for chi² and skewpos dist'!I106</f>
        <v>0.249</v>
      </c>
      <c r="G105" s="141"/>
      <c r="H105" s="8">
        <v>2.4</v>
      </c>
      <c r="I105" s="9" t="s">
        <v>21</v>
      </c>
      <c r="J105" s="125">
        <f>'[5]power for chi square and neg sk'!B70</f>
        <v>0.38</v>
      </c>
      <c r="K105" s="125">
        <f>'[5]power for chi square and neg sk'!C70</f>
        <v>0.22600000000000001</v>
      </c>
      <c r="L105" s="125">
        <f>'[5]power for chi square and neg sk'!D70</f>
        <v>0.27600000000000002</v>
      </c>
      <c r="M105" s="1"/>
      <c r="N105" s="135"/>
      <c r="O105" s="13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5" x14ac:dyDescent="0.35">
      <c r="A106" s="19" t="s">
        <v>29</v>
      </c>
      <c r="B106" s="20"/>
      <c r="C106" s="20"/>
      <c r="D106" s="148">
        <v>0.22600000000000001</v>
      </c>
      <c r="E106" s="148">
        <v>9.0999999999999998E-2</v>
      </c>
      <c r="F106" s="148">
        <v>9.0999999999999998E-2</v>
      </c>
      <c r="G106" s="141">
        <f>(E106-E107)/E107*100</f>
        <v>-27.777777777777779</v>
      </c>
      <c r="H106" s="20"/>
      <c r="I106" s="20"/>
      <c r="J106" s="148">
        <f>'Doublex when sd is different'!J106</f>
        <v>0.27</v>
      </c>
      <c r="K106" s="148">
        <f>'Doublex when sd is different'!K106</f>
        <v>0.08</v>
      </c>
      <c r="L106" s="148">
        <f>'Doublex when sd is different'!L106</f>
        <v>0.124</v>
      </c>
      <c r="M106" s="1"/>
      <c r="N106" s="135"/>
      <c r="O106" s="135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 x14ac:dyDescent="0.35">
      <c r="A107" s="8"/>
      <c r="B107" s="8">
        <v>2.8</v>
      </c>
      <c r="C107" s="9" t="s">
        <v>21</v>
      </c>
      <c r="D107" s="125">
        <f>'[4]power for chi² and skewpos dist'!G108</f>
        <v>0.252</v>
      </c>
      <c r="E107" s="125">
        <f>'[4]power for chi² and skewpos dist'!H108</f>
        <v>0.126</v>
      </c>
      <c r="F107" s="125">
        <f>'[4]power for chi² and skewpos dist'!I108</f>
        <v>0.126</v>
      </c>
      <c r="G107" s="141"/>
      <c r="H107" s="8">
        <v>2.8</v>
      </c>
      <c r="I107" s="9" t="s">
        <v>21</v>
      </c>
      <c r="J107" s="125">
        <f>'[5]power for chi square and neg sk'!B72</f>
        <v>0.29299999999999998</v>
      </c>
      <c r="K107" s="125">
        <f>'[5]power for chi square and neg sk'!C72</f>
        <v>0.114</v>
      </c>
      <c r="L107" s="125">
        <f>'[5]power for chi square and neg sk'!D72</f>
        <v>0.157</v>
      </c>
      <c r="M107" s="1"/>
      <c r="N107" s="135"/>
      <c r="O107" s="13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5" x14ac:dyDescent="0.35">
      <c r="A108" s="19" t="s">
        <v>29</v>
      </c>
      <c r="B108" s="19"/>
      <c r="C108" s="19"/>
      <c r="D108" s="149">
        <v>0.879</v>
      </c>
      <c r="E108" s="149">
        <v>0.877</v>
      </c>
      <c r="F108" s="149">
        <v>0.877</v>
      </c>
      <c r="G108" s="141"/>
      <c r="H108" s="19"/>
      <c r="I108" s="19"/>
      <c r="J108" s="149">
        <f>'Doublex when sd is different'!J108</f>
        <v>0.9</v>
      </c>
      <c r="K108" s="149">
        <f>'Doublex when sd is different'!K108</f>
        <v>0.95899999999999996</v>
      </c>
      <c r="L108" s="149">
        <f>'Doublex when sd is different'!L108</f>
        <v>0.89900000000000002</v>
      </c>
      <c r="M108" s="1"/>
      <c r="N108" s="135"/>
      <c r="O108" s="135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 x14ac:dyDescent="0.35">
      <c r="A109" s="8"/>
      <c r="B109" s="8">
        <v>2.1</v>
      </c>
      <c r="C109" s="9" t="s">
        <v>22</v>
      </c>
      <c r="D109" s="125">
        <f>'[4]power for chi² and skewpos dist'!G110</f>
        <v>0.83699999999999997</v>
      </c>
      <c r="E109" s="125">
        <f>'[4]power for chi² and skewpos dist'!H110</f>
        <v>0.83499999999999996</v>
      </c>
      <c r="F109" s="125">
        <f>'[4]power for chi² and skewpos dist'!I110</f>
        <v>0.83499999999999996</v>
      </c>
      <c r="G109" s="141"/>
      <c r="H109" s="8">
        <v>2.1</v>
      </c>
      <c r="I109" s="9" t="s">
        <v>22</v>
      </c>
      <c r="J109" s="125">
        <f>'[5]power for chi square and neg sk'!B74</f>
        <v>0.86199999999999999</v>
      </c>
      <c r="K109" s="125">
        <f>'[5]power for chi square and neg sk'!C74</f>
        <v>0.94299999999999995</v>
      </c>
      <c r="L109" s="125">
        <f>'[5]power for chi square and neg sk'!D74</f>
        <v>0.86</v>
      </c>
      <c r="M109" s="1"/>
      <c r="N109" s="135"/>
      <c r="O109" s="13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5" x14ac:dyDescent="0.35">
      <c r="A110" s="19" t="s">
        <v>29</v>
      </c>
      <c r="B110" s="29"/>
      <c r="C110" s="29"/>
      <c r="D110" s="147">
        <v>0.69699999999999995</v>
      </c>
      <c r="E110" s="147">
        <v>0.69699999999999995</v>
      </c>
      <c r="F110" s="147">
        <v>0.69699999999999995</v>
      </c>
      <c r="G110" s="141"/>
      <c r="H110" s="29"/>
      <c r="I110" s="29"/>
      <c r="J110" s="147">
        <f>'Doublex when sd is different'!J110</f>
        <v>0.72699999999999998</v>
      </c>
      <c r="K110" s="147">
        <f>'Doublex when sd is different'!K110</f>
        <v>0.72199999999999998</v>
      </c>
      <c r="L110" s="147">
        <f>'Doublex when sd is different'!L110</f>
        <v>0.72599999999999998</v>
      </c>
      <c r="M110" s="1"/>
      <c r="N110" s="135"/>
      <c r="O110" s="135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" x14ac:dyDescent="0.35">
      <c r="A111" s="8"/>
      <c r="B111" s="8">
        <v>2.2000000000000002</v>
      </c>
      <c r="C111" s="9" t="s">
        <v>22</v>
      </c>
      <c r="D111" s="125">
        <f>'[4]power for chi² and skewpos dist'!G112</f>
        <v>0.68300000000000005</v>
      </c>
      <c r="E111" s="125">
        <f>'[4]power for chi² and skewpos dist'!H112</f>
        <v>0.68300000000000005</v>
      </c>
      <c r="F111" s="125">
        <f>'[4]power for chi² and skewpos dist'!I112</f>
        <v>0.68300000000000005</v>
      </c>
      <c r="G111" s="141"/>
      <c r="H111" s="8">
        <v>2.2000000000000002</v>
      </c>
      <c r="I111" s="9" t="s">
        <v>22</v>
      </c>
      <c r="J111" s="125">
        <f>'[5]power for chi square and neg sk'!B76</f>
        <v>0.71199999999999997</v>
      </c>
      <c r="K111" s="125">
        <f>'[5]power for chi square and neg sk'!C76</f>
        <v>0.73299999999999998</v>
      </c>
      <c r="L111" s="125">
        <f>'[5]power for chi square and neg sk'!D76</f>
        <v>0.71099999999999997</v>
      </c>
      <c r="M111" s="1"/>
      <c r="N111" s="135">
        <f>D111-E111</f>
        <v>0</v>
      </c>
      <c r="O111" s="135">
        <f>J111-K111</f>
        <v>-2.1000000000000019E-2</v>
      </c>
      <c r="P111" s="1"/>
      <c r="Q111" s="135">
        <f>D111-F111</f>
        <v>0</v>
      </c>
      <c r="R111" s="135">
        <f>J111-L111</f>
        <v>1.0000000000000009E-3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5" x14ac:dyDescent="0.35">
      <c r="A112" s="5" t="s">
        <v>29</v>
      </c>
      <c r="B112" s="19"/>
      <c r="C112" s="19"/>
      <c r="D112" s="149">
        <v>0.34799999999999998</v>
      </c>
      <c r="E112" s="149">
        <v>0.34499999999999997</v>
      </c>
      <c r="F112" s="149">
        <v>0.34499999999999997</v>
      </c>
      <c r="G112" s="141"/>
      <c r="H112" s="19"/>
      <c r="I112" s="19"/>
      <c r="J112" s="149">
        <f>'Doublex when sd is different'!J112</f>
        <v>0.4</v>
      </c>
      <c r="K112" s="149">
        <f>'Doublex when sd is different'!K112</f>
        <v>0.29299999999999998</v>
      </c>
      <c r="L112" s="149">
        <f>'Doublex when sd is different'!L112</f>
        <v>0.39600000000000002</v>
      </c>
      <c r="M112" s="1"/>
      <c r="N112" s="135"/>
      <c r="O112" s="135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" x14ac:dyDescent="0.35">
      <c r="A113" s="8"/>
      <c r="B113" s="8">
        <v>2.4</v>
      </c>
      <c r="C113" s="9" t="s">
        <v>22</v>
      </c>
      <c r="D113" s="125">
        <f>'[4]power for chi² and skewpos dist'!G114</f>
        <v>0.372</v>
      </c>
      <c r="E113" s="125">
        <f>'[4]power for chi² and skewpos dist'!H114</f>
        <v>0.36899999999999999</v>
      </c>
      <c r="F113" s="125">
        <f>'[4]power for chi² and skewpos dist'!I114</f>
        <v>0.36899999999999999</v>
      </c>
      <c r="G113" s="141"/>
      <c r="H113" s="8">
        <v>2.4</v>
      </c>
      <c r="I113" s="9" t="s">
        <v>22</v>
      </c>
      <c r="J113" s="125">
        <f>'[5]power for chi square and neg sk'!B78</f>
        <v>0.41699999999999998</v>
      </c>
      <c r="K113" s="125">
        <f>'[5]power for chi square and neg sk'!C78</f>
        <v>0.34</v>
      </c>
      <c r="L113" s="125">
        <f>'[5]power for chi square and neg sk'!D78</f>
        <v>0.41299999999999998</v>
      </c>
      <c r="M113" s="1"/>
      <c r="N113" s="135"/>
      <c r="O113" s="13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5" x14ac:dyDescent="0.35">
      <c r="A114" s="5" t="s">
        <v>29</v>
      </c>
      <c r="B114" s="19"/>
      <c r="C114" s="19"/>
      <c r="D114" s="149">
        <v>0.13900000000000001</v>
      </c>
      <c r="E114" s="149">
        <v>0.13500000000000001</v>
      </c>
      <c r="F114" s="149">
        <v>0.13500000000000001</v>
      </c>
      <c r="G114" s="141"/>
      <c r="H114" s="19"/>
      <c r="I114" s="19"/>
      <c r="J114" s="149">
        <f>'Doublex when sd is different'!J114</f>
        <v>0.186</v>
      </c>
      <c r="K114" s="149">
        <f>'Doublex when sd is different'!K114</f>
        <v>0.11</v>
      </c>
      <c r="L114" s="149">
        <f>'Doublex when sd is different'!L114</f>
        <v>0.17899999999999999</v>
      </c>
      <c r="M114" s="1"/>
      <c r="N114" s="135"/>
      <c r="O114" s="13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 x14ac:dyDescent="0.35">
      <c r="A115" s="8"/>
      <c r="B115" s="8">
        <v>2.8</v>
      </c>
      <c r="C115" s="9" t="s">
        <v>22</v>
      </c>
      <c r="D115" s="125">
        <f>'[4]power for chi² and skewpos dist'!G116</f>
        <v>0.16800000000000001</v>
      </c>
      <c r="E115" s="125">
        <f>'[4]power for chi² and skewpos dist'!H116</f>
        <v>0.16400000000000001</v>
      </c>
      <c r="F115" s="125">
        <f>'[4]power for chi² and skewpos dist'!I116</f>
        <v>0.16400000000000001</v>
      </c>
      <c r="G115" s="141"/>
      <c r="H115" s="8">
        <v>2.8</v>
      </c>
      <c r="I115" s="9" t="s">
        <v>22</v>
      </c>
      <c r="J115" s="125">
        <f>'[5]power for chi square and neg sk'!B80</f>
        <v>0.21199999999999999</v>
      </c>
      <c r="K115" s="125">
        <f>'[5]power for chi square and neg sk'!C80</f>
        <v>0.14299999999999999</v>
      </c>
      <c r="L115" s="125">
        <f>'[5]power for chi square and neg sk'!D80</f>
        <v>0.20599999999999999</v>
      </c>
      <c r="M115" s="1"/>
      <c r="N115" s="135"/>
      <c r="O115" s="13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 x14ac:dyDescent="0.35">
      <c r="A116" s="5" t="s">
        <v>29</v>
      </c>
      <c r="B116" s="25"/>
      <c r="C116" s="26"/>
      <c r="D116" s="151">
        <v>0.93500000000000005</v>
      </c>
      <c r="E116" s="151">
        <v>0.89700000000000002</v>
      </c>
      <c r="F116" s="151">
        <v>0.89700000000000002</v>
      </c>
      <c r="G116" s="141"/>
      <c r="H116" s="25"/>
      <c r="I116" s="26"/>
      <c r="J116" s="151">
        <f>'Doublex when sd is different'!J116</f>
        <v>0.96699999999999997</v>
      </c>
      <c r="K116" s="151">
        <f>'Doublex when sd is different'!K116</f>
        <v>0.97599999999999998</v>
      </c>
      <c r="L116" s="151">
        <f>'Doublex when sd is different'!L116</f>
        <v>0.94599999999999995</v>
      </c>
      <c r="M116" s="1"/>
      <c r="N116" s="135"/>
      <c r="O116" s="13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 x14ac:dyDescent="0.35">
      <c r="A117" s="8"/>
      <c r="B117" s="8">
        <v>2.1</v>
      </c>
      <c r="C117" s="9" t="s">
        <v>23</v>
      </c>
      <c r="D117" s="125">
        <f>'[4]power for chi² and skewpos dist'!G118</f>
        <v>0.89900000000000002</v>
      </c>
      <c r="E117" s="125">
        <f>'[4]power for chi² and skewpos dist'!H118</f>
        <v>0.85199999999999998</v>
      </c>
      <c r="F117" s="125">
        <f>'[4]power for chi² and skewpos dist'!I118</f>
        <v>0.85199999999999998</v>
      </c>
      <c r="G117" s="141"/>
      <c r="H117" s="8">
        <v>2.1</v>
      </c>
      <c r="I117" s="9" t="s">
        <v>23</v>
      </c>
      <c r="J117" s="125">
        <f>'[5]power for chi square and neg sk'!B82</f>
        <v>0.93899999999999995</v>
      </c>
      <c r="K117" s="125">
        <f>'[5]power for chi square and neg sk'!C82</f>
        <v>0.96099999999999997</v>
      </c>
      <c r="L117" s="125">
        <f>'[5]power for chi square and neg sk'!D82</f>
        <v>0.91</v>
      </c>
      <c r="M117" s="1"/>
      <c r="N117" s="135"/>
      <c r="O117" s="13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5" x14ac:dyDescent="0.35">
      <c r="A118" s="5" t="s">
        <v>29</v>
      </c>
      <c r="B118" s="40"/>
      <c r="C118" s="40"/>
      <c r="D118" s="144">
        <v>0.77600000000000002</v>
      </c>
      <c r="E118" s="144">
        <v>0.77500000000000002</v>
      </c>
      <c r="F118" s="144">
        <v>0.77500000000000002</v>
      </c>
      <c r="G118" s="141"/>
      <c r="H118" s="40"/>
      <c r="I118" s="40"/>
      <c r="J118" s="144">
        <f>'Doublex when sd is different'!J118</f>
        <v>0.83599999999999997</v>
      </c>
      <c r="K118" s="144">
        <f>'Doublex when sd is different'!K118</f>
        <v>0.83199999999999996</v>
      </c>
      <c r="L118" s="144">
        <f>'Doublex when sd is different'!L118</f>
        <v>0.83499999999999996</v>
      </c>
      <c r="M118" s="1"/>
      <c r="N118" s="135"/>
      <c r="O118" s="13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" x14ac:dyDescent="0.35">
      <c r="A119" s="8"/>
      <c r="B119" s="8">
        <v>2.2000000000000002</v>
      </c>
      <c r="C119" s="9" t="s">
        <v>23</v>
      </c>
      <c r="D119" s="125">
        <f>'[4]power for chi² and skewpos dist'!G120</f>
        <v>0.755</v>
      </c>
      <c r="E119" s="125">
        <f>'[4]power for chi² and skewpos dist'!H120</f>
        <v>0.75</v>
      </c>
      <c r="F119" s="125">
        <f>'[4]power for chi² and skewpos dist'!I120</f>
        <v>0.75</v>
      </c>
      <c r="G119" s="141"/>
      <c r="H119" s="8">
        <v>2.2000000000000002</v>
      </c>
      <c r="I119" s="9" t="s">
        <v>23</v>
      </c>
      <c r="J119" s="125">
        <f>'[5]power for chi square and neg sk'!B84</f>
        <v>0.81200000000000006</v>
      </c>
      <c r="K119" s="125">
        <f>'[5]power for chi square and neg sk'!C84</f>
        <v>0.83099999999999996</v>
      </c>
      <c r="L119" s="125">
        <f>'[5]power for chi square and neg sk'!D84</f>
        <v>0.80900000000000005</v>
      </c>
      <c r="M119" s="1"/>
      <c r="N119" s="135">
        <f>D119-E119</f>
        <v>5.0000000000000044E-3</v>
      </c>
      <c r="O119" s="135">
        <f>J119-K119</f>
        <v>-1.8999999999999906E-2</v>
      </c>
      <c r="P119" s="1"/>
      <c r="Q119" s="1">
        <f>D119-F119</f>
        <v>5.0000000000000044E-3</v>
      </c>
      <c r="R119" s="1">
        <f>J119-L119</f>
        <v>3.0000000000000027E-3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 x14ac:dyDescent="0.35">
      <c r="A120" s="5" t="s">
        <v>29</v>
      </c>
      <c r="B120" s="27"/>
      <c r="C120" s="28"/>
      <c r="D120" s="152">
        <v>0.35299999999999998</v>
      </c>
      <c r="E120" s="152">
        <v>0.44900000000000001</v>
      </c>
      <c r="F120" s="152">
        <v>0.44900000000000001</v>
      </c>
      <c r="G120" s="141"/>
      <c r="H120" s="27"/>
      <c r="I120" s="28"/>
      <c r="J120" s="152">
        <f>'Doublex when sd is different'!J120</f>
        <v>0.42599999999999999</v>
      </c>
      <c r="K120" s="152">
        <f>'Doublex when sd is different'!K120</f>
        <v>0.40100000000000002</v>
      </c>
      <c r="L120" s="152">
        <f>'Doublex when sd is different'!L120</f>
        <v>0.51700000000000002</v>
      </c>
      <c r="M120" s="1"/>
      <c r="N120" s="135"/>
      <c r="O120" s="13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 x14ac:dyDescent="0.35">
      <c r="A121" s="8"/>
      <c r="B121" s="8">
        <v>2.4</v>
      </c>
      <c r="C121" s="9" t="s">
        <v>23</v>
      </c>
      <c r="D121" s="125">
        <f>'[4]power for chi² and skewpos dist'!G122</f>
        <v>0.374</v>
      </c>
      <c r="E121" s="125">
        <f>'[4]power for chi² and skewpos dist'!H122</f>
        <v>0.46200000000000002</v>
      </c>
      <c r="F121" s="125">
        <f>'[4]power for chi² and skewpos dist'!I122</f>
        <v>0.46200000000000002</v>
      </c>
      <c r="G121" s="141"/>
      <c r="H121" s="8">
        <v>2.4</v>
      </c>
      <c r="I121" s="9" t="s">
        <v>23</v>
      </c>
      <c r="J121" s="125">
        <f>'[5]power for chi square and neg sk'!B86</f>
        <v>0.439</v>
      </c>
      <c r="K121" s="125">
        <f>'[5]power for chi square and neg sk'!C86</f>
        <v>0.441</v>
      </c>
      <c r="L121" s="125">
        <f>'[5]power for chi square and neg sk'!D86</f>
        <v>0.52200000000000002</v>
      </c>
      <c r="M121" s="1"/>
      <c r="N121" s="135"/>
      <c r="O121" s="13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 x14ac:dyDescent="0.35">
      <c r="A122" s="5" t="s">
        <v>29</v>
      </c>
      <c r="B122" s="27"/>
      <c r="C122" s="28"/>
      <c r="D122" s="152">
        <v>9.7000000000000003E-2</v>
      </c>
      <c r="E122" s="152">
        <v>0.17599999999999999</v>
      </c>
      <c r="F122" s="152">
        <v>0.17599999999999999</v>
      </c>
      <c r="G122" s="141"/>
      <c r="H122" s="27"/>
      <c r="I122" s="28"/>
      <c r="J122" s="152">
        <f>'Doublex when sd is different'!J122</f>
        <v>0.14199999999999999</v>
      </c>
      <c r="K122" s="152">
        <f>'Doublex when sd is different'!K122</f>
        <v>0.14099999999999999</v>
      </c>
      <c r="L122" s="152">
        <f>'Doublex when sd is different'!L122</f>
        <v>0.22900000000000001</v>
      </c>
      <c r="M122" s="1"/>
      <c r="N122" s="135"/>
      <c r="O122" s="135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 x14ac:dyDescent="0.35">
      <c r="A123" s="8"/>
      <c r="B123" s="8">
        <v>2.8</v>
      </c>
      <c r="C123" s="9" t="s">
        <v>23</v>
      </c>
      <c r="D123" s="125">
        <f>'[4]power for chi² and skewpos dist'!G124</f>
        <v>0.123</v>
      </c>
      <c r="E123" s="125">
        <f>'[4]power for chi² and skewpos dist'!H124</f>
        <v>0.20100000000000001</v>
      </c>
      <c r="F123" s="125">
        <f>'[4]power for chi² and skewpos dist'!I124</f>
        <v>0.20100000000000001</v>
      </c>
      <c r="G123" s="141"/>
      <c r="H123" s="8">
        <v>2.8</v>
      </c>
      <c r="I123" s="9" t="s">
        <v>23</v>
      </c>
      <c r="J123" s="125">
        <f>'[5]power for chi square and neg sk'!B88</f>
        <v>0.16800000000000001</v>
      </c>
      <c r="K123" s="125">
        <f>'[5]power for chi square and neg sk'!C88</f>
        <v>0.17399999999999999</v>
      </c>
      <c r="L123" s="125">
        <f>'[5]power for chi square and neg sk'!D88</f>
        <v>0.251</v>
      </c>
      <c r="M123" s="1"/>
      <c r="N123" s="135"/>
      <c r="O123" s="13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 x14ac:dyDescent="0.35">
      <c r="A124" s="5" t="s">
        <v>29</v>
      </c>
      <c r="B124" s="25"/>
      <c r="C124" s="26"/>
      <c r="D124" s="151">
        <v>0.95699999999999996</v>
      </c>
      <c r="E124" s="151">
        <v>0.90600000000000003</v>
      </c>
      <c r="F124" s="151">
        <v>0.90600000000000003</v>
      </c>
      <c r="G124" s="141"/>
      <c r="H124" s="25"/>
      <c r="I124" s="26"/>
      <c r="J124" s="151">
        <f>'Doublex when sd is different'!J124</f>
        <v>0.98599999999999999</v>
      </c>
      <c r="K124" s="151">
        <f>'Doublex when sd is different'!K124</f>
        <v>0.98199999999999998</v>
      </c>
      <c r="L124" s="151">
        <f>'Doublex when sd is different'!L124</f>
        <v>0.96499999999999997</v>
      </c>
      <c r="M124" s="1"/>
      <c r="N124" s="135"/>
      <c r="O124" s="135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 x14ac:dyDescent="0.35">
      <c r="A125" s="8"/>
      <c r="B125" s="8">
        <v>2.1</v>
      </c>
      <c r="C125" s="9" t="s">
        <v>24</v>
      </c>
      <c r="D125" s="125">
        <f>'[4]power for chi² and skewpos dist'!G126</f>
        <v>0.92700000000000005</v>
      </c>
      <c r="E125" s="125">
        <f>'[4]power for chi² and skewpos dist'!H126</f>
        <v>0.86</v>
      </c>
      <c r="F125" s="125">
        <f>'[4]power for chi² and skewpos dist'!I126</f>
        <v>0.86</v>
      </c>
      <c r="G125" s="141"/>
      <c r="H125" s="8">
        <v>2.1</v>
      </c>
      <c r="I125" s="9" t="s">
        <v>24</v>
      </c>
      <c r="J125" s="125">
        <f>'[5]power for chi square and neg sk'!B90</f>
        <v>0.96799999999999997</v>
      </c>
      <c r="K125" s="125">
        <f>'[5]power for chi square and neg sk'!C90</f>
        <v>0.96799999999999997</v>
      </c>
      <c r="L125" s="125">
        <f>'[5]power for chi square and neg sk'!D90</f>
        <v>0.93100000000000005</v>
      </c>
      <c r="M125" s="1"/>
      <c r="N125" s="135"/>
      <c r="O125" s="13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5" x14ac:dyDescent="0.35">
      <c r="A126" s="5" t="s">
        <v>29</v>
      </c>
      <c r="B126" s="40"/>
      <c r="C126" s="40"/>
      <c r="D126" s="144">
        <v>0.81799999999999995</v>
      </c>
      <c r="E126" s="144">
        <v>0.81499999999999995</v>
      </c>
      <c r="F126" s="144">
        <v>0.81499999999999995</v>
      </c>
      <c r="G126" s="141"/>
      <c r="H126" s="40"/>
      <c r="I126" s="40"/>
      <c r="J126" s="144">
        <f>'Doublex when sd is different'!J126</f>
        <v>0.89100000000000001</v>
      </c>
      <c r="K126" s="144">
        <f>'Doublex when sd is different'!K126</f>
        <v>0.88800000000000001</v>
      </c>
      <c r="L126" s="144">
        <f>'Doublex when sd is different'!L126</f>
        <v>0.89</v>
      </c>
      <c r="M126" s="1"/>
      <c r="N126" s="135"/>
      <c r="O126" s="13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 x14ac:dyDescent="0.35">
      <c r="A127" s="8"/>
      <c r="B127" s="8">
        <v>2.2000000000000002</v>
      </c>
      <c r="C127" s="9" t="s">
        <v>24</v>
      </c>
      <c r="D127" s="125">
        <f>'[4]power for chi² and skewpos dist'!G128</f>
        <v>0.79800000000000004</v>
      </c>
      <c r="E127" s="125">
        <f>'[4]power for chi² and skewpos dist'!H128</f>
        <v>0.78600000000000003</v>
      </c>
      <c r="F127" s="125">
        <f>'[4]power for chi² and skewpos dist'!I128</f>
        <v>0.78600000000000003</v>
      </c>
      <c r="G127" s="141"/>
      <c r="H127" s="8">
        <v>2.2000000000000002</v>
      </c>
      <c r="I127" s="9" t="s">
        <v>24</v>
      </c>
      <c r="J127" s="125">
        <f>'[5]power for chi square and neg sk'!B92</f>
        <v>0.86699999999999999</v>
      </c>
      <c r="K127" s="125">
        <f>'[5]power for chi square and neg sk'!C92</f>
        <v>0.88100000000000001</v>
      </c>
      <c r="L127" s="125">
        <f>'[5]power for chi square and neg sk'!D92</f>
        <v>0.86099999999999999</v>
      </c>
      <c r="M127" s="1"/>
      <c r="N127" s="135">
        <f>D127-E127</f>
        <v>1.2000000000000011E-2</v>
      </c>
      <c r="O127" s="135">
        <f>J127-K127</f>
        <v>-1.4000000000000012E-2</v>
      </c>
      <c r="P127" s="1"/>
      <c r="Q127" s="1">
        <f>D127-F127</f>
        <v>1.2000000000000011E-2</v>
      </c>
      <c r="R127" s="1">
        <f>J127-L127</f>
        <v>6.0000000000000053E-3</v>
      </c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 x14ac:dyDescent="0.35">
      <c r="A128" s="5" t="s">
        <v>29</v>
      </c>
      <c r="B128" s="27"/>
      <c r="C128" s="28"/>
      <c r="D128" s="152">
        <v>0.35599999999999998</v>
      </c>
      <c r="E128" s="152">
        <v>0.52700000000000002</v>
      </c>
      <c r="F128" s="152">
        <v>0.52700000000000002</v>
      </c>
      <c r="G128" s="141"/>
      <c r="H128" s="27"/>
      <c r="I128" s="28"/>
      <c r="J128" s="152">
        <f>'Doublex when sd is different'!J128</f>
        <v>0.443</v>
      </c>
      <c r="K128" s="152">
        <f>'Doublex when sd is different'!K128</f>
        <v>0.49299999999999999</v>
      </c>
      <c r="L128" s="152">
        <f>'Doublex when sd is different'!L128</f>
        <v>0.60799999999999998</v>
      </c>
      <c r="M128" s="1"/>
      <c r="N128" s="135"/>
      <c r="O128" s="135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 x14ac:dyDescent="0.35">
      <c r="A129" s="8"/>
      <c r="B129" s="8">
        <v>2.4</v>
      </c>
      <c r="C129" s="9" t="s">
        <v>24</v>
      </c>
      <c r="D129" s="125">
        <f>'[4]power for chi² and skewpos dist'!G130</f>
        <v>0.374</v>
      </c>
      <c r="E129" s="125">
        <f>'[4]power for chi² and skewpos dist'!H130</f>
        <v>0.53300000000000003</v>
      </c>
      <c r="F129" s="125">
        <f>'[4]power for chi² and skewpos dist'!I130</f>
        <v>0.53300000000000003</v>
      </c>
      <c r="G129" s="141"/>
      <c r="H129" s="8">
        <v>2.4</v>
      </c>
      <c r="I129" s="9" t="s">
        <v>24</v>
      </c>
      <c r="J129" s="125">
        <f>'[5]power for chi square and neg sk'!B94</f>
        <v>0.45500000000000002</v>
      </c>
      <c r="K129" s="125">
        <f>'[5]power for chi square and neg sk'!C94</f>
        <v>0.52800000000000002</v>
      </c>
      <c r="L129" s="125">
        <f>'[5]power for chi square and neg sk'!D94</f>
        <v>0.60499999999999998</v>
      </c>
      <c r="M129" s="1"/>
      <c r="N129" s="135"/>
      <c r="O129" s="13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 x14ac:dyDescent="0.35">
      <c r="A130" s="5" t="s">
        <v>29</v>
      </c>
      <c r="B130" s="27"/>
      <c r="C130" s="28"/>
      <c r="D130" s="152">
        <v>7.0999999999999994E-2</v>
      </c>
      <c r="E130" s="152">
        <v>0.215</v>
      </c>
      <c r="F130" s="152">
        <v>0.215</v>
      </c>
      <c r="G130" s="141"/>
      <c r="H130" s="27"/>
      <c r="I130" s="28"/>
      <c r="J130" s="152">
        <f>'Doublex when sd is different'!J130</f>
        <v>0.112</v>
      </c>
      <c r="K130" s="152">
        <f>'Doublex when sd is different'!K130</f>
        <v>0.17100000000000001</v>
      </c>
      <c r="L130" s="152">
        <f>'Doublex when sd is different'!L130</f>
        <v>0.27600000000000002</v>
      </c>
      <c r="M130" s="1"/>
      <c r="N130" s="135"/>
      <c r="O130" s="135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 x14ac:dyDescent="0.35">
      <c r="A131" s="8"/>
      <c r="B131" s="8">
        <v>2.8</v>
      </c>
      <c r="C131" s="9" t="s">
        <v>24</v>
      </c>
      <c r="D131" s="125">
        <f>'[4]power for chi² and skewpos dist'!G132</f>
        <v>9.2999999999999999E-2</v>
      </c>
      <c r="E131" s="125">
        <f>'[4]power for chi² and skewpos dist'!H132</f>
        <v>0.23799999999999999</v>
      </c>
      <c r="F131" s="125">
        <f>'[4]power for chi² and skewpos dist'!I132</f>
        <v>0.23799999999999999</v>
      </c>
      <c r="G131" s="141"/>
      <c r="H131" s="8">
        <v>2.8</v>
      </c>
      <c r="I131" s="9" t="s">
        <v>24</v>
      </c>
      <c r="J131" s="125">
        <f>'[5]power for chi square and neg sk'!B96</f>
        <v>0.13800000000000001</v>
      </c>
      <c r="K131" s="125">
        <f>'[5]power for chi square and neg sk'!C96</f>
        <v>0.20699999999999999</v>
      </c>
      <c r="L131" s="125">
        <f>'[5]power for chi square and neg sk'!D96</f>
        <v>0.29499999999999998</v>
      </c>
      <c r="M131" s="1"/>
      <c r="N131" s="135"/>
      <c r="O131" s="13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 x14ac:dyDescent="0.35">
      <c r="A132" s="5" t="s">
        <v>29</v>
      </c>
      <c r="B132" s="25"/>
      <c r="C132" s="26"/>
      <c r="D132" s="151">
        <v>0.95</v>
      </c>
      <c r="E132" s="151">
        <v>0.98199999999999998</v>
      </c>
      <c r="F132" s="151">
        <v>0.98199999999999998</v>
      </c>
      <c r="G132" s="141"/>
      <c r="H132" s="25"/>
      <c r="I132" s="26"/>
      <c r="J132" s="151">
        <f>'Doublex when sd is different'!J132</f>
        <v>0.94799999999999995</v>
      </c>
      <c r="K132" s="151">
        <f>'Doublex when sd is different'!K132</f>
        <v>0.996</v>
      </c>
      <c r="L132" s="151">
        <f>'Doublex when sd is different'!L132</f>
        <v>0.97499999999999998</v>
      </c>
      <c r="M132" s="1"/>
      <c r="N132" s="135"/>
      <c r="O132" s="13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x14ac:dyDescent="0.35">
      <c r="A133" s="8"/>
      <c r="B133" s="8">
        <v>2.1</v>
      </c>
      <c r="C133" s="9" t="s">
        <v>25</v>
      </c>
      <c r="D133" s="125">
        <f>'[4]power for chi² and skewpos dist'!G134</f>
        <v>0.91400000000000003</v>
      </c>
      <c r="E133" s="125">
        <f>'[4]power for chi² and skewpos dist'!H134</f>
        <v>0.96399999999999997</v>
      </c>
      <c r="F133" s="125">
        <f>'[4]power for chi² and skewpos dist'!I134</f>
        <v>0.96399999999999997</v>
      </c>
      <c r="G133" s="141"/>
      <c r="H133" s="8">
        <v>2.1</v>
      </c>
      <c r="I133" s="9" t="s">
        <v>25</v>
      </c>
      <c r="J133" s="125">
        <f>'[6]power for chi square and neg sk'!B2</f>
        <v>0.91800000000000004</v>
      </c>
      <c r="K133" s="125">
        <f>'[6]power for chi square and neg sk'!C2</f>
        <v>0.99099999999999999</v>
      </c>
      <c r="L133" s="125">
        <f>'[6]power for chi square and neg sk'!D2</f>
        <v>0.95499999999999996</v>
      </c>
      <c r="M133" s="1"/>
      <c r="N133" s="135"/>
      <c r="O133" s="13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5" x14ac:dyDescent="0.35">
      <c r="A134" s="5" t="s">
        <v>29</v>
      </c>
      <c r="B134" s="40"/>
      <c r="C134" s="40"/>
      <c r="D134" s="144">
        <v>0.81799999999999995</v>
      </c>
      <c r="E134" s="144">
        <v>0.81499999999999995</v>
      </c>
      <c r="F134" s="144">
        <v>0.81499999999999995</v>
      </c>
      <c r="G134" s="141"/>
      <c r="H134" s="40"/>
      <c r="I134" s="40"/>
      <c r="J134" s="144">
        <f>'Doublex when sd is different'!J134</f>
        <v>0.81</v>
      </c>
      <c r="K134" s="144">
        <f>'Doublex when sd is different'!K134</f>
        <v>0.80400000000000005</v>
      </c>
      <c r="L134" s="144">
        <f>'Doublex when sd is different'!L134</f>
        <v>0.80900000000000005</v>
      </c>
      <c r="M134" s="1"/>
      <c r="N134" s="135"/>
      <c r="O134" s="135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 x14ac:dyDescent="0.35">
      <c r="A135" s="8"/>
      <c r="B135" s="8">
        <v>2.2000000000000002</v>
      </c>
      <c r="C135" s="9" t="s">
        <v>25</v>
      </c>
      <c r="D135" s="125">
        <f>'[4]power for chi² and skewpos dist'!G136</f>
        <v>0.79600000000000004</v>
      </c>
      <c r="E135" s="125">
        <f>'[4]power for chi² and skewpos dist'!H136</f>
        <v>0.79300000000000004</v>
      </c>
      <c r="F135" s="125">
        <f>'[4]power for chi² and skewpos dist'!I136</f>
        <v>0.79300000000000004</v>
      </c>
      <c r="G135" s="141"/>
      <c r="H135" s="8">
        <v>2.2000000000000002</v>
      </c>
      <c r="I135" s="9" t="s">
        <v>25</v>
      </c>
      <c r="J135" s="125">
        <f>'[6]power for chi square and neg sk'!B4</f>
        <v>0.79400000000000004</v>
      </c>
      <c r="K135" s="125">
        <f>'[6]power for chi square and neg sk'!C4</f>
        <v>0.79300000000000004</v>
      </c>
      <c r="L135" s="125">
        <f>'[6]power for chi square and neg sk'!D4</f>
        <v>0.78900000000000003</v>
      </c>
      <c r="M135" s="1"/>
      <c r="N135" s="135">
        <f>D135-E135</f>
        <v>3.0000000000000027E-3</v>
      </c>
      <c r="O135" s="135">
        <f>J135-K135</f>
        <v>1.0000000000000009E-3</v>
      </c>
      <c r="P135" s="1"/>
      <c r="Q135" s="1">
        <f>D135-F135</f>
        <v>3.0000000000000027E-3</v>
      </c>
      <c r="R135" s="1">
        <f>J135-L135</f>
        <v>5.0000000000000044E-3</v>
      </c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x14ac:dyDescent="0.35">
      <c r="A136" s="5" t="s">
        <v>29</v>
      </c>
      <c r="B136" s="25"/>
      <c r="C136" s="26"/>
      <c r="D136" s="151">
        <v>0.52500000000000002</v>
      </c>
      <c r="E136" s="151">
        <v>0.375</v>
      </c>
      <c r="F136" s="151">
        <v>0.375</v>
      </c>
      <c r="G136" s="141"/>
      <c r="H136" s="25"/>
      <c r="I136" s="26"/>
      <c r="J136" s="151">
        <f>'Doublex when sd is different'!J136</f>
        <v>0.55000000000000004</v>
      </c>
      <c r="K136" s="151">
        <f>'Doublex when sd is different'!K136</f>
        <v>0.31</v>
      </c>
      <c r="L136" s="151">
        <f>'Doublex when sd is different'!L136</f>
        <v>0.42099999999999999</v>
      </c>
      <c r="M136" s="1"/>
      <c r="N136" s="135"/>
      <c r="O136" s="135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 x14ac:dyDescent="0.35">
      <c r="A137" s="8"/>
      <c r="B137" s="8">
        <v>2.4</v>
      </c>
      <c r="C137" s="9" t="s">
        <v>25</v>
      </c>
      <c r="D137" s="125">
        <f>'[4]power for chi² and skewpos dist'!G138</f>
        <v>0.53</v>
      </c>
      <c r="E137" s="125">
        <f>'[4]power for chi² and skewpos dist'!H138</f>
        <v>0.39500000000000002</v>
      </c>
      <c r="F137" s="125">
        <f>'[4]power for chi² and skewpos dist'!I138</f>
        <v>0.39500000000000002</v>
      </c>
      <c r="G137" s="141"/>
      <c r="H137" s="8">
        <v>2.4</v>
      </c>
      <c r="I137" s="9" t="s">
        <v>25</v>
      </c>
      <c r="J137" s="125">
        <f>'[6]power for chi square and neg sk'!B6</f>
        <v>0.55400000000000005</v>
      </c>
      <c r="K137" s="125">
        <f>'[6]power for chi square and neg sk'!C6</f>
        <v>0.34799999999999998</v>
      </c>
      <c r="L137" s="125">
        <f>'[6]power for chi square and neg sk'!D6</f>
        <v>0.436</v>
      </c>
      <c r="M137" s="1"/>
      <c r="N137" s="135"/>
      <c r="O137" s="13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 x14ac:dyDescent="0.35">
      <c r="A138" s="5" t="s">
        <v>29</v>
      </c>
      <c r="B138" s="25"/>
      <c r="C138" s="26"/>
      <c r="D138" s="151">
        <v>0.29399999999999998</v>
      </c>
      <c r="E138" s="151">
        <v>0.13700000000000001</v>
      </c>
      <c r="F138" s="151">
        <v>0.13700000000000001</v>
      </c>
      <c r="G138" s="141"/>
      <c r="H138" s="25"/>
      <c r="I138" s="26"/>
      <c r="J138" s="151">
        <f>'Doublex when sd is different'!J138</f>
        <v>0.34100000000000003</v>
      </c>
      <c r="K138" s="151">
        <f>'Doublex when sd is different'!K138</f>
        <v>0.111</v>
      </c>
      <c r="L138" s="151">
        <f>'Doublex when sd is different'!L138</f>
        <v>0.182</v>
      </c>
      <c r="M138" s="1"/>
      <c r="N138" s="135"/>
      <c r="O138" s="135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x14ac:dyDescent="0.35">
      <c r="A139" s="8"/>
      <c r="B139" s="8">
        <v>2.8</v>
      </c>
      <c r="C139" s="9" t="s">
        <v>25</v>
      </c>
      <c r="D139" s="125">
        <f>'[4]power for chi² and skewpos dist'!G140</f>
        <v>0.313</v>
      </c>
      <c r="E139" s="125">
        <f>'[4]power for chi² and skewpos dist'!H140</f>
        <v>0.16600000000000001</v>
      </c>
      <c r="F139" s="125">
        <f>'[4]power for chi² and skewpos dist'!I140</f>
        <v>0.16600000000000001</v>
      </c>
      <c r="G139" s="141"/>
      <c r="H139" s="8">
        <v>2.8</v>
      </c>
      <c r="I139" s="9" t="s">
        <v>25</v>
      </c>
      <c r="J139" s="125">
        <f>'[6]power for chi square and neg sk'!B8</f>
        <v>0.35799999999999998</v>
      </c>
      <c r="K139" s="125">
        <f>'[6]power for chi square and neg sk'!C8</f>
        <v>0.14299999999999999</v>
      </c>
      <c r="L139" s="125">
        <f>'[6]power for chi square and neg sk'!D8</f>
        <v>0.21</v>
      </c>
      <c r="M139" s="1"/>
      <c r="N139" s="135"/>
      <c r="O139" s="13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 x14ac:dyDescent="0.35">
      <c r="A140" s="5" t="s">
        <v>29</v>
      </c>
      <c r="B140" s="5"/>
      <c r="C140" s="6"/>
      <c r="D140" s="142">
        <v>0.99399999999999999</v>
      </c>
      <c r="E140" s="142">
        <v>0.99399999999999999</v>
      </c>
      <c r="F140" s="142">
        <v>0.99399999999999999</v>
      </c>
      <c r="G140" s="141"/>
      <c r="H140" s="5"/>
      <c r="I140" s="6"/>
      <c r="J140" s="142">
        <f>'Doublex when sd is different'!J140</f>
        <v>0.998</v>
      </c>
      <c r="K140" s="142">
        <f>'Doublex when sd is different'!K140</f>
        <v>1</v>
      </c>
      <c r="L140" s="142">
        <f>'Doublex when sd is different'!L140</f>
        <v>0.998</v>
      </c>
      <c r="M140" s="1"/>
      <c r="N140" s="135"/>
      <c r="O140" s="135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 x14ac:dyDescent="0.35">
      <c r="A141" s="8"/>
      <c r="B141" s="8">
        <v>2.1</v>
      </c>
      <c r="C141" s="9" t="s">
        <v>26</v>
      </c>
      <c r="D141" s="125">
        <f>'[4]power for chi² and skewpos dist'!G142</f>
        <v>0.98099999999999998</v>
      </c>
      <c r="E141" s="125">
        <f>'[4]power for chi² and skewpos dist'!H142</f>
        <v>0.98099999999999998</v>
      </c>
      <c r="F141" s="125">
        <f>'[4]power for chi² and skewpos dist'!I142</f>
        <v>0.98099999999999998</v>
      </c>
      <c r="G141" s="141"/>
      <c r="H141" s="8">
        <v>2.1</v>
      </c>
      <c r="I141" s="9" t="s">
        <v>26</v>
      </c>
      <c r="J141" s="125">
        <f>'[6]power for chi square and neg sk'!B10</f>
        <v>0.99299999999999999</v>
      </c>
      <c r="K141" s="125">
        <f>'[6]power for chi square and neg sk'!C10</f>
        <v>0.999</v>
      </c>
      <c r="L141" s="125">
        <f>'[6]power for chi square and neg sk'!D10</f>
        <v>0.99299999999999999</v>
      </c>
      <c r="M141" s="1"/>
      <c r="N141" s="135"/>
      <c r="O141" s="13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5" x14ac:dyDescent="0.35">
      <c r="A142" s="5" t="s">
        <v>29</v>
      </c>
      <c r="B142" s="29"/>
      <c r="C142" s="29"/>
      <c r="D142" s="147">
        <v>0.94099999999999995</v>
      </c>
      <c r="E142" s="147">
        <v>0.94099999999999995</v>
      </c>
      <c r="F142" s="147">
        <v>0.94099999999999995</v>
      </c>
      <c r="G142" s="141"/>
      <c r="H142" s="29"/>
      <c r="I142" s="29"/>
      <c r="J142" s="147">
        <f>'Doublex when sd is different'!J142</f>
        <v>0.96199999999999997</v>
      </c>
      <c r="K142" s="147">
        <f>'Doublex when sd is different'!K142</f>
        <v>0.96099999999999997</v>
      </c>
      <c r="L142" s="147">
        <f>'Doublex when sd is different'!L142</f>
        <v>0.96199999999999997</v>
      </c>
      <c r="M142" s="1"/>
      <c r="N142" s="135"/>
      <c r="O142" s="135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 x14ac:dyDescent="0.35">
      <c r="A143" s="8"/>
      <c r="B143" s="8">
        <v>2.2000000000000002</v>
      </c>
      <c r="C143" s="9" t="s">
        <v>26</v>
      </c>
      <c r="D143" s="125">
        <f>'[4]power for chi² and skewpos dist'!G144</f>
        <v>0.91900000000000004</v>
      </c>
      <c r="E143" s="125">
        <f>'[4]power for chi² and skewpos dist'!H144</f>
        <v>0.91900000000000004</v>
      </c>
      <c r="F143" s="125">
        <f>'[4]power for chi² and skewpos dist'!I144</f>
        <v>0.91900000000000004</v>
      </c>
      <c r="G143" s="141"/>
      <c r="H143" s="8">
        <v>2.2000000000000002</v>
      </c>
      <c r="I143" s="9" t="s">
        <v>26</v>
      </c>
      <c r="J143" s="125">
        <f>'[6]power for chi square and neg sk'!B12</f>
        <v>0.94599999999999995</v>
      </c>
      <c r="K143" s="125">
        <f>'[6]power for chi square and neg sk'!C12</f>
        <v>0.95</v>
      </c>
      <c r="L143" s="125">
        <f>'[6]power for chi square and neg sk'!D12</f>
        <v>0.94599999999999995</v>
      </c>
      <c r="M143" s="1"/>
      <c r="N143" s="135">
        <f>D143-E143</f>
        <v>0</v>
      </c>
      <c r="O143" s="135">
        <f>J143-K143</f>
        <v>-4.0000000000000036E-3</v>
      </c>
      <c r="P143" s="1"/>
      <c r="Q143" s="135">
        <f>D143-F143</f>
        <v>0</v>
      </c>
      <c r="R143" s="135">
        <f>J143-L143</f>
        <v>0</v>
      </c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 x14ac:dyDescent="0.35">
      <c r="A144" s="5" t="s">
        <v>29</v>
      </c>
      <c r="B144" s="5"/>
      <c r="C144" s="6"/>
      <c r="D144" s="142">
        <v>0.60399999999999998</v>
      </c>
      <c r="E144" s="142">
        <v>0.60299999999999998</v>
      </c>
      <c r="F144" s="142">
        <v>0.60299999999999998</v>
      </c>
      <c r="G144" s="141"/>
      <c r="H144" s="5"/>
      <c r="I144" s="6"/>
      <c r="J144" s="142">
        <f>'Doublex when sd is different'!J144</f>
        <v>0.9</v>
      </c>
      <c r="K144" s="142">
        <f>'Doublex when sd is different'!K144</f>
        <v>0.6</v>
      </c>
      <c r="L144" s="142">
        <f>'Doublex when sd is different'!L144</f>
        <v>0.9</v>
      </c>
      <c r="M144" s="1"/>
      <c r="N144" s="135"/>
      <c r="O144" s="135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 x14ac:dyDescent="0.35">
      <c r="A145" s="8"/>
      <c r="B145" s="8">
        <v>2.4</v>
      </c>
      <c r="C145" s="9" t="s">
        <v>26</v>
      </c>
      <c r="D145" s="125">
        <f>'[4]power for chi² and skewpos dist'!G146</f>
        <v>0.60199999999999998</v>
      </c>
      <c r="E145" s="125">
        <f>'[4]power for chi² and skewpos dist'!H146</f>
        <v>0.6</v>
      </c>
      <c r="F145" s="125">
        <f>'[4]power for chi² and skewpos dist'!I146</f>
        <v>0.6</v>
      </c>
      <c r="G145" s="141"/>
      <c r="H145" s="8">
        <v>2.4</v>
      </c>
      <c r="I145" s="9" t="s">
        <v>26</v>
      </c>
      <c r="J145" s="125">
        <f>'[6]power for chi square and neg sk'!B14</f>
        <v>0.66</v>
      </c>
      <c r="K145" s="125">
        <f>'[6]power for chi square and neg sk'!C14</f>
        <v>0.55900000000000005</v>
      </c>
      <c r="L145" s="125">
        <f>'[6]power for chi square and neg sk'!D14</f>
        <v>0.65900000000000003</v>
      </c>
      <c r="M145" s="1"/>
      <c r="N145" s="135"/>
      <c r="O145" s="13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 x14ac:dyDescent="0.35">
      <c r="A146" s="5" t="s">
        <v>29</v>
      </c>
      <c r="B146" s="5"/>
      <c r="C146" s="6"/>
      <c r="D146" s="142">
        <v>0.22800000000000001</v>
      </c>
      <c r="E146" s="142">
        <v>0.22500000000000001</v>
      </c>
      <c r="F146" s="142">
        <v>0.22500000000000001</v>
      </c>
      <c r="G146" s="141"/>
      <c r="H146" s="5"/>
      <c r="I146" s="6"/>
      <c r="J146" s="142">
        <f>'Doublex when sd is different'!J146</f>
        <v>0.29099999999999998</v>
      </c>
      <c r="K146" s="142">
        <f>'Doublex when sd is different'!K146</f>
        <v>0.17799999999999999</v>
      </c>
      <c r="L146" s="142">
        <f>'Doublex when sd is different'!L146</f>
        <v>0.28699999999999998</v>
      </c>
      <c r="M146" s="1"/>
      <c r="N146" s="135"/>
      <c r="O146" s="13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 x14ac:dyDescent="0.35">
      <c r="A147" s="8"/>
      <c r="B147" s="8">
        <v>2.8</v>
      </c>
      <c r="C147" s="9" t="s">
        <v>26</v>
      </c>
      <c r="D147" s="125">
        <f>'[4]power for chi² and skewpos dist'!G148</f>
        <v>0.249</v>
      </c>
      <c r="E147" s="125">
        <f>'[4]power for chi² and skewpos dist'!H148</f>
        <v>0.247</v>
      </c>
      <c r="F147" s="125">
        <f>'[4]power for chi² and skewpos dist'!I148</f>
        <v>0.247</v>
      </c>
      <c r="G147" s="141"/>
      <c r="H147" s="8">
        <v>2.8</v>
      </c>
      <c r="I147" s="9" t="s">
        <v>26</v>
      </c>
      <c r="J147" s="125">
        <f>'[6]power for chi square and neg sk'!B16</f>
        <v>0.31</v>
      </c>
      <c r="K147" s="125">
        <f>'[6]power for chi square and neg sk'!C16</f>
        <v>0.20799999999999999</v>
      </c>
      <c r="L147" s="125">
        <f>'[6]power for chi square and neg sk'!D16</f>
        <v>0.30599999999999999</v>
      </c>
      <c r="M147" s="1"/>
      <c r="N147" s="135"/>
      <c r="O147" s="13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 x14ac:dyDescent="0.35">
      <c r="A148" s="5" t="s">
        <v>29</v>
      </c>
      <c r="B148" s="25"/>
      <c r="C148" s="26"/>
      <c r="D148" s="151">
        <v>0.998</v>
      </c>
      <c r="E148" s="151">
        <v>0.996</v>
      </c>
      <c r="F148" s="151">
        <v>0.996</v>
      </c>
      <c r="G148" s="141"/>
      <c r="H148" s="25"/>
      <c r="I148" s="26"/>
      <c r="J148" s="151">
        <f>'Doublex when sd is different'!J148</f>
        <v>1</v>
      </c>
      <c r="K148" s="151">
        <f>'Doublex when sd is different'!K148</f>
        <v>1</v>
      </c>
      <c r="L148" s="151">
        <f>'Doublex when sd is different'!L148</f>
        <v>1</v>
      </c>
      <c r="M148" s="1"/>
      <c r="N148" s="135"/>
      <c r="O148" s="135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 x14ac:dyDescent="0.35">
      <c r="A149" s="8"/>
      <c r="B149" s="8">
        <v>2.1</v>
      </c>
      <c r="C149" s="9" t="s">
        <v>27</v>
      </c>
      <c r="D149" s="125">
        <f>'[4]power for chi² and skewpos dist'!G150</f>
        <v>0.99199999999999999</v>
      </c>
      <c r="E149" s="125">
        <f>'[4]power for chi² and skewpos dist'!H150</f>
        <v>0.98499999999999999</v>
      </c>
      <c r="F149" s="125">
        <f>'[4]power for chi² and skewpos dist'!I150</f>
        <v>0.98499999999999999</v>
      </c>
      <c r="G149" s="141"/>
      <c r="H149" s="8">
        <v>2.1</v>
      </c>
      <c r="I149" s="9" t="s">
        <v>27</v>
      </c>
      <c r="J149" s="125">
        <f>'[6]power for chi square and neg sk'!B18</f>
        <v>0.999</v>
      </c>
      <c r="K149" s="125">
        <f>'[6]power for chi square and neg sk'!C18</f>
        <v>0.999</v>
      </c>
      <c r="L149" s="125">
        <f>'[6]power for chi square and neg sk'!D18</f>
        <v>0.997</v>
      </c>
      <c r="M149" s="1"/>
      <c r="N149" s="135"/>
      <c r="O149" s="13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5" x14ac:dyDescent="0.35">
      <c r="A150" s="5" t="s">
        <v>29</v>
      </c>
      <c r="B150" s="40"/>
      <c r="C150" s="40"/>
      <c r="D150" s="144">
        <v>0.97099999999999997</v>
      </c>
      <c r="E150" s="144">
        <v>0.97099999999999997</v>
      </c>
      <c r="F150" s="144">
        <v>0.97099999999999997</v>
      </c>
      <c r="G150" s="141"/>
      <c r="H150" s="40"/>
      <c r="I150" s="40"/>
      <c r="J150" s="144">
        <f>'Doublex when sd is different'!J150</f>
        <v>0.98899999999999999</v>
      </c>
      <c r="K150" s="144">
        <f>'Doublex when sd is different'!K150</f>
        <v>0.98899999999999999</v>
      </c>
      <c r="L150" s="144">
        <f>'Doublex when sd is different'!L150</f>
        <v>0.98899999999999999</v>
      </c>
      <c r="M150" s="1"/>
      <c r="N150" s="135"/>
      <c r="O150" s="135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 x14ac:dyDescent="0.35">
      <c r="A151" s="8"/>
      <c r="B151" s="8">
        <v>2.2000000000000002</v>
      </c>
      <c r="C151" s="9" t="s">
        <v>27</v>
      </c>
      <c r="D151" s="125">
        <f>'[4]power for chi² and skewpos dist'!G152</f>
        <v>0.95599999999999996</v>
      </c>
      <c r="E151" s="125">
        <f>'[4]power for chi² and skewpos dist'!H152</f>
        <v>0.95199999999999996</v>
      </c>
      <c r="F151" s="125">
        <f>'[4]power for chi² and skewpos dist'!I152</f>
        <v>0.95199999999999996</v>
      </c>
      <c r="G151" s="141"/>
      <c r="H151" s="8">
        <v>2.2000000000000002</v>
      </c>
      <c r="I151" s="9" t="s">
        <v>27</v>
      </c>
      <c r="J151" s="125">
        <f>'[6]power for chi square and neg sk'!B20</f>
        <v>0.98099999999999998</v>
      </c>
      <c r="K151" s="125">
        <f>'[6]power for chi square and neg sk'!C20</f>
        <v>0.98299999999999998</v>
      </c>
      <c r="L151" s="125">
        <f>'[6]power for chi square and neg sk'!D20</f>
        <v>0.98099999999999998</v>
      </c>
      <c r="M151" s="1"/>
      <c r="N151" s="135">
        <f>D151-E151</f>
        <v>4.0000000000000036E-3</v>
      </c>
      <c r="O151" s="135">
        <f>J151-K151</f>
        <v>-2.0000000000000018E-3</v>
      </c>
      <c r="P151" s="1"/>
      <c r="Q151" s="135">
        <f>D151-F151</f>
        <v>4.0000000000000036E-3</v>
      </c>
      <c r="R151" s="135">
        <f>J151-L151</f>
        <v>0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 x14ac:dyDescent="0.35">
      <c r="A152" s="5" t="s">
        <v>29</v>
      </c>
      <c r="B152" s="27"/>
      <c r="C152" s="28"/>
      <c r="D152" s="152">
        <v>0.65100000000000002</v>
      </c>
      <c r="E152" s="152">
        <v>0.73899999999999999</v>
      </c>
      <c r="F152" s="152">
        <v>0.73899999999999999</v>
      </c>
      <c r="G152" s="141"/>
      <c r="H152" s="27"/>
      <c r="I152" s="28"/>
      <c r="J152" s="152">
        <f>'Doublex when sd is different'!J152</f>
        <v>0.73599999999999999</v>
      </c>
      <c r="K152" s="152">
        <f>'Doublex when sd is different'!K152</f>
        <v>0.70499999999999996</v>
      </c>
      <c r="L152" s="152">
        <f>'Doublex when sd is different'!L152</f>
        <v>0.80500000000000005</v>
      </c>
      <c r="M152" s="1"/>
      <c r="N152" s="135"/>
      <c r="O152" s="135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 x14ac:dyDescent="0.35">
      <c r="A153" s="8"/>
      <c r="B153" s="8">
        <v>2.4</v>
      </c>
      <c r="C153" s="9" t="s">
        <v>27</v>
      </c>
      <c r="D153" s="125">
        <f>'[4]power for chi² and skewpos dist'!G154</f>
        <v>0.64500000000000002</v>
      </c>
      <c r="E153" s="125">
        <f>'[4]power for chi² and skewpos dist'!H154</f>
        <v>0.72699999999999998</v>
      </c>
      <c r="F153" s="125">
        <f>'[4]power for chi² and skewpos dist'!I154</f>
        <v>0.72699999999999998</v>
      </c>
      <c r="G153" s="141"/>
      <c r="H153" s="8">
        <v>2.4</v>
      </c>
      <c r="I153" s="9" t="s">
        <v>27</v>
      </c>
      <c r="J153" s="125">
        <f>'[6]power for chi square and neg sk'!B22</f>
        <v>0.72499999999999998</v>
      </c>
      <c r="K153" s="125">
        <f>'[6]power for chi square and neg sk'!C22</f>
        <v>0.70899999999999996</v>
      </c>
      <c r="L153" s="125">
        <f>'[6]power for chi square and neg sk'!D22</f>
        <v>0.79200000000000004</v>
      </c>
      <c r="M153" s="1"/>
      <c r="N153" s="135"/>
      <c r="O153" s="13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 x14ac:dyDescent="0.35">
      <c r="A154" s="5" t="s">
        <v>29</v>
      </c>
      <c r="B154" s="27"/>
      <c r="C154" s="28"/>
      <c r="D154" s="152">
        <v>0.188</v>
      </c>
      <c r="E154" s="152">
        <v>0.307</v>
      </c>
      <c r="F154" s="152">
        <v>0.307</v>
      </c>
      <c r="G154" s="141"/>
      <c r="H154" s="27"/>
      <c r="I154" s="28"/>
      <c r="J154" s="152">
        <f>'Doublex when sd is different'!J154</f>
        <v>0.26200000000000001</v>
      </c>
      <c r="K154" s="152">
        <f>'Doublex when sd is different'!K154</f>
        <v>0.247</v>
      </c>
      <c r="L154" s="152">
        <f>'Doublex when sd is different'!L154</f>
        <v>0.38100000000000001</v>
      </c>
      <c r="M154" s="1"/>
      <c r="N154" s="135"/>
      <c r="O154" s="135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 x14ac:dyDescent="0.35">
      <c r="A155" s="8"/>
      <c r="B155" s="8">
        <v>2.8</v>
      </c>
      <c r="C155" s="9" t="s">
        <v>27</v>
      </c>
      <c r="D155" s="125">
        <f>'[4]power for chi² and skewpos dist'!G156</f>
        <v>0.21099999999999999</v>
      </c>
      <c r="E155" s="125">
        <f>'[4]power for chi² and skewpos dist'!H156</f>
        <v>0.32300000000000001</v>
      </c>
      <c r="F155" s="125">
        <f>'[4]power for chi² and skewpos dist'!I156</f>
        <v>0.32300000000000001</v>
      </c>
      <c r="G155" s="141"/>
      <c r="H155" s="8">
        <v>2.8</v>
      </c>
      <c r="I155" s="9" t="s">
        <v>27</v>
      </c>
      <c r="J155" s="125">
        <f>'[6]power for chi square and neg sk'!B24</f>
        <v>0.28000000000000003</v>
      </c>
      <c r="K155" s="125">
        <f>'[6]power for chi square and neg sk'!C24</f>
        <v>0.27300000000000002</v>
      </c>
      <c r="L155" s="125">
        <f>'[6]power for chi square and neg sk'!D24</f>
        <v>0.39200000000000002</v>
      </c>
      <c r="M155" s="1"/>
      <c r="N155" s="135"/>
      <c r="O155" s="135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 x14ac:dyDescent="0.35">
      <c r="A156" s="5" t="s">
        <v>29</v>
      </c>
      <c r="B156" s="25"/>
      <c r="C156" s="26"/>
      <c r="D156" s="151">
        <v>0.999</v>
      </c>
      <c r="E156" s="151">
        <v>0.997</v>
      </c>
      <c r="F156" s="151">
        <v>0.997</v>
      </c>
      <c r="G156" s="141"/>
      <c r="H156" s="25"/>
      <c r="I156" s="26"/>
      <c r="J156" s="151">
        <f>'Doublex when sd is different'!J156</f>
        <v>1</v>
      </c>
      <c r="K156" s="151">
        <f>'Doublex when sd is different'!K156</f>
        <v>1</v>
      </c>
      <c r="L156" s="151">
        <f>'Doublex when sd is different'!L156</f>
        <v>1</v>
      </c>
      <c r="M156" s="1"/>
      <c r="N156" s="135"/>
      <c r="O156" s="135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 x14ac:dyDescent="0.35">
      <c r="A157" s="8"/>
      <c r="B157" s="8">
        <v>2.1</v>
      </c>
      <c r="C157" s="9" t="s">
        <v>28</v>
      </c>
      <c r="D157" s="125">
        <f>'[4]power for chi² and skewpos dist'!G158</f>
        <v>0.996</v>
      </c>
      <c r="E157" s="125">
        <f>'[4]power for chi² and skewpos dist'!H158</f>
        <v>0.98599999999999999</v>
      </c>
      <c r="F157" s="125">
        <f>'[4]power for chi² and skewpos dist'!I158</f>
        <v>0.98599999999999999</v>
      </c>
      <c r="G157" s="141"/>
      <c r="H157" s="8">
        <v>2.1</v>
      </c>
      <c r="I157" s="9" t="s">
        <v>28</v>
      </c>
      <c r="J157" s="125">
        <f>'[6]power for chi square and neg sk'!B26</f>
        <v>1</v>
      </c>
      <c r="K157" s="125">
        <f>'[6]power for chi square and neg sk'!C26</f>
        <v>1</v>
      </c>
      <c r="L157" s="125">
        <f>'[6]power for chi square and neg sk'!D26</f>
        <v>0.999</v>
      </c>
      <c r="M157" s="1"/>
      <c r="N157" s="135"/>
      <c r="O157" s="13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5" x14ac:dyDescent="0.35">
      <c r="A158" s="5" t="s">
        <v>29</v>
      </c>
      <c r="B158" s="40"/>
      <c r="C158" s="40"/>
      <c r="D158" s="144">
        <v>0.98199999999999998</v>
      </c>
      <c r="E158" s="144">
        <v>0.98199999999999998</v>
      </c>
      <c r="F158" s="144">
        <v>0.98199999999999998</v>
      </c>
      <c r="G158" s="141"/>
      <c r="H158" s="40"/>
      <c r="I158" s="40"/>
      <c r="J158" s="144">
        <f>'Doublex when sd is different'!J158</f>
        <v>0.996</v>
      </c>
      <c r="K158" s="144">
        <f>'Doublex when sd is different'!K158</f>
        <v>0.996</v>
      </c>
      <c r="L158" s="144">
        <f>'Doublex when sd is different'!L158</f>
        <v>0.996</v>
      </c>
      <c r="M158" s="1"/>
      <c r="N158" s="135"/>
      <c r="O158" s="135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" x14ac:dyDescent="0.35">
      <c r="A159" s="8"/>
      <c r="B159" s="8">
        <v>2.2000000000000002</v>
      </c>
      <c r="C159" s="9" t="s">
        <v>28</v>
      </c>
      <c r="D159" s="125">
        <f>'[4]power for chi² and skewpos dist'!G160</f>
        <v>0.97099999999999997</v>
      </c>
      <c r="E159" s="125">
        <f>'[4]power for chi² and skewpos dist'!H160</f>
        <v>0.96599999999999997</v>
      </c>
      <c r="F159" s="125">
        <f>'[4]power for chi² and skewpos dist'!I160</f>
        <v>0.96599999999999997</v>
      </c>
      <c r="G159" s="141"/>
      <c r="H159" s="8">
        <v>2.2000000000000002</v>
      </c>
      <c r="I159" s="9" t="s">
        <v>28</v>
      </c>
      <c r="J159" s="125">
        <f>'[6]power for chi square and neg sk'!B28</f>
        <v>0.99199999999999999</v>
      </c>
      <c r="K159" s="125">
        <f>'[6]power for chi square and neg sk'!C28</f>
        <v>0.99299999999999999</v>
      </c>
      <c r="L159" s="125">
        <f>'[6]power for chi square and neg sk'!D28</f>
        <v>0.99099999999999999</v>
      </c>
      <c r="M159" s="1"/>
      <c r="N159" s="135">
        <f>D159-E159</f>
        <v>5.0000000000000044E-3</v>
      </c>
      <c r="O159" s="135">
        <f>J159-K159</f>
        <v>-1.0000000000000009E-3</v>
      </c>
      <c r="P159" s="1"/>
      <c r="Q159" s="135">
        <f>D159-F159</f>
        <v>5.0000000000000044E-3</v>
      </c>
      <c r="R159" s="135">
        <f>J159-L159</f>
        <v>1.0000000000000009E-3</v>
      </c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 x14ac:dyDescent="0.35">
      <c r="A160" s="5" t="s">
        <v>29</v>
      </c>
      <c r="B160" s="27"/>
      <c r="C160" s="28"/>
      <c r="D160" s="152">
        <v>0.68300000000000005</v>
      </c>
      <c r="E160" s="152">
        <v>0.82</v>
      </c>
      <c r="F160" s="152">
        <v>0.82</v>
      </c>
      <c r="G160" s="141"/>
      <c r="H160" s="27"/>
      <c r="I160" s="28"/>
      <c r="J160" s="152">
        <f>'Doublex when sd is different'!J160</f>
        <v>0.78300000000000003</v>
      </c>
      <c r="K160" s="152">
        <f>'Doublex when sd is different'!K160</f>
        <v>0.81100000000000005</v>
      </c>
      <c r="L160" s="152">
        <f>'Doublex when sd is different'!L160</f>
        <v>0.88400000000000001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37" ht="15" x14ac:dyDescent="0.35">
      <c r="A161" s="8"/>
      <c r="B161" s="8">
        <v>2.4</v>
      </c>
      <c r="C161" s="9" t="s">
        <v>28</v>
      </c>
      <c r="D161" s="125">
        <f>'[4]power for chi² and skewpos dist'!G162</f>
        <v>0.67400000000000004</v>
      </c>
      <c r="E161" s="125">
        <f>'[4]power for chi² and skewpos dist'!H162</f>
        <v>0.80500000000000005</v>
      </c>
      <c r="F161" s="125">
        <f>'[4]power for chi² and skewpos dist'!I162</f>
        <v>0.80500000000000005</v>
      </c>
      <c r="G161" s="141"/>
      <c r="H161" s="8">
        <v>2.4</v>
      </c>
      <c r="I161" s="9" t="s">
        <v>28</v>
      </c>
      <c r="J161" s="125">
        <f>'[6]power for chi square and neg sk'!B30</f>
        <v>0.76800000000000002</v>
      </c>
      <c r="K161" s="125">
        <f>'[6]power for chi square and neg sk'!C30</f>
        <v>0.80800000000000005</v>
      </c>
      <c r="L161" s="125">
        <f>'[6]power for chi square and neg sk'!D30</f>
        <v>0.87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37" ht="15" x14ac:dyDescent="0.35">
      <c r="A162" s="5" t="s">
        <v>29</v>
      </c>
      <c r="B162" s="27"/>
      <c r="C162" s="28"/>
      <c r="D162" s="152">
        <v>0.16200000000000001</v>
      </c>
      <c r="E162" s="152">
        <v>0.38200000000000001</v>
      </c>
      <c r="F162" s="152">
        <v>0.38200000000000001</v>
      </c>
      <c r="G162" s="141"/>
      <c r="H162" s="27"/>
      <c r="I162" s="28"/>
      <c r="J162" s="152">
        <f>'Doublex when sd is different'!J162</f>
        <v>0.23799999999999999</v>
      </c>
      <c r="K162" s="152">
        <f>'Doublex when sd is different'!K162</f>
        <v>0.312</v>
      </c>
      <c r="L162" s="152">
        <f>'Doublex when sd is different'!L162</f>
        <v>0.46400000000000002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37" ht="15" x14ac:dyDescent="0.35">
      <c r="A163" s="5"/>
      <c r="B163" s="27">
        <v>2.8</v>
      </c>
      <c r="C163" s="28" t="s">
        <v>28</v>
      </c>
      <c r="D163" s="110">
        <f>'[4]power for chi² and skewpos dist'!G164</f>
        <v>0.182</v>
      </c>
      <c r="E163" s="110">
        <f>'[4]power for chi² and skewpos dist'!H164</f>
        <v>0.39300000000000002</v>
      </c>
      <c r="F163" s="110">
        <f>'[4]power for chi² and skewpos dist'!I164</f>
        <v>0.39300000000000002</v>
      </c>
      <c r="G163" s="1"/>
      <c r="H163" s="27">
        <v>2.8</v>
      </c>
      <c r="I163" s="28" t="s">
        <v>28</v>
      </c>
      <c r="J163" s="109">
        <f>'[6]power for chi square and neg sk'!B32</f>
        <v>0.25700000000000001</v>
      </c>
      <c r="K163" s="109">
        <f>'[6]power for chi square and neg sk'!C32</f>
        <v>0.33900000000000002</v>
      </c>
      <c r="L163" s="109">
        <f>'[6]power for chi square and neg sk'!D32</f>
        <v>0.47099999999999997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37" x14ac:dyDescent="0.35">
      <c r="A164" s="1"/>
      <c r="B164" s="1"/>
      <c r="C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37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J165" s="1"/>
      <c r="AK165" s="1"/>
    </row>
    <row r="166" spans="1:37" ht="30" x14ac:dyDescent="0.35">
      <c r="A166" s="1"/>
      <c r="B166" s="5" t="s">
        <v>54</v>
      </c>
      <c r="C166" s="6"/>
      <c r="D166" s="115" t="s">
        <v>4</v>
      </c>
      <c r="E166" s="115"/>
      <c r="F166" s="115"/>
      <c r="G166" s="137"/>
      <c r="H166" s="5" t="s">
        <v>0</v>
      </c>
      <c r="I166" s="6"/>
      <c r="J166" s="115" t="s">
        <v>4</v>
      </c>
      <c r="K166" s="115"/>
      <c r="L166" s="11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37" ht="15" x14ac:dyDescent="0.35">
      <c r="A167" s="1"/>
      <c r="B167" s="22" t="s">
        <v>5</v>
      </c>
      <c r="C167" s="23" t="s">
        <v>8</v>
      </c>
      <c r="D167" s="23" t="s">
        <v>1</v>
      </c>
      <c r="E167" s="24" t="s">
        <v>2</v>
      </c>
      <c r="F167" s="24" t="s">
        <v>3</v>
      </c>
      <c r="G167" s="137"/>
      <c r="H167" s="22" t="s">
        <v>5</v>
      </c>
      <c r="I167" s="23" t="s">
        <v>8</v>
      </c>
      <c r="J167" s="23" t="s">
        <v>1</v>
      </c>
      <c r="K167" s="24" t="s">
        <v>2</v>
      </c>
      <c r="L167" s="24" t="s">
        <v>3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37" ht="15" x14ac:dyDescent="0.35">
      <c r="A168" s="1"/>
      <c r="B168" s="8"/>
      <c r="C168" s="9"/>
      <c r="D168" s="126"/>
      <c r="E168" s="127"/>
      <c r="F168" s="9"/>
      <c r="G168" s="137"/>
      <c r="H168" s="8"/>
      <c r="I168" s="9"/>
      <c r="J168" s="126"/>
      <c r="K168" s="127"/>
      <c r="L168" s="12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37" ht="15.5" x14ac:dyDescent="0.35">
      <c r="A169" s="1"/>
      <c r="B169" s="11">
        <v>2.1</v>
      </c>
      <c r="C169" s="11" t="s">
        <v>9</v>
      </c>
      <c r="D169" s="130">
        <f>(D5-D4)*100</f>
        <v>-16.5</v>
      </c>
      <c r="E169" s="130">
        <f>(E5-E4)*100</f>
        <v>-11.899999999999999</v>
      </c>
      <c r="F169" s="130">
        <f>(F5-F4)*100</f>
        <v>-11.899999999999999</v>
      </c>
      <c r="G169" s="137"/>
      <c r="H169" s="11">
        <v>2.1</v>
      </c>
      <c r="I169" s="11" t="s">
        <v>9</v>
      </c>
      <c r="J169" s="130">
        <f>(J5-J4)*100</f>
        <v>8.1000000000000014</v>
      </c>
      <c r="K169" s="130">
        <f>(K5-K4)*100</f>
        <v>8.9000000000000021</v>
      </c>
      <c r="L169" s="130">
        <f>(L5-L4)*100</f>
        <v>6.7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37" ht="15" x14ac:dyDescent="0.35">
      <c r="A170" s="1"/>
      <c r="B170" s="8"/>
      <c r="C170" s="9"/>
      <c r="D170" s="129"/>
      <c r="E170" s="128"/>
      <c r="F170" s="129"/>
      <c r="G170" s="137"/>
      <c r="H170" s="8"/>
      <c r="I170" s="9"/>
      <c r="J170" s="129"/>
      <c r="K170" s="128"/>
      <c r="L170" s="12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37" ht="15.5" x14ac:dyDescent="0.35">
      <c r="A171" s="1"/>
      <c r="B171" s="40">
        <v>2.2000000000000002</v>
      </c>
      <c r="C171" s="40" t="s">
        <v>9</v>
      </c>
      <c r="D171" s="131">
        <f>(D7-D6)*100</f>
        <v>6.6000000000000005</v>
      </c>
      <c r="E171" s="131">
        <f>(E7-E6)*100</f>
        <v>5.4999999999999964</v>
      </c>
      <c r="F171" s="131">
        <f>(F7-F6)*100</f>
        <v>5.4999999999999964</v>
      </c>
      <c r="G171" s="137"/>
      <c r="H171" s="40">
        <v>2.2000000000000002</v>
      </c>
      <c r="I171" s="40" t="s">
        <v>9</v>
      </c>
      <c r="J171" s="131">
        <f>(J7-J6)*100</f>
        <v>5.200000000000002</v>
      </c>
      <c r="K171" s="131">
        <f>(K7-K6)*100</f>
        <v>9.3000000000000007</v>
      </c>
      <c r="L171" s="131">
        <f>(L7-L6)*100</f>
        <v>5.1000000000000014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37" ht="15" x14ac:dyDescent="0.35">
      <c r="A172" s="1"/>
      <c r="B172" s="8"/>
      <c r="C172" s="9"/>
      <c r="D172" s="129"/>
      <c r="E172" s="128"/>
      <c r="F172" s="129"/>
      <c r="G172" s="137"/>
      <c r="H172" s="8"/>
      <c r="I172" s="9"/>
      <c r="J172" s="129"/>
      <c r="K172" s="128"/>
      <c r="L172" s="12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37" ht="15.5" x14ac:dyDescent="0.35">
      <c r="A173" s="1"/>
      <c r="B173" s="13">
        <v>2.4</v>
      </c>
      <c r="C173" s="14" t="s">
        <v>9</v>
      </c>
      <c r="D173" s="132">
        <f>(D9-D8)*100</f>
        <v>4.6000000000000014</v>
      </c>
      <c r="E173" s="132">
        <f>(E9-E8)*100</f>
        <v>5.5000000000000009</v>
      </c>
      <c r="F173" s="132">
        <f>(F9-F8)*100</f>
        <v>5.5000000000000009</v>
      </c>
      <c r="G173" s="137"/>
      <c r="H173" s="13">
        <v>2.4</v>
      </c>
      <c r="I173" s="14" t="s">
        <v>9</v>
      </c>
      <c r="J173" s="132">
        <f>(J9-J8)*100</f>
        <v>3.9000000000000008</v>
      </c>
      <c r="K173" s="132">
        <f>(K9-K8)*100</f>
        <v>6.3</v>
      </c>
      <c r="L173" s="132">
        <f>(L9-L8)*100</f>
        <v>5.1999999999999993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37" ht="15" x14ac:dyDescent="0.35">
      <c r="A174" s="1"/>
      <c r="B174" s="8"/>
      <c r="C174" s="9"/>
      <c r="D174" s="129"/>
      <c r="E174" s="128"/>
      <c r="F174" s="129"/>
      <c r="G174" s="137"/>
      <c r="H174" s="8"/>
      <c r="I174" s="9"/>
      <c r="J174" s="129"/>
      <c r="K174" s="128"/>
      <c r="L174" s="12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37" ht="15.5" x14ac:dyDescent="0.35">
      <c r="A175" s="1"/>
      <c r="B175" s="13">
        <v>2.8</v>
      </c>
      <c r="C175" s="14" t="s">
        <v>9</v>
      </c>
      <c r="D175" s="132">
        <f>(D11-D10)*100</f>
        <v>3.4000000000000004</v>
      </c>
      <c r="E175" s="132">
        <f>(E11-E10)*100</f>
        <v>4.1999999999999993</v>
      </c>
      <c r="F175" s="132">
        <f>(F11-F10)*100</f>
        <v>4.1999999999999993</v>
      </c>
      <c r="G175" s="137"/>
      <c r="H175" s="13">
        <v>2.8</v>
      </c>
      <c r="I175" s="14" t="s">
        <v>9</v>
      </c>
      <c r="J175" s="132">
        <f>(J11-J10)*100</f>
        <v>2.9</v>
      </c>
      <c r="K175" s="132">
        <f>(K11-K10)*100</f>
        <v>4.0999999999999996</v>
      </c>
      <c r="L175" s="132">
        <f>(L11-L10)*100</f>
        <v>4.2000000000000011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37" ht="15" x14ac:dyDescent="0.35">
      <c r="A176" s="1"/>
      <c r="B176" s="8"/>
      <c r="C176" s="9"/>
      <c r="D176" s="129"/>
      <c r="E176" s="128"/>
      <c r="F176" s="129"/>
      <c r="G176" s="137"/>
      <c r="H176" s="8"/>
      <c r="I176" s="9"/>
      <c r="J176" s="129"/>
      <c r="K176" s="128"/>
      <c r="L176" s="12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5" x14ac:dyDescent="0.35">
      <c r="A177" s="1"/>
      <c r="B177" s="16">
        <v>2.1</v>
      </c>
      <c r="C177" s="17" t="s">
        <v>10</v>
      </c>
      <c r="D177" s="133">
        <f>(D13-D12)*100</f>
        <v>4.0000000000000036</v>
      </c>
      <c r="E177" s="133">
        <f>(E13-E12)*100</f>
        <v>4.2000000000000037</v>
      </c>
      <c r="F177" s="133">
        <f>(F13-F12)*100</f>
        <v>4.2000000000000037</v>
      </c>
      <c r="G177" s="137"/>
      <c r="H177" s="16">
        <v>2.1</v>
      </c>
      <c r="I177" s="17" t="s">
        <v>10</v>
      </c>
      <c r="J177" s="133">
        <f>(J13-J12)*100</f>
        <v>4.6999999999999984</v>
      </c>
      <c r="K177" s="133">
        <f>(K13-K12)*100</f>
        <v>7.5000000000000071</v>
      </c>
      <c r="L177" s="133">
        <f>(L13-L12)*100</f>
        <v>4.6999999999999984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" x14ac:dyDescent="0.35">
      <c r="A178" s="1"/>
      <c r="B178" s="8"/>
      <c r="C178" s="9"/>
      <c r="D178" s="129"/>
      <c r="E178" s="128"/>
      <c r="F178" s="129"/>
      <c r="G178" s="137"/>
      <c r="H178" s="8"/>
      <c r="I178" s="9"/>
      <c r="J178" s="129"/>
      <c r="K178" s="128"/>
      <c r="L178" s="12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5" x14ac:dyDescent="0.35">
      <c r="A179" s="1"/>
      <c r="B179" s="29">
        <v>2.2000000000000002</v>
      </c>
      <c r="C179" s="29" t="s">
        <v>10</v>
      </c>
      <c r="D179" s="134">
        <f>(D15-D14)*100</f>
        <v>4.8999999999999986</v>
      </c>
      <c r="E179" s="134">
        <f>(E15-E14)*100</f>
        <v>4.7999999999999989</v>
      </c>
      <c r="F179" s="134">
        <f>(F15-F14)*100</f>
        <v>4.7999999999999989</v>
      </c>
      <c r="G179" s="137"/>
      <c r="H179" s="29">
        <v>2.2000000000000002</v>
      </c>
      <c r="I179" s="29" t="s">
        <v>10</v>
      </c>
      <c r="J179" s="134">
        <f>(J15-J14)*100</f>
        <v>4.0999999999999979</v>
      </c>
      <c r="K179" s="134">
        <f>(K15-K14)*100</f>
        <v>9.0999999999999979</v>
      </c>
      <c r="L179" s="134">
        <f>(L15-L14)*100</f>
        <v>3.8999999999999977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" x14ac:dyDescent="0.35">
      <c r="A180" s="1"/>
      <c r="B180" s="8"/>
      <c r="C180" s="9"/>
      <c r="D180" s="129"/>
      <c r="E180" s="128"/>
      <c r="F180" s="129"/>
      <c r="G180" s="137"/>
      <c r="H180" s="8"/>
      <c r="I180" s="9"/>
      <c r="J180" s="129"/>
      <c r="K180" s="128"/>
      <c r="L180" s="12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5" x14ac:dyDescent="0.35">
      <c r="A181" s="1"/>
      <c r="B181" s="16">
        <v>2.4</v>
      </c>
      <c r="C181" s="16" t="s">
        <v>10</v>
      </c>
      <c r="D181" s="133">
        <f>(D17-D16)*100</f>
        <v>4.3999999999999986</v>
      </c>
      <c r="E181" s="133">
        <f>(E17-E16)*100</f>
        <v>4.4999999999999982</v>
      </c>
      <c r="F181" s="133">
        <f>(F17-F16)*100</f>
        <v>4.4999999999999982</v>
      </c>
      <c r="G181" s="137"/>
      <c r="H181" s="16">
        <v>2.4</v>
      </c>
      <c r="I181" s="16" t="s">
        <v>10</v>
      </c>
      <c r="J181" s="133">
        <f>(J17-J16)*100</f>
        <v>4.1999999999999984</v>
      </c>
      <c r="K181" s="133">
        <f>(K17-K16)*100</f>
        <v>6.5</v>
      </c>
      <c r="L181" s="133">
        <f>(L17-L16)*100</f>
        <v>4.2000000000000011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" x14ac:dyDescent="0.35">
      <c r="A182" s="1"/>
      <c r="B182" s="8"/>
      <c r="C182" s="9"/>
      <c r="D182" s="129"/>
      <c r="E182" s="128"/>
      <c r="F182" s="129"/>
      <c r="G182" s="137"/>
      <c r="H182" s="8"/>
      <c r="I182" s="9"/>
      <c r="J182" s="129"/>
      <c r="K182" s="128"/>
      <c r="L182" s="12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5" x14ac:dyDescent="0.35">
      <c r="A183" s="1"/>
      <c r="B183" s="16">
        <v>2.8</v>
      </c>
      <c r="C183" s="16" t="s">
        <v>10</v>
      </c>
      <c r="D183" s="133">
        <f>(D19-D18)*100</f>
        <v>3.5000000000000004</v>
      </c>
      <c r="E183" s="133">
        <f>(E19-E18)*100</f>
        <v>3.5000000000000004</v>
      </c>
      <c r="F183" s="133">
        <f>(F19-F18)*100</f>
        <v>3.5000000000000004</v>
      </c>
      <c r="G183" s="137"/>
      <c r="H183" s="16">
        <v>2.8</v>
      </c>
      <c r="I183" s="16" t="s">
        <v>10</v>
      </c>
      <c r="J183" s="133">
        <f>(J19-J18)*100</f>
        <v>3.3000000000000003</v>
      </c>
      <c r="K183" s="133">
        <f>(K19-K18)*100</f>
        <v>3.5000000000000004</v>
      </c>
      <c r="L183" s="133">
        <f>(L19-L18)*100</f>
        <v>3.2999999999999989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" x14ac:dyDescent="0.35">
      <c r="A184" s="1"/>
      <c r="B184" s="8"/>
      <c r="C184" s="9"/>
      <c r="D184" s="129"/>
      <c r="E184" s="128"/>
      <c r="F184" s="129"/>
      <c r="G184" s="137"/>
      <c r="H184" s="8"/>
      <c r="I184" s="9"/>
      <c r="J184" s="129"/>
      <c r="K184" s="128"/>
      <c r="L184" s="12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5" x14ac:dyDescent="0.35">
      <c r="A185" s="1"/>
      <c r="B185" s="13">
        <v>2.1</v>
      </c>
      <c r="C185" s="13" t="s">
        <v>11</v>
      </c>
      <c r="D185" s="132">
        <f>(D21-D20)*100</f>
        <v>1.100000000000001</v>
      </c>
      <c r="E185" s="132">
        <f>(E21-E20)*100</f>
        <v>4.0000000000000036</v>
      </c>
      <c r="F185" s="132">
        <f>(F21-F20)*100</f>
        <v>4.0000000000000036</v>
      </c>
      <c r="G185" s="137"/>
      <c r="H185" s="13">
        <v>2.1</v>
      </c>
      <c r="I185" s="13" t="s">
        <v>11</v>
      </c>
      <c r="J185" s="132">
        <f>(J21-J20)*100</f>
        <v>0.9000000000000008</v>
      </c>
      <c r="K185" s="132">
        <f>(K21-K20)*100</f>
        <v>6.4999999999999947</v>
      </c>
      <c r="L185" s="132">
        <f>(L21-L20)*100</f>
        <v>2.7000000000000024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" x14ac:dyDescent="0.35">
      <c r="A186" s="1"/>
      <c r="B186" s="8"/>
      <c r="C186" s="9"/>
      <c r="D186" s="129"/>
      <c r="E186" s="128"/>
      <c r="F186" s="129"/>
      <c r="G186" s="137"/>
      <c r="H186" s="8"/>
      <c r="I186" s="9"/>
      <c r="J186" s="129"/>
      <c r="K186" s="128"/>
      <c r="L186" s="12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5" x14ac:dyDescent="0.35">
      <c r="A187" s="1"/>
      <c r="B187" s="40">
        <v>2.2000000000000002</v>
      </c>
      <c r="C187" s="40" t="s">
        <v>11</v>
      </c>
      <c r="D187" s="131">
        <f>(D23-D22)*100</f>
        <v>3.799999999999998</v>
      </c>
      <c r="E187" s="131">
        <f>(E23-E22)*100</f>
        <v>4.7999999999999989</v>
      </c>
      <c r="F187" s="131">
        <f>(F23-F22)*100</f>
        <v>4.7999999999999989</v>
      </c>
      <c r="G187" s="137"/>
      <c r="H187" s="40">
        <v>2.2000000000000002</v>
      </c>
      <c r="I187" s="40" t="s">
        <v>11</v>
      </c>
      <c r="J187" s="131">
        <f>(J23-J22)*100</f>
        <v>3.0000000000000027</v>
      </c>
      <c r="K187" s="131">
        <f>(K23-K22)*100</f>
        <v>9.1000000000000032</v>
      </c>
      <c r="L187" s="131">
        <f>(L23-L22)*100</f>
        <v>3.3000000000000029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" x14ac:dyDescent="0.35">
      <c r="A188" s="1"/>
      <c r="B188" s="8"/>
      <c r="C188" s="9"/>
      <c r="D188" s="129"/>
      <c r="E188" s="128"/>
      <c r="F188" s="129"/>
      <c r="G188" s="137"/>
      <c r="H188" s="8"/>
      <c r="I188" s="9"/>
      <c r="J188" s="129"/>
      <c r="K188" s="128"/>
      <c r="L188" s="12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5" x14ac:dyDescent="0.35">
      <c r="A189" s="1"/>
      <c r="B189" s="11">
        <v>2.4</v>
      </c>
      <c r="C189" s="11" t="s">
        <v>11</v>
      </c>
      <c r="D189" s="130">
        <f>(D25-D24)*100</f>
        <v>4.2000000000000011</v>
      </c>
      <c r="E189" s="130">
        <f>(E25-E24)*100</f>
        <v>4.2000000000000011</v>
      </c>
      <c r="F189" s="130">
        <f>(F25-F24)*100</f>
        <v>4.2000000000000011</v>
      </c>
      <c r="G189" s="137"/>
      <c r="H189" s="11">
        <v>2.4</v>
      </c>
      <c r="I189" s="11" t="s">
        <v>11</v>
      </c>
      <c r="J189" s="130">
        <f>(J25-J24)*100</f>
        <v>4.0000000000000009</v>
      </c>
      <c r="K189" s="130">
        <f>(K25-K24)*100</f>
        <v>6.8000000000000007</v>
      </c>
      <c r="L189" s="130">
        <f>(L25-L24)*100</f>
        <v>3.400000000000003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" x14ac:dyDescent="0.35">
      <c r="A190" s="1"/>
      <c r="B190" s="8"/>
      <c r="C190" s="9"/>
      <c r="D190" s="129"/>
      <c r="E190" s="128"/>
      <c r="F190" s="129"/>
      <c r="G190" s="137"/>
      <c r="H190" s="8"/>
      <c r="I190" s="9"/>
      <c r="J190" s="129"/>
      <c r="K190" s="128"/>
      <c r="L190" s="12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5" x14ac:dyDescent="0.35">
      <c r="A191" s="1"/>
      <c r="B191" s="11">
        <v>2.8</v>
      </c>
      <c r="C191" s="11" t="s">
        <v>11</v>
      </c>
      <c r="D191" s="130">
        <f>(D27-D26)*100</f>
        <v>2.9</v>
      </c>
      <c r="E191" s="130">
        <f>(E27-E26)*100</f>
        <v>3.2</v>
      </c>
      <c r="F191" s="130">
        <f>(F27-F26)*100</f>
        <v>3.2</v>
      </c>
      <c r="G191" s="137"/>
      <c r="H191" s="11">
        <v>2.8</v>
      </c>
      <c r="I191" s="11" t="s">
        <v>11</v>
      </c>
      <c r="J191" s="130">
        <f>(J27-J26)*100</f>
        <v>3.2</v>
      </c>
      <c r="K191" s="130">
        <f>(K27-K26)*100</f>
        <v>3.6999999999999993</v>
      </c>
      <c r="L191" s="130">
        <f>(L27-L26)*100</f>
        <v>3.1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" x14ac:dyDescent="0.35">
      <c r="A192" s="1"/>
      <c r="B192" s="8"/>
      <c r="C192" s="9"/>
      <c r="D192" s="129"/>
      <c r="E192" s="128"/>
      <c r="F192" s="129"/>
      <c r="G192" s="137"/>
      <c r="H192" s="8"/>
      <c r="I192" s="9"/>
      <c r="J192" s="129"/>
      <c r="K192" s="128"/>
      <c r="L192" s="12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5" x14ac:dyDescent="0.35">
      <c r="A193" s="1"/>
      <c r="B193" s="13">
        <v>2.1</v>
      </c>
      <c r="C193" s="13" t="s">
        <v>12</v>
      </c>
      <c r="D193" s="132">
        <f>(D29-D28)*100</f>
        <v>-0.50000000000000044</v>
      </c>
      <c r="E193" s="132">
        <f>(E29-E28)*100</f>
        <v>3.7000000000000033</v>
      </c>
      <c r="F193" s="132">
        <f>(F29-F28)*100</f>
        <v>3.7000000000000033</v>
      </c>
      <c r="G193" s="137"/>
      <c r="H193" s="13">
        <v>2.1</v>
      </c>
      <c r="I193" s="13" t="s">
        <v>12</v>
      </c>
      <c r="J193" s="132">
        <f>(J29-J28)*100</f>
        <v>-1.100000000000001</v>
      </c>
      <c r="K193" s="132">
        <f>(K29-K28)*100</f>
        <v>5.699999999999994</v>
      </c>
      <c r="L193" s="132">
        <f>(L29-L28)*100</f>
        <v>1.4000000000000012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" x14ac:dyDescent="0.35">
      <c r="A194" s="1"/>
      <c r="B194" s="8"/>
      <c r="C194" s="9"/>
      <c r="D194" s="129"/>
      <c r="E194" s="128"/>
      <c r="F194" s="129"/>
      <c r="G194" s="137"/>
      <c r="H194" s="8"/>
      <c r="I194" s="9"/>
      <c r="J194" s="129"/>
      <c r="K194" s="128"/>
      <c r="L194" s="12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5" x14ac:dyDescent="0.35">
      <c r="A195" s="1"/>
      <c r="B195" s="40">
        <v>2.2000000000000002</v>
      </c>
      <c r="C195" s="40" t="s">
        <v>12</v>
      </c>
      <c r="D195" s="131">
        <f>(D31-D30)*100</f>
        <v>3.1000000000000028</v>
      </c>
      <c r="E195" s="131">
        <f>(E31-E30)*100</f>
        <v>4.7999999999999989</v>
      </c>
      <c r="F195" s="131">
        <f>(F31-F30)*100</f>
        <v>4.7999999999999989</v>
      </c>
      <c r="G195" s="137"/>
      <c r="H195" s="40">
        <v>2.2000000000000002</v>
      </c>
      <c r="I195" s="40" t="s">
        <v>12</v>
      </c>
      <c r="J195" s="131">
        <f>(J31-J30)*100</f>
        <v>2.1000000000000019</v>
      </c>
      <c r="K195" s="131">
        <f>(K31-K30)*100</f>
        <v>9.0000000000000071</v>
      </c>
      <c r="L195" s="131">
        <f>(L31-L30)*100</f>
        <v>2.6000000000000023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" x14ac:dyDescent="0.35">
      <c r="A196" s="1"/>
      <c r="B196" s="8"/>
      <c r="C196" s="9"/>
      <c r="D196" s="129"/>
      <c r="E196" s="128"/>
      <c r="F196" s="129"/>
      <c r="G196" s="137"/>
      <c r="H196" s="8"/>
      <c r="I196" s="9"/>
      <c r="J196" s="129"/>
      <c r="K196" s="128"/>
      <c r="L196" s="12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5" x14ac:dyDescent="0.35">
      <c r="A197" s="1"/>
      <c r="B197" s="11">
        <v>2.4</v>
      </c>
      <c r="C197" s="11" t="s">
        <v>12</v>
      </c>
      <c r="D197" s="130">
        <f>(D33-D32)*100</f>
        <v>3.8000000000000007</v>
      </c>
      <c r="E197" s="130">
        <f>(E33-E32)*100</f>
        <v>4.0999999999999979</v>
      </c>
      <c r="F197" s="130">
        <f>(F33-F32)*100</f>
        <v>4.0999999999999979</v>
      </c>
      <c r="G197" s="137"/>
      <c r="H197" s="11">
        <v>2.4</v>
      </c>
      <c r="I197" s="11" t="s">
        <v>12</v>
      </c>
      <c r="J197" s="130">
        <f>(J33-J32)*100</f>
        <v>3.799999999999998</v>
      </c>
      <c r="K197" s="130">
        <f>(K33-K32)*100</f>
        <v>7.0999999999999979</v>
      </c>
      <c r="L197" s="130">
        <f>(L33-L32)*100</f>
        <v>2.9000000000000026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" x14ac:dyDescent="0.35">
      <c r="A198" s="1"/>
      <c r="B198" s="8"/>
      <c r="C198" s="9"/>
      <c r="D198" s="129"/>
      <c r="E198" s="128"/>
      <c r="F198" s="129"/>
      <c r="G198" s="137"/>
      <c r="H198" s="8"/>
      <c r="I198" s="9"/>
      <c r="J198" s="129"/>
      <c r="K198" s="128"/>
      <c r="L198" s="12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5" x14ac:dyDescent="0.35">
      <c r="A199" s="1"/>
      <c r="B199" s="11">
        <v>2.8</v>
      </c>
      <c r="C199" s="11" t="s">
        <v>12</v>
      </c>
      <c r="D199" s="130">
        <f>(D35-D34)*100</f>
        <v>2.2999999999999998</v>
      </c>
      <c r="E199" s="130">
        <f>(E35-E34)*100</f>
        <v>2.8999999999999986</v>
      </c>
      <c r="F199" s="130">
        <f>(F35-F34)*100</f>
        <v>2.8999999999999986</v>
      </c>
      <c r="G199" s="137"/>
      <c r="H199" s="11">
        <v>2.8</v>
      </c>
      <c r="I199" s="11" t="s">
        <v>12</v>
      </c>
      <c r="J199" s="130">
        <f>(J35-J34)*100</f>
        <v>2.8</v>
      </c>
      <c r="K199" s="130">
        <f>(K35-K34)*100</f>
        <v>3.8000000000000007</v>
      </c>
      <c r="L199" s="130">
        <f>(L35-L34)*100</f>
        <v>2.8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" x14ac:dyDescent="0.35">
      <c r="A200" s="1"/>
      <c r="B200" s="8"/>
      <c r="C200" s="9"/>
      <c r="D200" s="129"/>
      <c r="E200" s="128"/>
      <c r="F200" s="129"/>
      <c r="G200" s="137"/>
      <c r="H200" s="8"/>
      <c r="I200" s="9"/>
      <c r="J200" s="129"/>
      <c r="K200" s="128"/>
      <c r="L200" s="12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5" x14ac:dyDescent="0.35">
      <c r="A201" s="1"/>
      <c r="B201" s="11">
        <v>2.1</v>
      </c>
      <c r="C201" s="11" t="s">
        <v>13</v>
      </c>
      <c r="D201" s="130">
        <f>(D37-D36)*100</f>
        <v>5.4999999999999991</v>
      </c>
      <c r="E201" s="130">
        <f>(E37-E36)*100</f>
        <v>0.70000000000000062</v>
      </c>
      <c r="F201" s="130">
        <f>(F37-F36)*100</f>
        <v>0.70000000000000062</v>
      </c>
      <c r="G201" s="137"/>
      <c r="H201" s="11">
        <v>2.1</v>
      </c>
      <c r="I201" s="11" t="s">
        <v>13</v>
      </c>
      <c r="J201" s="130">
        <f>(J37-J36)*100</f>
        <v>6.4</v>
      </c>
      <c r="K201" s="130">
        <f>(K37-K36)*100</f>
        <v>3.3999999999999919</v>
      </c>
      <c r="L201" s="130">
        <f>(L37-L36)*100</f>
        <v>3.8999999999999977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" x14ac:dyDescent="0.35">
      <c r="A202" s="1"/>
      <c r="B202" s="8"/>
      <c r="C202" s="9"/>
      <c r="D202" s="129"/>
      <c r="E202" s="128"/>
      <c r="F202" s="129"/>
      <c r="G202" s="137"/>
      <c r="H202" s="8"/>
      <c r="I202" s="9"/>
      <c r="J202" s="129"/>
      <c r="K202" s="128"/>
      <c r="L202" s="12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5" x14ac:dyDescent="0.35">
      <c r="A203" s="1"/>
      <c r="B203" s="40">
        <v>2.2000000000000002</v>
      </c>
      <c r="C203" s="40" t="s">
        <v>13</v>
      </c>
      <c r="D203" s="131">
        <f>(D39-D38)*100</f>
        <v>4.5999999999999988</v>
      </c>
      <c r="E203" s="131">
        <f>(E39-E38)*100</f>
        <v>3.8999999999999977</v>
      </c>
      <c r="F203" s="131">
        <f>(F39-F38)*100</f>
        <v>3.8999999999999977</v>
      </c>
      <c r="G203" s="137"/>
      <c r="H203" s="40">
        <v>2.2000000000000002</v>
      </c>
      <c r="I203" s="40" t="s">
        <v>13</v>
      </c>
      <c r="J203" s="131">
        <f>(J39-J38)*100</f>
        <v>3.9999999999999982</v>
      </c>
      <c r="K203" s="131">
        <f>(K39-K38)*100</f>
        <v>7.6000000000000014</v>
      </c>
      <c r="L203" s="131">
        <f>(L39-L38)*100</f>
        <v>3.9999999999999982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" x14ac:dyDescent="0.35">
      <c r="A204" s="1"/>
      <c r="B204" s="8"/>
      <c r="C204" s="9"/>
      <c r="D204" s="129"/>
      <c r="E204" s="128"/>
      <c r="F204" s="129"/>
      <c r="G204" s="137"/>
      <c r="H204" s="8"/>
      <c r="I204" s="9"/>
      <c r="J204" s="129"/>
      <c r="K204" s="128"/>
      <c r="L204" s="12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5" x14ac:dyDescent="0.35">
      <c r="A205" s="1"/>
      <c r="B205" s="13">
        <v>2.4</v>
      </c>
      <c r="C205" s="13" t="s">
        <v>13</v>
      </c>
      <c r="D205" s="132">
        <f>(D41-D40)*100</f>
        <v>3.799999999999998</v>
      </c>
      <c r="E205" s="132">
        <f>(E41-E40)*100</f>
        <v>4.8999999999999986</v>
      </c>
      <c r="F205" s="132">
        <f>(F41-F40)*100</f>
        <v>4.8999999999999986</v>
      </c>
      <c r="G205" s="137"/>
      <c r="H205" s="13">
        <v>2.4</v>
      </c>
      <c r="I205" s="13" t="s">
        <v>13</v>
      </c>
      <c r="J205" s="132">
        <f>(J41-J40)*100</f>
        <v>3.2999999999999972</v>
      </c>
      <c r="K205" s="132">
        <f>(K41-K40)*100</f>
        <v>6.1</v>
      </c>
      <c r="L205" s="132">
        <f>(L41-L40)*100</f>
        <v>4.5999999999999988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" x14ac:dyDescent="0.35">
      <c r="A206" s="1"/>
      <c r="B206" s="8"/>
      <c r="C206" s="9"/>
      <c r="D206" s="129"/>
      <c r="E206" s="128"/>
      <c r="F206" s="129"/>
      <c r="G206" s="137"/>
      <c r="H206" s="8"/>
      <c r="I206" s="9"/>
      <c r="J206" s="129"/>
      <c r="K206" s="128"/>
      <c r="L206" s="12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5" x14ac:dyDescent="0.35">
      <c r="A207" s="1"/>
      <c r="B207" s="13">
        <v>2.8</v>
      </c>
      <c r="C207" s="13" t="s">
        <v>13</v>
      </c>
      <c r="D207" s="132">
        <f>(D43-D42)*100</f>
        <v>3</v>
      </c>
      <c r="E207" s="132">
        <f>(E43-E42)*100</f>
        <v>3.8000000000000007</v>
      </c>
      <c r="F207" s="132">
        <f>(F43-F42)*100</f>
        <v>3.8000000000000007</v>
      </c>
      <c r="G207" s="137"/>
      <c r="H207" s="13">
        <v>2.8</v>
      </c>
      <c r="I207" s="13" t="s">
        <v>13</v>
      </c>
      <c r="J207" s="132">
        <f>(J43-J42)*100</f>
        <v>2.7000000000000024</v>
      </c>
      <c r="K207" s="132">
        <f>(K43-K42)*100</f>
        <v>3.5999999999999992</v>
      </c>
      <c r="L207" s="132">
        <f>(L43-L42)*100</f>
        <v>3.8000000000000007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" x14ac:dyDescent="0.35">
      <c r="A208" s="1"/>
      <c r="B208" s="8"/>
      <c r="C208" s="9"/>
      <c r="D208" s="129"/>
      <c r="E208" s="128"/>
      <c r="F208" s="129"/>
      <c r="G208" s="137"/>
      <c r="H208" s="8"/>
      <c r="I208" s="9"/>
      <c r="J208" s="129"/>
      <c r="K208" s="128"/>
      <c r="L208" s="12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5" x14ac:dyDescent="0.35">
      <c r="A209" s="1"/>
      <c r="B209" s="16">
        <v>2.1</v>
      </c>
      <c r="C209" s="16" t="s">
        <v>14</v>
      </c>
      <c r="D209" s="133">
        <f>(D45-D44)*100</f>
        <v>-0.9000000000000008</v>
      </c>
      <c r="E209" s="133">
        <f>(E45-E44)*100</f>
        <v>-0.70000000000000062</v>
      </c>
      <c r="F209" s="133">
        <f>(F45-F44)*100</f>
        <v>-0.70000000000000062</v>
      </c>
      <c r="G209" s="137"/>
      <c r="H209" s="16">
        <v>2.1</v>
      </c>
      <c r="I209" s="16" t="s">
        <v>14</v>
      </c>
      <c r="J209" s="133">
        <f>(J45-J44)*100</f>
        <v>-0.40000000000000036</v>
      </c>
      <c r="K209" s="133">
        <f>(K45-K44)*100</f>
        <v>1.2000000000000011</v>
      </c>
      <c r="L209" s="133">
        <f>(L45-L44)*100</f>
        <v>-0.40000000000000036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" x14ac:dyDescent="0.35">
      <c r="A210" s="1"/>
      <c r="B210" s="8"/>
      <c r="C210" s="9"/>
      <c r="D210" s="129"/>
      <c r="E210" s="128"/>
      <c r="F210" s="129"/>
      <c r="G210" s="137"/>
      <c r="H210" s="8"/>
      <c r="I210" s="9"/>
      <c r="J210" s="129"/>
      <c r="K210" s="128"/>
      <c r="L210" s="12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5" x14ac:dyDescent="0.35">
      <c r="A211" s="1"/>
      <c r="B211" s="29">
        <v>2.2000000000000002</v>
      </c>
      <c r="C211" s="29" t="s">
        <v>14</v>
      </c>
      <c r="D211" s="134">
        <f>(D47-D46)*100</f>
        <v>2.200000000000002</v>
      </c>
      <c r="E211" s="134">
        <f>(E47-E46)*100</f>
        <v>2.1000000000000019</v>
      </c>
      <c r="F211" s="134">
        <f>(F47-F46)*100</f>
        <v>2.1000000000000019</v>
      </c>
      <c r="G211" s="137"/>
      <c r="H211" s="29">
        <v>2.2000000000000002</v>
      </c>
      <c r="I211" s="29" t="s">
        <v>14</v>
      </c>
      <c r="J211" s="134">
        <f>(J47-J46)*100</f>
        <v>1.7000000000000015</v>
      </c>
      <c r="K211" s="134">
        <f>(K47-K46)*100</f>
        <v>5.9000000000000057</v>
      </c>
      <c r="L211" s="134">
        <f>(L47-L46)*100</f>
        <v>1.6000000000000014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" x14ac:dyDescent="0.35">
      <c r="A212" s="1"/>
      <c r="B212" s="8"/>
      <c r="C212" s="9"/>
      <c r="D212" s="129"/>
      <c r="E212" s="128"/>
      <c r="F212" s="129"/>
      <c r="G212" s="137"/>
      <c r="H212" s="8"/>
      <c r="I212" s="9"/>
      <c r="J212" s="129"/>
      <c r="K212" s="128"/>
      <c r="L212" s="12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5" x14ac:dyDescent="0.35">
      <c r="A213" s="1"/>
      <c r="B213" s="16">
        <v>2.4</v>
      </c>
      <c r="C213" s="16" t="s">
        <v>14</v>
      </c>
      <c r="D213" s="133">
        <f>(D49-D48)*100</f>
        <v>3.8000000000000007</v>
      </c>
      <c r="E213" s="133">
        <f>(E49-E48)*100</f>
        <v>3.8000000000000007</v>
      </c>
      <c r="F213" s="133">
        <f>(F49-F48)*100</f>
        <v>3.8000000000000007</v>
      </c>
      <c r="G213" s="137"/>
      <c r="H213" s="16">
        <v>2.4</v>
      </c>
      <c r="I213" s="16" t="s">
        <v>14</v>
      </c>
      <c r="J213" s="133">
        <f>(J49-J48)*100</f>
        <v>3.099999999999997</v>
      </c>
      <c r="K213" s="133">
        <f>(K49-K48)*100</f>
        <v>6</v>
      </c>
      <c r="L213" s="133">
        <f>(L49-L48)*100</f>
        <v>3.1999999999999975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" x14ac:dyDescent="0.35">
      <c r="A214" s="1"/>
      <c r="B214" s="8"/>
      <c r="C214" s="9"/>
      <c r="D214" s="129"/>
      <c r="E214" s="128"/>
      <c r="F214" s="129"/>
      <c r="G214" s="137"/>
      <c r="H214" s="8"/>
      <c r="I214" s="9"/>
      <c r="J214" s="129"/>
      <c r="K214" s="128"/>
      <c r="L214" s="12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5" x14ac:dyDescent="0.35">
      <c r="A215" s="1"/>
      <c r="B215" s="16">
        <v>2.8</v>
      </c>
      <c r="C215" s="16" t="s">
        <v>14</v>
      </c>
      <c r="D215" s="133">
        <f>(D51-D50)*100</f>
        <v>3.2000000000000015</v>
      </c>
      <c r="E215" s="133">
        <f>(E51-E50)*100</f>
        <v>3.2</v>
      </c>
      <c r="F215" s="133">
        <f>(F51-F50)*100</f>
        <v>3.2</v>
      </c>
      <c r="G215" s="137"/>
      <c r="H215" s="16">
        <v>2.8</v>
      </c>
      <c r="I215" s="16" t="s">
        <v>14</v>
      </c>
      <c r="J215" s="133">
        <f>(J51-J50)*100</f>
        <v>3.2</v>
      </c>
      <c r="K215" s="133">
        <f>(K51-K50)*100</f>
        <v>3.4999999999999991</v>
      </c>
      <c r="L215" s="133">
        <f>(L51-L50)*100</f>
        <v>3.3000000000000003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" x14ac:dyDescent="0.35">
      <c r="A216" s="1"/>
      <c r="B216" s="8"/>
      <c r="C216" s="9"/>
      <c r="D216" s="129"/>
      <c r="E216" s="128"/>
      <c r="F216" s="129"/>
      <c r="G216" s="137"/>
      <c r="H216" s="8"/>
      <c r="I216" s="9"/>
      <c r="J216" s="129"/>
      <c r="K216" s="128"/>
      <c r="L216" s="12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5" x14ac:dyDescent="0.35">
      <c r="A217" s="1"/>
      <c r="B217" s="13">
        <v>2.1</v>
      </c>
      <c r="C217" s="13" t="s">
        <v>15</v>
      </c>
      <c r="D217" s="132">
        <f>(D53-D52)*100</f>
        <v>-2.5000000000000022</v>
      </c>
      <c r="E217" s="132">
        <f>(E53-E52)*100</f>
        <v>-1.2999999999999901</v>
      </c>
      <c r="F217" s="132">
        <f>(F53-F52)*100</f>
        <v>-1.2999999999999901</v>
      </c>
      <c r="G217" s="137"/>
      <c r="H217" s="13">
        <v>2.1</v>
      </c>
      <c r="I217" s="13" t="s">
        <v>15</v>
      </c>
      <c r="J217" s="132">
        <f>(J53-J52)*100</f>
        <v>-3.1999999999999917</v>
      </c>
      <c r="K217" s="132">
        <f>(K53-K52)*100</f>
        <v>0</v>
      </c>
      <c r="L217" s="132">
        <f>(L53-L52)*100</f>
        <v>-2.6000000000000023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" x14ac:dyDescent="0.35">
      <c r="A218" s="1"/>
      <c r="B218" s="8"/>
      <c r="C218" s="9"/>
      <c r="D218" s="129"/>
      <c r="E218" s="128"/>
      <c r="F218" s="129"/>
      <c r="G218" s="137"/>
      <c r="H218" s="8"/>
      <c r="I218" s="9"/>
      <c r="J218" s="129"/>
      <c r="K218" s="128"/>
      <c r="L218" s="12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5" x14ac:dyDescent="0.35">
      <c r="A219" s="1"/>
      <c r="B219" s="40">
        <v>2.2000000000000002</v>
      </c>
      <c r="C219" s="40" t="s">
        <v>15</v>
      </c>
      <c r="D219" s="131">
        <f>(D55-D54)*100</f>
        <v>0.9000000000000008</v>
      </c>
      <c r="E219" s="131">
        <f>(E55-E54)*100</f>
        <v>1.19999999999999</v>
      </c>
      <c r="F219" s="131">
        <f>(F55-F54)*100</f>
        <v>1.19999999999999</v>
      </c>
      <c r="G219" s="137"/>
      <c r="H219" s="40">
        <v>2.2000000000000002</v>
      </c>
      <c r="I219" s="40" t="s">
        <v>15</v>
      </c>
      <c r="J219" s="131">
        <f>(J55-J54)*100</f>
        <v>0.20000000000000018</v>
      </c>
      <c r="K219" s="131">
        <f>(K55-K54)*100</f>
        <v>4.8000000000000043</v>
      </c>
      <c r="L219" s="131">
        <f>(L55-L54)*100</f>
        <v>0.30000000000000027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" x14ac:dyDescent="0.35">
      <c r="A220" s="1"/>
      <c r="B220" s="8"/>
      <c r="C220" s="9"/>
      <c r="D220" s="129"/>
      <c r="E220" s="128"/>
      <c r="F220" s="129"/>
      <c r="G220" s="137"/>
      <c r="H220" s="8"/>
      <c r="I220" s="9"/>
      <c r="J220" s="129"/>
      <c r="K220" s="128"/>
      <c r="L220" s="12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5" x14ac:dyDescent="0.35">
      <c r="A221" s="1"/>
      <c r="B221" s="11">
        <v>2.4</v>
      </c>
      <c r="C221" s="11" t="s">
        <v>15</v>
      </c>
      <c r="D221" s="130">
        <f>(D57-D56)*100</f>
        <v>3.5000000000000004</v>
      </c>
      <c r="E221" s="130">
        <f>(E57-E56)*100</f>
        <v>3.1000000000000028</v>
      </c>
      <c r="F221" s="130">
        <f>(F57-F56)*100</f>
        <v>3.1000000000000028</v>
      </c>
      <c r="G221" s="137"/>
      <c r="H221" s="11">
        <v>2.4</v>
      </c>
      <c r="I221" s="11" t="s">
        <v>15</v>
      </c>
      <c r="J221" s="130">
        <f>(J57-J56)*100</f>
        <v>3.099999999999997</v>
      </c>
      <c r="K221" s="130">
        <f>(K57-K56)*100</f>
        <v>6</v>
      </c>
      <c r="L221" s="130">
        <f>(L57-L56)*100</f>
        <v>2.3999999999999968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" x14ac:dyDescent="0.35">
      <c r="A222" s="1"/>
      <c r="B222" s="8"/>
      <c r="C222" s="9"/>
      <c r="D222" s="129"/>
      <c r="E222" s="128"/>
      <c r="F222" s="129"/>
      <c r="G222" s="137"/>
      <c r="H222" s="8"/>
      <c r="I222" s="9"/>
      <c r="J222" s="129"/>
      <c r="K222" s="128"/>
      <c r="L222" s="128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5" x14ac:dyDescent="0.35">
      <c r="A223" s="1"/>
      <c r="B223" s="11">
        <v>2.8</v>
      </c>
      <c r="C223" s="11" t="s">
        <v>15</v>
      </c>
      <c r="D223" s="130">
        <f>(D59-D58)*100</f>
        <v>2.8</v>
      </c>
      <c r="E223" s="130">
        <f>(E59-E58)*100</f>
        <v>2.9</v>
      </c>
      <c r="F223" s="130">
        <f>(F59-F58)*100</f>
        <v>2.9</v>
      </c>
      <c r="G223" s="137"/>
      <c r="H223" s="11">
        <v>2.8</v>
      </c>
      <c r="I223" s="11" t="s">
        <v>15</v>
      </c>
      <c r="J223" s="130">
        <f>(J59-J58)*100</f>
        <v>2.8</v>
      </c>
      <c r="K223" s="130">
        <f>(K59-K58)*100</f>
        <v>3.5000000000000018</v>
      </c>
      <c r="L223" s="130">
        <f>(L59-L58)*100</f>
        <v>2.6999999999999997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" x14ac:dyDescent="0.35">
      <c r="A224" s="1"/>
      <c r="B224" s="8"/>
      <c r="C224" s="9"/>
      <c r="D224" s="129"/>
      <c r="E224" s="128"/>
      <c r="F224" s="129"/>
      <c r="G224" s="137"/>
      <c r="H224" s="8"/>
      <c r="I224" s="9"/>
      <c r="J224" s="129"/>
      <c r="K224" s="128"/>
      <c r="L224" s="128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5" x14ac:dyDescent="0.35">
      <c r="A225" s="1"/>
      <c r="B225" s="13">
        <v>2.1</v>
      </c>
      <c r="C225" s="13" t="s">
        <v>16</v>
      </c>
      <c r="D225" s="132">
        <f>(D61-D60)*100</f>
        <v>-3.1999999999999917</v>
      </c>
      <c r="E225" s="132">
        <f>(E61-E60)*100</f>
        <v>-1.9000000000000017</v>
      </c>
      <c r="F225" s="132">
        <f>(F61-F60)*100</f>
        <v>-1.9000000000000017</v>
      </c>
      <c r="G225" s="137"/>
      <c r="H225" s="13">
        <v>2.1</v>
      </c>
      <c r="I225" s="13" t="s">
        <v>16</v>
      </c>
      <c r="J225" s="132">
        <f>(J61-J60)*100</f>
        <v>-3.400000000000003</v>
      </c>
      <c r="K225" s="132">
        <f>(K61-K60)*100</f>
        <v>-0.50000000000000044</v>
      </c>
      <c r="L225" s="132">
        <f>(L61-L60)*100</f>
        <v>-3.400000000000003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" x14ac:dyDescent="0.35">
      <c r="A226" s="1"/>
      <c r="B226" s="8"/>
      <c r="C226" s="9"/>
      <c r="D226" s="129"/>
      <c r="E226" s="128"/>
      <c r="F226" s="129"/>
      <c r="G226" s="137"/>
      <c r="H226" s="8"/>
      <c r="I226" s="9"/>
      <c r="J226" s="129"/>
      <c r="K226" s="128"/>
      <c r="L226" s="128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5" x14ac:dyDescent="0.35">
      <c r="A227" s="1"/>
      <c r="B227" s="40">
        <v>2.2000000000000002</v>
      </c>
      <c r="C227" s="40" t="s">
        <v>16</v>
      </c>
      <c r="D227" s="131">
        <f>(D63-D62)*100</f>
        <v>0.40000000000000036</v>
      </c>
      <c r="E227" s="131">
        <f>(E63-E62)*100</f>
        <v>0.70000000000000062</v>
      </c>
      <c r="F227" s="131">
        <f>(F63-F62)*100</f>
        <v>0.70000000000000062</v>
      </c>
      <c r="G227" s="137"/>
      <c r="H227" s="40">
        <v>2.2000000000000002</v>
      </c>
      <c r="I227" s="40" t="s">
        <v>16</v>
      </c>
      <c r="J227" s="131">
        <f>(J63-J62)*100</f>
        <v>-0.70000000000000062</v>
      </c>
      <c r="K227" s="131">
        <f>(K63-K62)*100</f>
        <v>3.8999999999999924</v>
      </c>
      <c r="L227" s="131">
        <f>(L63-L62)*100</f>
        <v>-0.70000000000000062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" x14ac:dyDescent="0.35">
      <c r="A228" s="1"/>
      <c r="B228" s="8"/>
      <c r="C228" s="9"/>
      <c r="D228" s="129"/>
      <c r="E228" s="128"/>
      <c r="F228" s="129"/>
      <c r="G228" s="137"/>
      <c r="H228" s="8"/>
      <c r="I228" s="9"/>
      <c r="J228" s="129"/>
      <c r="K228" s="128"/>
      <c r="L228" s="128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5" x14ac:dyDescent="0.35">
      <c r="A229" s="1"/>
      <c r="B229" s="11">
        <v>2.4</v>
      </c>
      <c r="C229" s="11" t="s">
        <v>16</v>
      </c>
      <c r="D229" s="130">
        <f>(D65-D64)*100</f>
        <v>3.1999999999999975</v>
      </c>
      <c r="E229" s="130">
        <f>(E65-E64)*100</f>
        <v>2.6000000000000023</v>
      </c>
      <c r="F229" s="130">
        <f>(F65-F64)*100</f>
        <v>2.6000000000000023</v>
      </c>
      <c r="G229" s="137"/>
      <c r="H229" s="11">
        <v>2.4</v>
      </c>
      <c r="I229" s="11" t="s">
        <v>16</v>
      </c>
      <c r="J229" s="130">
        <f>(J65-J64)*100</f>
        <v>2.9999999999999973</v>
      </c>
      <c r="K229" s="130">
        <f>(K65-K64)*100</f>
        <v>6.1</v>
      </c>
      <c r="L229" s="130">
        <f>(L65-L64)*100</f>
        <v>1.6000000000000014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" x14ac:dyDescent="0.35">
      <c r="A230" s="1"/>
      <c r="B230" s="8"/>
      <c r="C230" s="9"/>
      <c r="D230" s="129"/>
      <c r="E230" s="128"/>
      <c r="F230" s="129"/>
      <c r="G230" s="137"/>
      <c r="H230" s="8"/>
      <c r="I230" s="9"/>
      <c r="J230" s="129"/>
      <c r="K230" s="128"/>
      <c r="L230" s="128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5" x14ac:dyDescent="0.35">
      <c r="A231" s="1"/>
      <c r="B231" s="11">
        <v>2.8</v>
      </c>
      <c r="C231" s="11" t="s">
        <v>16</v>
      </c>
      <c r="D231" s="130">
        <f>(D67-D66)*100</f>
        <v>2.2000000000000006</v>
      </c>
      <c r="E231" s="130">
        <f>(E67-E66)*100</f>
        <v>2.6999999999999997</v>
      </c>
      <c r="F231" s="130">
        <f>(F67-F66)*100</f>
        <v>2.6999999999999997</v>
      </c>
      <c r="G231" s="137"/>
      <c r="H231" s="11">
        <v>2.8</v>
      </c>
      <c r="I231" s="11" t="s">
        <v>16</v>
      </c>
      <c r="J231" s="130">
        <f>(J67-J66)*100</f>
        <v>2.6999999999999997</v>
      </c>
      <c r="K231" s="130">
        <f>(K67-K66)*100</f>
        <v>3.7000000000000006</v>
      </c>
      <c r="L231" s="130">
        <f>(L67-L66)*100</f>
        <v>2.4999999999999996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" x14ac:dyDescent="0.35">
      <c r="A232" s="1"/>
      <c r="B232" s="8"/>
      <c r="C232" s="9"/>
      <c r="D232" s="129"/>
      <c r="E232" s="128"/>
      <c r="F232" s="129"/>
      <c r="G232" s="137"/>
      <c r="H232" s="8"/>
      <c r="I232" s="9"/>
      <c r="J232" s="129"/>
      <c r="K232" s="128"/>
      <c r="L232" s="12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5" x14ac:dyDescent="0.35">
      <c r="A233" s="1"/>
      <c r="B233" s="11">
        <v>2.1</v>
      </c>
      <c r="C233" s="11" t="s">
        <v>17</v>
      </c>
      <c r="D233" s="130">
        <f>(D69-D68)*100</f>
        <v>1.4999999999999902</v>
      </c>
      <c r="E233" s="130">
        <f>(E69-E68)*100</f>
        <v>-2.0000000000000018</v>
      </c>
      <c r="F233" s="130">
        <f>(F69-F68)*100</f>
        <v>-2.0000000000000018</v>
      </c>
      <c r="G233" s="137"/>
      <c r="H233" s="11">
        <v>2.1</v>
      </c>
      <c r="I233" s="11" t="s">
        <v>17</v>
      </c>
      <c r="J233" s="130">
        <f>(J69-J68)*100</f>
        <v>3.2999999999999972</v>
      </c>
      <c r="K233" s="130">
        <f>(K69-K68)*100</f>
        <v>0.10000000000000009</v>
      </c>
      <c r="L233" s="130">
        <f>(L69-L68)*100</f>
        <v>0.70000000000000062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" x14ac:dyDescent="0.35">
      <c r="A234" s="1"/>
      <c r="B234" s="8"/>
      <c r="C234" s="9"/>
      <c r="D234" s="129"/>
      <c r="E234" s="128"/>
      <c r="F234" s="129"/>
      <c r="G234" s="137"/>
      <c r="H234" s="8"/>
      <c r="I234" s="9"/>
      <c r="J234" s="129"/>
      <c r="K234" s="128"/>
      <c r="L234" s="128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5" x14ac:dyDescent="0.35">
      <c r="A235" s="1"/>
      <c r="B235" s="40">
        <v>2.2000000000000002</v>
      </c>
      <c r="C235" s="40" t="s">
        <v>17</v>
      </c>
      <c r="D235" s="131">
        <f>(D71-D70)*100</f>
        <v>2.8000000000000025</v>
      </c>
      <c r="E235" s="131">
        <f>(E71-E70)*100</f>
        <v>2.300000000000002</v>
      </c>
      <c r="F235" s="131">
        <f>(F71-F70)*100</f>
        <v>2.300000000000002</v>
      </c>
      <c r="G235" s="137"/>
      <c r="H235" s="40">
        <v>2.2000000000000002</v>
      </c>
      <c r="I235" s="40" t="s">
        <v>17</v>
      </c>
      <c r="J235" s="131">
        <f>(J71-J70)*100</f>
        <v>2.599999999999997</v>
      </c>
      <c r="K235" s="131">
        <f>(K71-K70)*100</f>
        <v>5.8</v>
      </c>
      <c r="L235" s="131">
        <f>(L71-L70)*100</f>
        <v>2.4999999999999964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" x14ac:dyDescent="0.35">
      <c r="A236" s="1"/>
      <c r="B236" s="8"/>
      <c r="C236" s="9"/>
      <c r="D236" s="129"/>
      <c r="E236" s="128"/>
      <c r="F236" s="129"/>
      <c r="G236" s="137"/>
      <c r="H236" s="8"/>
      <c r="I236" s="9"/>
      <c r="J236" s="129"/>
      <c r="K236" s="128"/>
      <c r="L236" s="128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5" x14ac:dyDescent="0.35">
      <c r="A237" s="1"/>
      <c r="B237" s="20">
        <v>2.4</v>
      </c>
      <c r="C237" s="20" t="s">
        <v>17</v>
      </c>
      <c r="D237" s="132">
        <f>(D73-D72)*100</f>
        <v>3.3000000000000029</v>
      </c>
      <c r="E237" s="132">
        <f>(E73-E72)*100</f>
        <v>4.6000000000000014</v>
      </c>
      <c r="F237" s="132">
        <f>(F73-F72)*100</f>
        <v>4.6000000000000014</v>
      </c>
      <c r="G237" s="137"/>
      <c r="H237" s="20">
        <v>2.4</v>
      </c>
      <c r="I237" s="20" t="s">
        <v>17</v>
      </c>
      <c r="J237" s="132">
        <f>(J73-J72)*100</f>
        <v>2.5000000000000022</v>
      </c>
      <c r="K237" s="132">
        <f>(K73-K72)*100</f>
        <v>5.700000000000002</v>
      </c>
      <c r="L237" s="132">
        <f>(L73-L72)*100</f>
        <v>3.9999999999999982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" x14ac:dyDescent="0.35">
      <c r="A238" s="1"/>
      <c r="B238" s="8"/>
      <c r="C238" s="9"/>
      <c r="D238" s="129"/>
      <c r="E238" s="128"/>
      <c r="F238" s="129"/>
      <c r="G238" s="137"/>
      <c r="H238" s="8"/>
      <c r="I238" s="9"/>
      <c r="J238" s="129"/>
      <c r="K238" s="128"/>
      <c r="L238" s="128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5" x14ac:dyDescent="0.35">
      <c r="A239" s="1"/>
      <c r="B239" s="20">
        <v>2.8</v>
      </c>
      <c r="C239" s="20" t="s">
        <v>17</v>
      </c>
      <c r="D239" s="132">
        <f>(D75-D74)*100</f>
        <v>2.6999999999999997</v>
      </c>
      <c r="E239" s="132">
        <f>(E75-E74)*100</f>
        <v>3.5999999999999992</v>
      </c>
      <c r="F239" s="132">
        <f>(F75-F74)*100</f>
        <v>3.5999999999999992</v>
      </c>
      <c r="G239" s="137"/>
      <c r="H239" s="20">
        <v>2.8</v>
      </c>
      <c r="I239" s="20" t="s">
        <v>17</v>
      </c>
      <c r="J239" s="132">
        <f>(J75-J74)*100</f>
        <v>2.4000000000000021</v>
      </c>
      <c r="K239" s="132">
        <f>(K75-K74)*100</f>
        <v>3.5000000000000004</v>
      </c>
      <c r="L239" s="132">
        <f>(L75-L74)*100</f>
        <v>3.4999999999999991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" x14ac:dyDescent="0.35">
      <c r="A240" s="1"/>
      <c r="B240" s="8"/>
      <c r="C240" s="9"/>
      <c r="D240" s="129"/>
      <c r="E240" s="128"/>
      <c r="F240" s="129"/>
      <c r="G240" s="137"/>
      <c r="H240" s="8"/>
      <c r="I240" s="9"/>
      <c r="J240" s="129"/>
      <c r="K240" s="128"/>
      <c r="L240" s="128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5" x14ac:dyDescent="0.35">
      <c r="A241" s="1"/>
      <c r="B241" s="19">
        <v>2.1</v>
      </c>
      <c r="C241" s="19" t="s">
        <v>18</v>
      </c>
      <c r="D241" s="133">
        <f>(D77-D76)*100</f>
        <v>-3.3000000000000029</v>
      </c>
      <c r="E241" s="133">
        <f>(E77-E76)*100</f>
        <v>-3.400000000000003</v>
      </c>
      <c r="F241" s="133">
        <f>(F77-F76)*100</f>
        <v>-3.400000000000003</v>
      </c>
      <c r="G241" s="137"/>
      <c r="H241" s="19">
        <v>2.1</v>
      </c>
      <c r="I241" s="19" t="s">
        <v>18</v>
      </c>
      <c r="J241" s="133">
        <f>(J77-J76)*100</f>
        <v>-3.1000000000000028</v>
      </c>
      <c r="K241" s="133">
        <f>(K77-K76)*100</f>
        <v>-1.2000000000000011</v>
      </c>
      <c r="L241" s="133">
        <f>(L77-L76)*100</f>
        <v>-3.2000000000000028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" x14ac:dyDescent="0.35">
      <c r="A242" s="1"/>
      <c r="B242" s="8"/>
      <c r="C242" s="9"/>
      <c r="D242" s="129"/>
      <c r="E242" s="128"/>
      <c r="F242" s="129"/>
      <c r="G242" s="137"/>
      <c r="H242" s="8"/>
      <c r="I242" s="9"/>
      <c r="J242" s="129"/>
      <c r="K242" s="128"/>
      <c r="L242" s="128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5" x14ac:dyDescent="0.35">
      <c r="A243" s="1"/>
      <c r="B243" s="29">
        <v>2.2000000000000002</v>
      </c>
      <c r="C243" s="29" t="s">
        <v>18</v>
      </c>
      <c r="D243" s="134">
        <f>(D79-D78)*100</f>
        <v>0</v>
      </c>
      <c r="E243" s="134">
        <f>(E79-E78)*100</f>
        <v>0</v>
      </c>
      <c r="F243" s="134">
        <f>(F79-F78)*100</f>
        <v>0</v>
      </c>
      <c r="G243" s="137"/>
      <c r="H243" s="29">
        <v>2.2000000000000002</v>
      </c>
      <c r="I243" s="29" t="s">
        <v>18</v>
      </c>
      <c r="J243" s="134">
        <f>(J79-J78)*100</f>
        <v>-0.20000000000000018</v>
      </c>
      <c r="K243" s="134">
        <f>(K79-K78)*100</f>
        <v>3.1000000000000028</v>
      </c>
      <c r="L243" s="134">
        <f>(L79-L78)*100</f>
        <v>-0.30000000000000027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" x14ac:dyDescent="0.35">
      <c r="A244" s="1"/>
      <c r="B244" s="8"/>
      <c r="C244" s="9"/>
      <c r="D244" s="129"/>
      <c r="E244" s="128"/>
      <c r="F244" s="129"/>
      <c r="G244" s="137"/>
      <c r="H244" s="8"/>
      <c r="I244" s="9"/>
      <c r="J244" s="129"/>
      <c r="K244" s="128"/>
      <c r="L244" s="128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5" x14ac:dyDescent="0.35">
      <c r="A245" s="1"/>
      <c r="B245" s="19">
        <v>2.4</v>
      </c>
      <c r="C245" s="19" t="s">
        <v>18</v>
      </c>
      <c r="D245" s="133">
        <f>(D81-D80)*100</f>
        <v>3.0000000000000027</v>
      </c>
      <c r="E245" s="133">
        <f>(E81-E80)*100</f>
        <v>3.0000000000000027</v>
      </c>
      <c r="F245" s="133">
        <f>(F81-F80)*100</f>
        <v>3.0000000000000027</v>
      </c>
      <c r="G245" s="137"/>
      <c r="H245" s="19">
        <v>2.4</v>
      </c>
      <c r="I245" s="19" t="s">
        <v>18</v>
      </c>
      <c r="J245" s="133">
        <f>(J81-J80)*100</f>
        <v>2.4999999999999964</v>
      </c>
      <c r="K245" s="133">
        <f>(K81-K80)*100</f>
        <v>5.4999999999999991</v>
      </c>
      <c r="L245" s="133">
        <f>(L81-L80)*100</f>
        <v>2.3999999999999968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" x14ac:dyDescent="0.35">
      <c r="A246" s="1"/>
      <c r="B246" s="8"/>
      <c r="C246" s="9"/>
      <c r="D246" s="129"/>
      <c r="E246" s="128"/>
      <c r="F246" s="129"/>
      <c r="G246" s="137"/>
      <c r="H246" s="8"/>
      <c r="I246" s="9"/>
      <c r="J246" s="129"/>
      <c r="K246" s="128"/>
      <c r="L246" s="128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5" x14ac:dyDescent="0.35">
      <c r="A247" s="1"/>
      <c r="B247" s="19">
        <v>2.8</v>
      </c>
      <c r="C247" s="19" t="s">
        <v>18</v>
      </c>
      <c r="D247" s="133">
        <f>(D83-D82)*100</f>
        <v>3</v>
      </c>
      <c r="E247" s="133">
        <f>(E83-E82)*100</f>
        <v>2.9999999999999987</v>
      </c>
      <c r="F247" s="133">
        <f>(F83-F82)*100</f>
        <v>2.9999999999999987</v>
      </c>
      <c r="G247" s="137"/>
      <c r="H247" s="19">
        <v>2.8</v>
      </c>
      <c r="I247" s="19" t="s">
        <v>18</v>
      </c>
      <c r="J247" s="133">
        <f>(J83-J82)*100</f>
        <v>2.9</v>
      </c>
      <c r="K247" s="133">
        <f>(K83-K82)*100</f>
        <v>3.4000000000000004</v>
      </c>
      <c r="L247" s="133">
        <f>(L83-L82)*100</f>
        <v>3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" x14ac:dyDescent="0.35">
      <c r="A248" s="1"/>
      <c r="B248" s="8"/>
      <c r="C248" s="9"/>
      <c r="D248" s="129"/>
      <c r="E248" s="128"/>
      <c r="F248" s="129"/>
      <c r="G248" s="137"/>
      <c r="H248" s="8"/>
      <c r="I248" s="9"/>
      <c r="J248" s="129"/>
      <c r="K248" s="128"/>
      <c r="L248" s="128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5" x14ac:dyDescent="0.35">
      <c r="A249" s="1"/>
      <c r="B249" s="20">
        <v>2.1</v>
      </c>
      <c r="C249" s="20" t="s">
        <v>19</v>
      </c>
      <c r="D249" s="132">
        <f>(D85-D84)*100</f>
        <v>-3.9000000000000035</v>
      </c>
      <c r="E249" s="132">
        <f>(E85-E84)*100</f>
        <v>-4.0999999999999925</v>
      </c>
      <c r="F249" s="132">
        <f>(F85-F84)*100</f>
        <v>-4.0999999999999925</v>
      </c>
      <c r="G249" s="137"/>
      <c r="H249" s="20">
        <v>2.1</v>
      </c>
      <c r="I249" s="20" t="s">
        <v>19</v>
      </c>
      <c r="J249" s="132">
        <f>(J85-J84)*100</f>
        <v>-3.7000000000000033</v>
      </c>
      <c r="K249" s="132">
        <f>(K85-K84)*100</f>
        <v>-1.6000000000000014</v>
      </c>
      <c r="L249" s="132">
        <f>(L85-L84)*100</f>
        <v>-4.2000000000000037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" x14ac:dyDescent="0.35">
      <c r="A250" s="1"/>
      <c r="B250" s="8"/>
      <c r="C250" s="9"/>
      <c r="D250" s="129"/>
      <c r="E250" s="128"/>
      <c r="F250" s="129"/>
      <c r="G250" s="137"/>
      <c r="H250" s="8"/>
      <c r="I250" s="9"/>
      <c r="J250" s="129"/>
      <c r="K250" s="128"/>
      <c r="L250" s="128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5" x14ac:dyDescent="0.35">
      <c r="A251" s="1"/>
      <c r="B251" s="40">
        <v>2.2000000000000002</v>
      </c>
      <c r="C251" s="40" t="s">
        <v>19</v>
      </c>
      <c r="D251" s="131">
        <f>(D87-D86)*100</f>
        <v>-0.9000000000000008</v>
      </c>
      <c r="E251" s="131">
        <f>(E87-E86)*100</f>
        <v>-1.0000000000000009</v>
      </c>
      <c r="F251" s="131">
        <f>(F87-F86)*100</f>
        <v>-1.0000000000000009</v>
      </c>
      <c r="G251" s="137"/>
      <c r="H251" s="40">
        <v>2.2000000000000002</v>
      </c>
      <c r="I251" s="40" t="s">
        <v>19</v>
      </c>
      <c r="J251" s="131">
        <f>(J87-J86)*100</f>
        <v>-1.7000000000000015</v>
      </c>
      <c r="K251" s="131">
        <f>(K87-K86)*100</f>
        <v>1.6000000000000014</v>
      </c>
      <c r="L251" s="131">
        <f>(L87-L86)*100</f>
        <v>-1.9000000000000017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" x14ac:dyDescent="0.35">
      <c r="A252" s="1"/>
      <c r="B252" s="8"/>
      <c r="C252" s="9"/>
      <c r="D252" s="129"/>
      <c r="E252" s="128"/>
      <c r="F252" s="129"/>
      <c r="G252" s="137"/>
      <c r="H252" s="8"/>
      <c r="I252" s="9"/>
      <c r="J252" s="129"/>
      <c r="K252" s="128"/>
      <c r="L252" s="128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5" x14ac:dyDescent="0.35">
      <c r="A253" s="1"/>
      <c r="B253" s="7">
        <v>2.4</v>
      </c>
      <c r="C253" s="7" t="s">
        <v>19</v>
      </c>
      <c r="D253" s="130">
        <f>(D89-D88)*100</f>
        <v>2.8000000000000025</v>
      </c>
      <c r="E253" s="130">
        <f>(E89-E88)*100</f>
        <v>2.1000000000000019</v>
      </c>
      <c r="F253" s="130">
        <f>(F89-F88)*100</f>
        <v>2.1000000000000019</v>
      </c>
      <c r="G253" s="137"/>
      <c r="H253" s="7">
        <v>2.4</v>
      </c>
      <c r="I253" s="7" t="s">
        <v>19</v>
      </c>
      <c r="J253" s="130">
        <f>(J89-J88)*100</f>
        <v>2.200000000000002</v>
      </c>
      <c r="K253" s="130">
        <f>(K89-K88)*100</f>
        <v>5.1999999999999993</v>
      </c>
      <c r="L253" s="130">
        <f>(L89-L88)*100</f>
        <v>1.5000000000000013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" x14ac:dyDescent="0.35">
      <c r="A254" s="1"/>
      <c r="B254" s="8"/>
      <c r="C254" s="9"/>
      <c r="D254" s="129"/>
      <c r="E254" s="128"/>
      <c r="F254" s="129"/>
      <c r="G254" s="137"/>
      <c r="H254" s="8"/>
      <c r="I254" s="9"/>
      <c r="J254" s="129"/>
      <c r="K254" s="128"/>
      <c r="L254" s="128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5" x14ac:dyDescent="0.35">
      <c r="A255" s="1"/>
      <c r="B255" s="7">
        <v>2.8</v>
      </c>
      <c r="C255" s="7" t="s">
        <v>19</v>
      </c>
      <c r="D255" s="130">
        <f>(D91-D90)*100</f>
        <v>2.6999999999999997</v>
      </c>
      <c r="E255" s="130">
        <f>(E91-E90)*100</f>
        <v>2.6999999999999997</v>
      </c>
      <c r="F255" s="130">
        <f>(F91-F90)*100</f>
        <v>2.6999999999999997</v>
      </c>
      <c r="G255" s="137"/>
      <c r="H255" s="7">
        <v>2.8</v>
      </c>
      <c r="I255" s="7" t="s">
        <v>19</v>
      </c>
      <c r="J255" s="130">
        <f>(J91-J90)*100</f>
        <v>2.8</v>
      </c>
      <c r="K255" s="130">
        <f>(K91-K90)*100</f>
        <v>3.4000000000000004</v>
      </c>
      <c r="L255" s="130">
        <f>(L91-L90)*100</f>
        <v>2.3999999999999995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" x14ac:dyDescent="0.35">
      <c r="A256" s="1"/>
      <c r="B256" s="8"/>
      <c r="C256" s="9"/>
      <c r="D256" s="129"/>
      <c r="E256" s="128"/>
      <c r="F256" s="129"/>
      <c r="G256" s="137"/>
      <c r="H256" s="8"/>
      <c r="I256" s="9"/>
      <c r="J256" s="129"/>
      <c r="K256" s="128"/>
      <c r="L256" s="128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5" x14ac:dyDescent="0.35">
      <c r="A257" s="1"/>
      <c r="B257" s="20">
        <v>2.1</v>
      </c>
      <c r="C257" s="20" t="s">
        <v>20</v>
      </c>
      <c r="D257" s="132">
        <f>(D93-D92)*100</f>
        <v>-3.6000000000000032</v>
      </c>
      <c r="E257" s="132">
        <f>(E93-E92)*100</f>
        <v>-4.4999999999999929</v>
      </c>
      <c r="F257" s="132">
        <f>(F93-F92)*100</f>
        <v>-4.4999999999999929</v>
      </c>
      <c r="G257" s="137"/>
      <c r="H257" s="20">
        <v>2.1</v>
      </c>
      <c r="I257" s="20" t="s">
        <v>20</v>
      </c>
      <c r="J257" s="132">
        <f>(J93-J92)*100</f>
        <v>-2.8999999999999915</v>
      </c>
      <c r="K257" s="132">
        <f>(K93-K92)*100</f>
        <v>-1.8999999999999906</v>
      </c>
      <c r="L257" s="132">
        <f>(L93-L92)*100</f>
        <v>-4.4000000000000039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" x14ac:dyDescent="0.35">
      <c r="A258" s="1"/>
      <c r="B258" s="8"/>
      <c r="C258" s="9"/>
      <c r="D258" s="129"/>
      <c r="E258" s="128"/>
      <c r="F258" s="129"/>
      <c r="G258" s="137"/>
      <c r="H258" s="8"/>
      <c r="I258" s="9"/>
      <c r="J258" s="129"/>
      <c r="K258" s="128"/>
      <c r="L258" s="128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5" x14ac:dyDescent="0.35">
      <c r="A259" s="1"/>
      <c r="B259" s="40">
        <v>2.2000000000000002</v>
      </c>
      <c r="C259" s="40" t="s">
        <v>20</v>
      </c>
      <c r="D259" s="131">
        <f>(D95-D94)*100</f>
        <v>-1.2000000000000011</v>
      </c>
      <c r="E259" s="131">
        <f>(E95-E94)*100</f>
        <v>-1.7000000000000015</v>
      </c>
      <c r="F259" s="131">
        <f>(F95-F94)*100</f>
        <v>-1.7000000000000015</v>
      </c>
      <c r="G259" s="137"/>
      <c r="H259" s="40">
        <v>2.2000000000000002</v>
      </c>
      <c r="I259" s="40" t="s">
        <v>20</v>
      </c>
      <c r="J259" s="131">
        <f>(J95-J94)*100</f>
        <v>-2.1000000000000019</v>
      </c>
      <c r="K259" s="131">
        <f>(K95-K94)*100</f>
        <v>0.70000000000000062</v>
      </c>
      <c r="L259" s="131">
        <f>(L95-L94)*100</f>
        <v>-2.5000000000000022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" x14ac:dyDescent="0.35">
      <c r="A260" s="1"/>
      <c r="B260" s="8"/>
      <c r="C260" s="9"/>
      <c r="D260" s="129"/>
      <c r="E260" s="128"/>
      <c r="F260" s="129"/>
      <c r="G260" s="137"/>
      <c r="H260" s="8"/>
      <c r="I260" s="9"/>
      <c r="J260" s="129"/>
      <c r="K260" s="128"/>
      <c r="L260" s="128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5" x14ac:dyDescent="0.35">
      <c r="A261" s="1"/>
      <c r="B261" s="7">
        <v>2.4</v>
      </c>
      <c r="C261" s="7" t="s">
        <v>20</v>
      </c>
      <c r="D261" s="130">
        <f>(D97-D96)*100</f>
        <v>2.6999999999999966</v>
      </c>
      <c r="E261" s="130">
        <f>(E97-E96)*100</f>
        <v>1.7000000000000015</v>
      </c>
      <c r="F261" s="130">
        <f>(F97-F96)*100</f>
        <v>1.7000000000000015</v>
      </c>
      <c r="G261" s="137"/>
      <c r="H261" s="7">
        <v>2.4</v>
      </c>
      <c r="I261" s="7" t="s">
        <v>20</v>
      </c>
      <c r="J261" s="130">
        <f>(J97-J96)*100</f>
        <v>2.0000000000000018</v>
      </c>
      <c r="K261" s="130">
        <f>(K97-K96)*100</f>
        <v>4.6999999999999984</v>
      </c>
      <c r="L261" s="130">
        <f>(L97-L96)*100</f>
        <v>0.50000000000000044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" x14ac:dyDescent="0.35">
      <c r="A262" s="1"/>
      <c r="B262" s="8"/>
      <c r="C262" s="9"/>
      <c r="D262" s="129"/>
      <c r="E262" s="128"/>
      <c r="F262" s="129"/>
      <c r="G262" s="137"/>
      <c r="H262" s="8"/>
      <c r="I262" s="9"/>
      <c r="J262" s="129"/>
      <c r="K262" s="128"/>
      <c r="L262" s="128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5" x14ac:dyDescent="0.35">
      <c r="A263" s="1"/>
      <c r="B263" s="7">
        <v>2.8</v>
      </c>
      <c r="C263" s="7" t="s">
        <v>20</v>
      </c>
      <c r="D263" s="130">
        <f>(D99-D98)*100</f>
        <v>2.2999999999999998</v>
      </c>
      <c r="E263" s="130">
        <f>(E99-E98)*100</f>
        <v>2.4999999999999996</v>
      </c>
      <c r="F263" s="130">
        <f>(F99-F98)*100</f>
        <v>2.4999999999999996</v>
      </c>
      <c r="G263" s="137"/>
      <c r="H263" s="7">
        <v>2.8</v>
      </c>
      <c r="I263" s="7" t="s">
        <v>20</v>
      </c>
      <c r="J263" s="130">
        <f>(J99-J98)*100</f>
        <v>2.600000000000001</v>
      </c>
      <c r="K263" s="130">
        <f>(K99-K98)*100</f>
        <v>3.7000000000000006</v>
      </c>
      <c r="L263" s="130">
        <f>(L99-L98)*100</f>
        <v>2.1000000000000019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" x14ac:dyDescent="0.35">
      <c r="A264" s="1"/>
      <c r="B264" s="8"/>
      <c r="C264" s="9"/>
      <c r="D264" s="129"/>
      <c r="E264" s="128"/>
      <c r="F264" s="129"/>
      <c r="G264" s="137"/>
      <c r="H264" s="8"/>
      <c r="I264" s="9"/>
      <c r="J264" s="129"/>
      <c r="K264" s="128"/>
      <c r="L264" s="128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5" x14ac:dyDescent="0.35">
      <c r="A265" s="1"/>
      <c r="B265" s="7">
        <v>2.1</v>
      </c>
      <c r="C265" s="7" t="s">
        <v>21</v>
      </c>
      <c r="D265" s="130">
        <f>(D101-D100)*100</f>
        <v>-1.4000000000000012</v>
      </c>
      <c r="E265" s="130">
        <f>(E101-E100)*100</f>
        <v>-3.2999999999999918</v>
      </c>
      <c r="F265" s="130">
        <f>(F101-F100)*100</f>
        <v>-3.2999999999999918</v>
      </c>
      <c r="G265" s="137"/>
      <c r="H265" s="7">
        <v>2.1</v>
      </c>
      <c r="I265" s="7" t="s">
        <v>21</v>
      </c>
      <c r="J265" s="130">
        <f>(J101-J100)*100</f>
        <v>0.60000000000000053</v>
      </c>
      <c r="K265" s="130">
        <f>(K101-K100)*100</f>
        <v>-1.3000000000000012</v>
      </c>
      <c r="L265" s="130">
        <f>(L101-L100)*100</f>
        <v>-1.5000000000000013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" x14ac:dyDescent="0.35">
      <c r="A266" s="1"/>
      <c r="B266" s="8"/>
      <c r="C266" s="9"/>
      <c r="D266" s="129"/>
      <c r="E266" s="128"/>
      <c r="F266" s="129"/>
      <c r="G266" s="137"/>
      <c r="H266" s="8"/>
      <c r="I266" s="9"/>
      <c r="J266" s="129"/>
      <c r="K266" s="128"/>
      <c r="L266" s="128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5" x14ac:dyDescent="0.35">
      <c r="A267" s="1"/>
      <c r="B267" s="40">
        <v>2.2000000000000002</v>
      </c>
      <c r="C267" s="40" t="s">
        <v>21</v>
      </c>
      <c r="D267" s="131">
        <f>(D103-D102)*100</f>
        <v>1.2000000000000011</v>
      </c>
      <c r="E267" s="131">
        <f>(E103-E102)*100</f>
        <v>0.9000000000000008</v>
      </c>
      <c r="F267" s="131">
        <f>(F103-F102)*100</f>
        <v>0.9000000000000008</v>
      </c>
      <c r="G267" s="137"/>
      <c r="H267" s="40">
        <v>2.2000000000000002</v>
      </c>
      <c r="I267" s="40" t="s">
        <v>21</v>
      </c>
      <c r="J267" s="131">
        <f>(J103-J102)*100</f>
        <v>1.6000000000000014</v>
      </c>
      <c r="K267" s="131">
        <f>(K103-K102)*100</f>
        <v>4.0000000000000036</v>
      </c>
      <c r="L267" s="131">
        <f>(L103-L102)*100</f>
        <v>1.4000000000000012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" x14ac:dyDescent="0.35">
      <c r="A268" s="1"/>
      <c r="B268" s="8"/>
      <c r="C268" s="9"/>
      <c r="D268" s="129"/>
      <c r="E268" s="128"/>
      <c r="F268" s="129"/>
      <c r="G268" s="137"/>
      <c r="H268" s="8"/>
      <c r="I268" s="9"/>
      <c r="J268" s="129"/>
      <c r="K268" s="128"/>
      <c r="L268" s="128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5" x14ac:dyDescent="0.35">
      <c r="A269" s="1"/>
      <c r="B269" s="20">
        <v>2.4</v>
      </c>
      <c r="C269" s="20" t="s">
        <v>21</v>
      </c>
      <c r="D269" s="132">
        <f>(D105-D104)*100</f>
        <v>2.6999999999999966</v>
      </c>
      <c r="E269" s="132">
        <f>(E105-E104)*100</f>
        <v>4.1000000000000005</v>
      </c>
      <c r="F269" s="132">
        <f>(F105-F104)*100</f>
        <v>4.1000000000000005</v>
      </c>
      <c r="G269" s="137"/>
      <c r="H269" s="20">
        <v>2.4</v>
      </c>
      <c r="I269" s="20" t="s">
        <v>21</v>
      </c>
      <c r="J269" s="132">
        <f>(J105-J104)*100</f>
        <v>2.200000000000002</v>
      </c>
      <c r="K269" s="132">
        <f>(K105-K104)*100</f>
        <v>5.4999999999999991</v>
      </c>
      <c r="L269" s="132">
        <f>(L105-L104)*100</f>
        <v>3.6000000000000032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" x14ac:dyDescent="0.35">
      <c r="A270" s="1"/>
      <c r="B270" s="8"/>
      <c r="C270" s="9"/>
      <c r="D270" s="129"/>
      <c r="E270" s="128"/>
      <c r="F270" s="129"/>
      <c r="G270" s="137"/>
      <c r="H270" s="8"/>
      <c r="I270" s="9"/>
      <c r="J270" s="129"/>
      <c r="K270" s="128"/>
      <c r="L270" s="128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5" x14ac:dyDescent="0.35">
      <c r="A271" s="1"/>
      <c r="B271" s="20">
        <v>2.8</v>
      </c>
      <c r="C271" s="20" t="s">
        <v>21</v>
      </c>
      <c r="D271" s="132">
        <f>(D107-D106)*100</f>
        <v>2.5999999999999996</v>
      </c>
      <c r="E271" s="132">
        <f>(E107-E106)*100</f>
        <v>3.5000000000000004</v>
      </c>
      <c r="F271" s="132">
        <f>(F107-F106)*100</f>
        <v>3.5000000000000004</v>
      </c>
      <c r="G271" s="137"/>
      <c r="H271" s="20">
        <v>2.8</v>
      </c>
      <c r="I271" s="20" t="s">
        <v>21</v>
      </c>
      <c r="J271" s="132">
        <f>(J107-J106)*100</f>
        <v>2.2999999999999963</v>
      </c>
      <c r="K271" s="132">
        <f>(K107-K106)*100</f>
        <v>3.4000000000000004</v>
      </c>
      <c r="L271" s="132">
        <f>(L107-L106)*100</f>
        <v>3.3000000000000003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" x14ac:dyDescent="0.35">
      <c r="A272" s="1"/>
      <c r="B272" s="8"/>
      <c r="C272" s="9"/>
      <c r="D272" s="129"/>
      <c r="E272" s="128"/>
      <c r="F272" s="129"/>
      <c r="G272" s="137"/>
      <c r="H272" s="8"/>
      <c r="I272" s="9"/>
      <c r="J272" s="129"/>
      <c r="K272" s="128"/>
      <c r="L272" s="128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5" x14ac:dyDescent="0.35">
      <c r="A273" s="1"/>
      <c r="B273" s="19">
        <v>2.1</v>
      </c>
      <c r="C273" s="19" t="s">
        <v>22</v>
      </c>
      <c r="D273" s="133">
        <f>(D109-D108)*100</f>
        <v>-4.2000000000000037</v>
      </c>
      <c r="E273" s="133">
        <f>(E109-E108)*100</f>
        <v>-4.2000000000000037</v>
      </c>
      <c r="F273" s="133">
        <f>(F109-F108)*100</f>
        <v>-4.2000000000000037</v>
      </c>
      <c r="G273" s="137"/>
      <c r="H273" s="19">
        <v>2.1</v>
      </c>
      <c r="I273" s="19" t="s">
        <v>22</v>
      </c>
      <c r="J273" s="133">
        <f>(J109-J108)*100</f>
        <v>-3.8000000000000034</v>
      </c>
      <c r="K273" s="133">
        <f>(K109-K108)*100</f>
        <v>-1.6000000000000014</v>
      </c>
      <c r="L273" s="133">
        <f>(L109-L108)*100</f>
        <v>-3.9000000000000035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" x14ac:dyDescent="0.35">
      <c r="A274" s="1"/>
      <c r="B274" s="8"/>
      <c r="C274" s="9"/>
      <c r="D274" s="129"/>
      <c r="E274" s="128"/>
      <c r="F274" s="129"/>
      <c r="G274" s="137"/>
      <c r="H274" s="8"/>
      <c r="I274" s="9"/>
      <c r="J274" s="129"/>
      <c r="K274" s="128"/>
      <c r="L274" s="128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5" x14ac:dyDescent="0.35">
      <c r="A275" s="1"/>
      <c r="B275" s="29">
        <v>2.2000000000000002</v>
      </c>
      <c r="C275" s="29" t="s">
        <v>22</v>
      </c>
      <c r="D275" s="134">
        <f>(D111-D110)*100</f>
        <v>-1.3999999999999901</v>
      </c>
      <c r="E275" s="134">
        <f>(E111-E110)*100</f>
        <v>-1.3999999999999901</v>
      </c>
      <c r="F275" s="134">
        <f>(F111-F110)*100</f>
        <v>-1.3999999999999901</v>
      </c>
      <c r="G275" s="137"/>
      <c r="H275" s="29">
        <v>2.2000000000000002</v>
      </c>
      <c r="I275" s="29" t="s">
        <v>22</v>
      </c>
      <c r="J275" s="134">
        <f>(J111-J110)*100</f>
        <v>-1.5000000000000013</v>
      </c>
      <c r="K275" s="134">
        <f>(K111-K110)*100</f>
        <v>1.100000000000001</v>
      </c>
      <c r="L275" s="134">
        <f>(L111-L110)*100</f>
        <v>-1.5000000000000013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" x14ac:dyDescent="0.35">
      <c r="A276" s="1"/>
      <c r="B276" s="8"/>
      <c r="C276" s="9"/>
      <c r="D276" s="129"/>
      <c r="E276" s="128"/>
      <c r="F276" s="129"/>
      <c r="G276" s="137"/>
      <c r="H276" s="8"/>
      <c r="I276" s="9"/>
      <c r="J276" s="129"/>
      <c r="K276" s="128"/>
      <c r="L276" s="128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5" x14ac:dyDescent="0.35">
      <c r="A277" s="1"/>
      <c r="B277" s="19">
        <v>2.4</v>
      </c>
      <c r="C277" s="19" t="s">
        <v>22</v>
      </c>
      <c r="D277" s="133">
        <f>(D113-D112)*100</f>
        <v>2.4000000000000021</v>
      </c>
      <c r="E277" s="133">
        <f>(E113-E112)*100</f>
        <v>2.4000000000000021</v>
      </c>
      <c r="F277" s="133">
        <f>(F113-F112)*100</f>
        <v>2.4000000000000021</v>
      </c>
      <c r="G277" s="137"/>
      <c r="H277" s="19">
        <v>2.4</v>
      </c>
      <c r="I277" s="19" t="s">
        <v>22</v>
      </c>
      <c r="J277" s="133">
        <f>(J113-J112)*100</f>
        <v>1.699999999999996</v>
      </c>
      <c r="K277" s="133">
        <f>(K113-K112)*100</f>
        <v>4.7000000000000046</v>
      </c>
      <c r="L277" s="133">
        <f>(L113-L112)*100</f>
        <v>1.699999999999996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" x14ac:dyDescent="0.35">
      <c r="A278" s="1"/>
      <c r="B278" s="8"/>
      <c r="C278" s="9"/>
      <c r="D278" s="129"/>
      <c r="E278" s="128"/>
      <c r="F278" s="129"/>
      <c r="G278" s="137"/>
      <c r="H278" s="8"/>
      <c r="I278" s="9"/>
      <c r="J278" s="129"/>
      <c r="K278" s="128"/>
      <c r="L278" s="128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5" x14ac:dyDescent="0.35">
      <c r="A279" s="1"/>
      <c r="B279" s="19">
        <v>2.8</v>
      </c>
      <c r="C279" s="19" t="s">
        <v>22</v>
      </c>
      <c r="D279" s="133">
        <f>(D115-D114)*100</f>
        <v>2.9</v>
      </c>
      <c r="E279" s="133">
        <f>(E115-E114)*100</f>
        <v>2.9</v>
      </c>
      <c r="F279" s="133">
        <f>(F115-F114)*100</f>
        <v>2.9</v>
      </c>
      <c r="G279" s="137"/>
      <c r="H279" s="19">
        <v>2.8</v>
      </c>
      <c r="I279" s="19" t="s">
        <v>22</v>
      </c>
      <c r="J279" s="133">
        <f>(J115-J114)*100</f>
        <v>2.5999999999999996</v>
      </c>
      <c r="K279" s="133">
        <f>(K115-K114)*100</f>
        <v>3.2999999999999989</v>
      </c>
      <c r="L279" s="133">
        <f>(L115-L114)*100</f>
        <v>2.6999999999999997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" x14ac:dyDescent="0.35">
      <c r="A280" s="1"/>
      <c r="B280" s="8"/>
      <c r="C280" s="9"/>
      <c r="D280" s="129"/>
      <c r="E280" s="128"/>
      <c r="F280" s="129"/>
      <c r="G280" s="137"/>
      <c r="H280" s="8"/>
      <c r="I280" s="9"/>
      <c r="J280" s="129"/>
      <c r="K280" s="128"/>
      <c r="L280" s="128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5" x14ac:dyDescent="0.35">
      <c r="A281" s="1"/>
      <c r="B281" s="25">
        <v>2.1</v>
      </c>
      <c r="C281" s="26" t="s">
        <v>23</v>
      </c>
      <c r="D281" s="132">
        <f>(D117-D116)*100</f>
        <v>-3.6000000000000032</v>
      </c>
      <c r="E281" s="132">
        <f>(E117-E116)*100</f>
        <v>-4.5000000000000036</v>
      </c>
      <c r="F281" s="132">
        <f>(F117-F116)*100</f>
        <v>-4.5000000000000036</v>
      </c>
      <c r="G281" s="137"/>
      <c r="H281" s="25">
        <v>2.1</v>
      </c>
      <c r="I281" s="26" t="s">
        <v>23</v>
      </c>
      <c r="J281" s="132">
        <f>(J117-J116)*100</f>
        <v>-2.8000000000000025</v>
      </c>
      <c r="K281" s="132">
        <f>(K117-K116)*100</f>
        <v>-1.5000000000000013</v>
      </c>
      <c r="L281" s="132">
        <f>(L117-L116)*100</f>
        <v>-3.5999999999999921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" x14ac:dyDescent="0.35">
      <c r="A282" s="1"/>
      <c r="B282" s="8"/>
      <c r="C282" s="9"/>
      <c r="D282" s="129"/>
      <c r="E282" s="128"/>
      <c r="F282" s="129"/>
      <c r="G282" s="137"/>
      <c r="H282" s="8"/>
      <c r="I282" s="9"/>
      <c r="J282" s="129"/>
      <c r="K282" s="128"/>
      <c r="L282" s="128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5" x14ac:dyDescent="0.35">
      <c r="A283" s="1"/>
      <c r="B283" s="40">
        <v>2.2000000000000002</v>
      </c>
      <c r="C283" s="40" t="s">
        <v>23</v>
      </c>
      <c r="D283" s="131">
        <f>(D119-D118)*100</f>
        <v>-2.1000000000000019</v>
      </c>
      <c r="E283" s="131">
        <f>(E119-E118)*100</f>
        <v>-2.5000000000000022</v>
      </c>
      <c r="F283" s="131">
        <f>(F119-F118)*100</f>
        <v>-2.5000000000000022</v>
      </c>
      <c r="G283" s="137"/>
      <c r="H283" s="40">
        <v>2.2000000000000002</v>
      </c>
      <c r="I283" s="40" t="s">
        <v>23</v>
      </c>
      <c r="J283" s="131">
        <f>(J119-J118)*100</f>
        <v>-2.399999999999991</v>
      </c>
      <c r="K283" s="131">
        <f>(K119-K118)*100</f>
        <v>-0.10000000000000009</v>
      </c>
      <c r="L283" s="131">
        <f>(L119-L118)*100</f>
        <v>-2.5999999999999912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" x14ac:dyDescent="0.35">
      <c r="A284" s="1"/>
      <c r="B284" s="8"/>
      <c r="C284" s="9"/>
      <c r="D284" s="129"/>
      <c r="E284" s="128"/>
      <c r="F284" s="129"/>
      <c r="G284" s="137"/>
      <c r="H284" s="8"/>
      <c r="I284" s="9"/>
      <c r="J284" s="129"/>
      <c r="K284" s="128"/>
      <c r="L284" s="128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5" x14ac:dyDescent="0.35">
      <c r="A285" s="1"/>
      <c r="B285" s="27">
        <v>2.4</v>
      </c>
      <c r="C285" s="28" t="s">
        <v>23</v>
      </c>
      <c r="D285" s="130">
        <f>(D121-D120)*100</f>
        <v>2.1000000000000019</v>
      </c>
      <c r="E285" s="130">
        <f>(E121-E120)*100</f>
        <v>1.3000000000000012</v>
      </c>
      <c r="F285" s="130">
        <f>(F121-F120)*100</f>
        <v>1.3000000000000012</v>
      </c>
      <c r="G285" s="137"/>
      <c r="H285" s="27">
        <v>2.4</v>
      </c>
      <c r="I285" s="28" t="s">
        <v>23</v>
      </c>
      <c r="J285" s="130">
        <f>(J121-J120)*100</f>
        <v>1.3000000000000012</v>
      </c>
      <c r="K285" s="130">
        <f>(K121-K120)*100</f>
        <v>3.9999999999999982</v>
      </c>
      <c r="L285" s="130">
        <f>(L121-L120)*100</f>
        <v>0.50000000000000044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" x14ac:dyDescent="0.35">
      <c r="A286" s="1"/>
      <c r="B286" s="8"/>
      <c r="C286" s="9"/>
      <c r="D286" s="129"/>
      <c r="E286" s="128"/>
      <c r="F286" s="129"/>
      <c r="G286" s="137"/>
      <c r="H286" s="8"/>
      <c r="I286" s="9"/>
      <c r="J286" s="129"/>
      <c r="K286" s="128"/>
      <c r="L286" s="128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5" x14ac:dyDescent="0.35">
      <c r="A287" s="1"/>
      <c r="B287" s="27">
        <v>2.8</v>
      </c>
      <c r="C287" s="28" t="s">
        <v>23</v>
      </c>
      <c r="D287" s="130">
        <f>(D123-D122)*100</f>
        <v>2.5999999999999996</v>
      </c>
      <c r="E287" s="130">
        <f>(E123-E122)*100</f>
        <v>2.5000000000000022</v>
      </c>
      <c r="F287" s="130">
        <f>(F123-F122)*100</f>
        <v>2.5000000000000022</v>
      </c>
      <c r="G287" s="137"/>
      <c r="H287" s="27">
        <v>2.8</v>
      </c>
      <c r="I287" s="28" t="s">
        <v>23</v>
      </c>
      <c r="J287" s="130">
        <f>(J123-J122)*100</f>
        <v>2.6000000000000023</v>
      </c>
      <c r="K287" s="130">
        <f>(K123-K122)*100</f>
        <v>3.3000000000000003</v>
      </c>
      <c r="L287" s="130">
        <f>(L123-L122)*100</f>
        <v>2.1999999999999993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" x14ac:dyDescent="0.35">
      <c r="A288" s="1"/>
      <c r="B288" s="8"/>
      <c r="C288" s="9"/>
      <c r="D288" s="129"/>
      <c r="E288" s="128"/>
      <c r="F288" s="129"/>
      <c r="G288" s="137"/>
      <c r="H288" s="8"/>
      <c r="I288" s="9"/>
      <c r="J288" s="129"/>
      <c r="K288" s="128"/>
      <c r="L288" s="128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5" x14ac:dyDescent="0.35">
      <c r="A289" s="1"/>
      <c r="B289" s="25">
        <v>2.1</v>
      </c>
      <c r="C289" s="26" t="s">
        <v>24</v>
      </c>
      <c r="D289" s="132">
        <f>(D125-D124)*100</f>
        <v>-2.9999999999999916</v>
      </c>
      <c r="E289" s="132">
        <f>(E125-E124)*100</f>
        <v>-4.6000000000000041</v>
      </c>
      <c r="F289" s="132">
        <f>(F125-F124)*100</f>
        <v>-4.6000000000000041</v>
      </c>
      <c r="G289" s="137"/>
      <c r="H289" s="25">
        <v>2.1</v>
      </c>
      <c r="I289" s="26" t="s">
        <v>24</v>
      </c>
      <c r="J289" s="132">
        <f>(J125-J124)*100</f>
        <v>-1.8000000000000016</v>
      </c>
      <c r="K289" s="132">
        <f>(K125-K124)*100</f>
        <v>-1.4000000000000012</v>
      </c>
      <c r="L289" s="132">
        <f>(L125-L124)*100</f>
        <v>-3.3999999999999919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" x14ac:dyDescent="0.35">
      <c r="A290" s="1"/>
      <c r="B290" s="8"/>
      <c r="C290" s="9"/>
      <c r="D290" s="129"/>
      <c r="E290" s="128"/>
      <c r="F290" s="129"/>
      <c r="G290" s="137"/>
      <c r="H290" s="8"/>
      <c r="I290" s="9"/>
      <c r="J290" s="129"/>
      <c r="K290" s="128"/>
      <c r="L290" s="128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5" x14ac:dyDescent="0.35">
      <c r="A291" s="1"/>
      <c r="B291" s="40">
        <v>2.2000000000000002</v>
      </c>
      <c r="C291" s="40" t="s">
        <v>24</v>
      </c>
      <c r="D291" s="131">
        <f>(D127-D126)*100</f>
        <v>-1.9999999999999907</v>
      </c>
      <c r="E291" s="131">
        <f>(E127-E126)*100</f>
        <v>-2.8999999999999915</v>
      </c>
      <c r="F291" s="131">
        <f>(F127-F126)*100</f>
        <v>-2.8999999999999915</v>
      </c>
      <c r="G291" s="137"/>
      <c r="H291" s="40">
        <v>2.2000000000000002</v>
      </c>
      <c r="I291" s="40" t="s">
        <v>24</v>
      </c>
      <c r="J291" s="131">
        <f>(J127-J126)*100</f>
        <v>-2.4000000000000021</v>
      </c>
      <c r="K291" s="131">
        <f>(K127-K126)*100</f>
        <v>-0.70000000000000062</v>
      </c>
      <c r="L291" s="131">
        <f>(L127-L126)*100</f>
        <v>-2.9000000000000026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" x14ac:dyDescent="0.35">
      <c r="A292" s="1"/>
      <c r="B292" s="8"/>
      <c r="C292" s="9"/>
      <c r="D292" s="129"/>
      <c r="E292" s="128"/>
      <c r="F292" s="129"/>
      <c r="G292" s="137"/>
      <c r="H292" s="8"/>
      <c r="I292" s="9"/>
      <c r="J292" s="129"/>
      <c r="K292" s="128"/>
      <c r="L292" s="128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5" x14ac:dyDescent="0.35">
      <c r="A293" s="1"/>
      <c r="B293" s="27">
        <v>2.4</v>
      </c>
      <c r="C293" s="28" t="s">
        <v>24</v>
      </c>
      <c r="D293" s="130">
        <f>(D129-D128)*100</f>
        <v>1.8000000000000016</v>
      </c>
      <c r="E293" s="130">
        <f>(E129-E128)*100</f>
        <v>0.60000000000000053</v>
      </c>
      <c r="F293" s="130">
        <f>(F129-F128)*100</f>
        <v>0.60000000000000053</v>
      </c>
      <c r="G293" s="137"/>
      <c r="H293" s="27">
        <v>2.4</v>
      </c>
      <c r="I293" s="28" t="s">
        <v>24</v>
      </c>
      <c r="J293" s="130">
        <f>(J129-J128)*100</f>
        <v>1.2000000000000011</v>
      </c>
      <c r="K293" s="130">
        <f>(K129-K128)*100</f>
        <v>3.5000000000000031</v>
      </c>
      <c r="L293" s="130">
        <f>(L129-L128)*100</f>
        <v>-0.30000000000000027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" x14ac:dyDescent="0.35">
      <c r="A294" s="1"/>
      <c r="B294" s="8"/>
      <c r="C294" s="9"/>
      <c r="D294" s="129"/>
      <c r="E294" s="128"/>
      <c r="F294" s="129"/>
      <c r="G294" s="137"/>
      <c r="H294" s="8"/>
      <c r="I294" s="9"/>
      <c r="J294" s="129"/>
      <c r="K294" s="128"/>
      <c r="L294" s="128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5" x14ac:dyDescent="0.35">
      <c r="A295" s="1"/>
      <c r="B295" s="27">
        <v>2.8</v>
      </c>
      <c r="C295" s="28" t="s">
        <v>24</v>
      </c>
      <c r="D295" s="130">
        <f>(D131-D130)*100</f>
        <v>2.2000000000000006</v>
      </c>
      <c r="E295" s="130">
        <f>(E131-E130)*100</f>
        <v>2.2999999999999994</v>
      </c>
      <c r="F295" s="130">
        <f>(F131-F130)*100</f>
        <v>2.2999999999999994</v>
      </c>
      <c r="G295" s="137"/>
      <c r="H295" s="27">
        <v>2.8</v>
      </c>
      <c r="I295" s="28" t="s">
        <v>24</v>
      </c>
      <c r="J295" s="130">
        <f>(J131-J130)*100</f>
        <v>2.600000000000001</v>
      </c>
      <c r="K295" s="130">
        <f>(K131-K130)*100</f>
        <v>3.5999999999999979</v>
      </c>
      <c r="L295" s="130">
        <f>(L131-L130)*100</f>
        <v>1.8999999999999961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" x14ac:dyDescent="0.35">
      <c r="A296" s="1"/>
      <c r="B296" s="8"/>
      <c r="C296" s="9"/>
      <c r="D296" s="129"/>
      <c r="E296" s="128"/>
      <c r="F296" s="129"/>
      <c r="G296" s="137"/>
      <c r="H296" s="8"/>
      <c r="I296" s="9"/>
      <c r="J296" s="129"/>
      <c r="K296" s="128"/>
      <c r="L296" s="128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5" x14ac:dyDescent="0.35">
      <c r="A297" s="1"/>
      <c r="B297" s="25">
        <v>2.1</v>
      </c>
      <c r="C297" s="26" t="s">
        <v>25</v>
      </c>
      <c r="D297" s="132">
        <f>(D133-D132)*100</f>
        <v>-3.5999999999999921</v>
      </c>
      <c r="E297" s="132">
        <f>(E133-E132)*100</f>
        <v>-1.8000000000000016</v>
      </c>
      <c r="F297" s="132">
        <f>(F133-F132)*100</f>
        <v>-1.8000000000000016</v>
      </c>
      <c r="G297" s="137"/>
      <c r="H297" s="25">
        <v>2.1</v>
      </c>
      <c r="I297" s="26" t="s">
        <v>25</v>
      </c>
      <c r="J297" s="132">
        <f>(J133-J132)*100</f>
        <v>-2.9999999999999916</v>
      </c>
      <c r="K297" s="132">
        <f>(K133-K132)*100</f>
        <v>-0.50000000000000044</v>
      </c>
      <c r="L297" s="132">
        <f>(L133-L132)*100</f>
        <v>-2.0000000000000018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" x14ac:dyDescent="0.35">
      <c r="A298" s="1"/>
      <c r="B298" s="8"/>
      <c r="C298" s="9"/>
      <c r="D298" s="129"/>
      <c r="E298" s="128"/>
      <c r="F298" s="129"/>
      <c r="G298" s="137"/>
      <c r="H298" s="8"/>
      <c r="I298" s="9"/>
      <c r="J298" s="129"/>
      <c r="K298" s="128"/>
      <c r="L298" s="128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5" x14ac:dyDescent="0.35">
      <c r="A299" s="1"/>
      <c r="B299" s="40">
        <v>2.2000000000000002</v>
      </c>
      <c r="C299" s="40" t="s">
        <v>25</v>
      </c>
      <c r="D299" s="131">
        <f>(D135-D134)*100</f>
        <v>-2.1999999999999909</v>
      </c>
      <c r="E299" s="131">
        <f>(E135-E134)*100</f>
        <v>-2.1999999999999909</v>
      </c>
      <c r="F299" s="131">
        <f>(F135-F134)*100</f>
        <v>-2.1999999999999909</v>
      </c>
      <c r="G299" s="137"/>
      <c r="H299" s="40">
        <v>2.2000000000000002</v>
      </c>
      <c r="I299" s="40" t="s">
        <v>25</v>
      </c>
      <c r="J299" s="131">
        <f>(J135-J134)*100</f>
        <v>-1.6000000000000014</v>
      </c>
      <c r="K299" s="131">
        <f>(K135-K134)*100</f>
        <v>-1.100000000000001</v>
      </c>
      <c r="L299" s="131">
        <f>(L135-L134)*100</f>
        <v>-2.0000000000000018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" x14ac:dyDescent="0.35">
      <c r="A300" s="1"/>
      <c r="B300" s="8"/>
      <c r="C300" s="9"/>
      <c r="D300" s="129"/>
      <c r="E300" s="128"/>
      <c r="F300" s="129"/>
      <c r="G300" s="137"/>
      <c r="H300" s="8"/>
      <c r="I300" s="9"/>
      <c r="J300" s="129"/>
      <c r="K300" s="128"/>
      <c r="L300" s="128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5" x14ac:dyDescent="0.35">
      <c r="A301" s="1"/>
      <c r="B301" s="25">
        <v>2.4</v>
      </c>
      <c r="C301" s="26" t="s">
        <v>25</v>
      </c>
      <c r="D301" s="132">
        <f>(D137-D136)*100</f>
        <v>0.50000000000000044</v>
      </c>
      <c r="E301" s="132">
        <f>(E137-E136)*100</f>
        <v>2.0000000000000018</v>
      </c>
      <c r="F301" s="132">
        <f>(F137-F136)*100</f>
        <v>2.0000000000000018</v>
      </c>
      <c r="G301" s="137"/>
      <c r="H301" s="25">
        <v>2.4</v>
      </c>
      <c r="I301" s="26" t="s">
        <v>25</v>
      </c>
      <c r="J301" s="132">
        <f>(J137-J136)*100</f>
        <v>0.40000000000000036</v>
      </c>
      <c r="K301" s="132">
        <f>(K137-K136)*100</f>
        <v>3.799999999999998</v>
      </c>
      <c r="L301" s="132">
        <f>(L137-L136)*100</f>
        <v>1.5000000000000013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" x14ac:dyDescent="0.35">
      <c r="A302" s="1"/>
      <c r="B302" s="8"/>
      <c r="C302" s="9"/>
      <c r="D302" s="129"/>
      <c r="E302" s="128"/>
      <c r="F302" s="129"/>
      <c r="G302" s="137"/>
      <c r="H302" s="8"/>
      <c r="I302" s="9"/>
      <c r="J302" s="129"/>
      <c r="K302" s="128"/>
      <c r="L302" s="128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5" x14ac:dyDescent="0.35">
      <c r="A303" s="1"/>
      <c r="B303" s="25">
        <v>2.8</v>
      </c>
      <c r="C303" s="26" t="s">
        <v>25</v>
      </c>
      <c r="D303" s="132">
        <f>(D139-D138)*100</f>
        <v>1.9000000000000017</v>
      </c>
      <c r="E303" s="132">
        <f>(E139-E138)*100</f>
        <v>2.9</v>
      </c>
      <c r="F303" s="132">
        <f>(F139-F138)*100</f>
        <v>2.9</v>
      </c>
      <c r="G303" s="137"/>
      <c r="H303" s="25">
        <v>2.8</v>
      </c>
      <c r="I303" s="26" t="s">
        <v>25</v>
      </c>
      <c r="J303" s="132">
        <f>(J139-J138)*100</f>
        <v>1.699999999999996</v>
      </c>
      <c r="K303" s="132">
        <f>(K139-K138)*100</f>
        <v>3.1999999999999988</v>
      </c>
      <c r="L303" s="132">
        <f>(L139-L138)*100</f>
        <v>2.8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" x14ac:dyDescent="0.35">
      <c r="A304" s="1"/>
      <c r="B304" s="8"/>
      <c r="C304" s="9"/>
      <c r="D304" s="129"/>
      <c r="E304" s="128"/>
      <c r="F304" s="129"/>
      <c r="G304" s="137"/>
      <c r="H304" s="8"/>
      <c r="I304" s="9"/>
      <c r="J304" s="129"/>
      <c r="K304" s="128"/>
      <c r="L304" s="128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5" x14ac:dyDescent="0.35">
      <c r="A305" s="1"/>
      <c r="B305" s="5">
        <v>2.1</v>
      </c>
      <c r="C305" s="6" t="s">
        <v>26</v>
      </c>
      <c r="D305" s="133">
        <f>(D141-D140)*100</f>
        <v>-1.3000000000000012</v>
      </c>
      <c r="E305" s="133">
        <f>(E141-E140)*100</f>
        <v>-1.3000000000000012</v>
      </c>
      <c r="F305" s="133">
        <f>(F141-F140)*100</f>
        <v>-1.3000000000000012</v>
      </c>
      <c r="G305" s="137"/>
      <c r="H305" s="5">
        <v>2.1</v>
      </c>
      <c r="I305" s="6" t="s">
        <v>26</v>
      </c>
      <c r="J305" s="133">
        <f>(J141-J140)*100</f>
        <v>-0.50000000000000044</v>
      </c>
      <c r="K305" s="133">
        <f>(K141-K140)*100</f>
        <v>-0.10000000000000009</v>
      </c>
      <c r="L305" s="133">
        <f>(L141-L140)*100</f>
        <v>-0.50000000000000044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" x14ac:dyDescent="0.35">
      <c r="A306" s="1"/>
      <c r="B306" s="8"/>
      <c r="C306" s="9"/>
      <c r="D306" s="129"/>
      <c r="E306" s="128"/>
      <c r="F306" s="129"/>
      <c r="G306" s="137"/>
      <c r="H306" s="8"/>
      <c r="I306" s="9"/>
      <c r="J306" s="129"/>
      <c r="K306" s="128"/>
      <c r="L306" s="128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5" x14ac:dyDescent="0.35">
      <c r="A307" s="1"/>
      <c r="B307" s="29">
        <v>2.2000000000000002</v>
      </c>
      <c r="C307" s="29" t="s">
        <v>26</v>
      </c>
      <c r="D307" s="134">
        <f>(D143-D142)*100</f>
        <v>-2.1999999999999909</v>
      </c>
      <c r="E307" s="134">
        <f>(E143-E142)*100</f>
        <v>-2.1999999999999909</v>
      </c>
      <c r="F307" s="134">
        <f>(F143-F142)*100</f>
        <v>-2.1999999999999909</v>
      </c>
      <c r="G307" s="137"/>
      <c r="H307" s="29">
        <v>2.2000000000000002</v>
      </c>
      <c r="I307" s="29" t="s">
        <v>26</v>
      </c>
      <c r="J307" s="134">
        <f>(J143-J142)*100</f>
        <v>-1.6000000000000014</v>
      </c>
      <c r="K307" s="134">
        <f>(K143-K142)*100</f>
        <v>-1.100000000000001</v>
      </c>
      <c r="L307" s="134">
        <f>(L143-L142)*100</f>
        <v>-1.6000000000000014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" x14ac:dyDescent="0.35">
      <c r="A308" s="1"/>
      <c r="B308" s="8"/>
      <c r="C308" s="9"/>
      <c r="D308" s="129"/>
      <c r="E308" s="128"/>
      <c r="F308" s="129"/>
      <c r="G308" s="137"/>
      <c r="H308" s="8"/>
      <c r="I308" s="9"/>
      <c r="J308" s="129"/>
      <c r="K308" s="128"/>
      <c r="L308" s="128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5" x14ac:dyDescent="0.35">
      <c r="A309" s="1"/>
      <c r="B309" s="5">
        <v>2.4</v>
      </c>
      <c r="C309" s="6" t="s">
        <v>26</v>
      </c>
      <c r="D309" s="133">
        <f>(D145-D144)*100</f>
        <v>-0.20000000000000018</v>
      </c>
      <c r="E309" s="133">
        <f>(E145-E144)*100</f>
        <v>-0.30000000000000027</v>
      </c>
      <c r="F309" s="133">
        <f>(F145-F144)*100</f>
        <v>-0.30000000000000027</v>
      </c>
      <c r="G309" s="137"/>
      <c r="H309" s="5">
        <v>2.4</v>
      </c>
      <c r="I309" s="6" t="s">
        <v>26</v>
      </c>
      <c r="J309" s="133">
        <f>(J145-J144)*100</f>
        <v>-24</v>
      </c>
      <c r="K309" s="133">
        <f>(K145-K144)*100</f>
        <v>-4.0999999999999925</v>
      </c>
      <c r="L309" s="133">
        <f>(L145-L144)*100</f>
        <v>-24.099999999999998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" x14ac:dyDescent="0.35">
      <c r="A310" s="1"/>
      <c r="B310" s="8"/>
      <c r="C310" s="9"/>
      <c r="D310" s="129"/>
      <c r="E310" s="128"/>
      <c r="F310" s="129"/>
      <c r="G310" s="137"/>
      <c r="H310" s="8"/>
      <c r="I310" s="9"/>
      <c r="J310" s="129"/>
      <c r="K310" s="128"/>
      <c r="L310" s="128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5" x14ac:dyDescent="0.35">
      <c r="A311" s="1"/>
      <c r="B311" s="5">
        <v>2.8</v>
      </c>
      <c r="C311" s="6" t="s">
        <v>26</v>
      </c>
      <c r="D311" s="133">
        <f>(D147-D146)*100</f>
        <v>2.0999999999999992</v>
      </c>
      <c r="E311" s="133">
        <f>(E147-E146)*100</f>
        <v>2.1999999999999993</v>
      </c>
      <c r="F311" s="133">
        <f>(F147-F146)*100</f>
        <v>2.1999999999999993</v>
      </c>
      <c r="G311" s="137"/>
      <c r="H311" s="5">
        <v>2.8</v>
      </c>
      <c r="I311" s="6" t="s">
        <v>26</v>
      </c>
      <c r="J311" s="133">
        <f>(J147-J146)*100</f>
        <v>1.9000000000000017</v>
      </c>
      <c r="K311" s="133">
        <f>(K147-K146)*100</f>
        <v>3</v>
      </c>
      <c r="L311" s="133">
        <f>(L147-L146)*100</f>
        <v>1.9000000000000017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" x14ac:dyDescent="0.35">
      <c r="A312" s="1"/>
      <c r="B312" s="8"/>
      <c r="C312" s="9"/>
      <c r="D312" s="129"/>
      <c r="E312" s="128"/>
      <c r="F312" s="129"/>
      <c r="G312" s="137"/>
      <c r="H312" s="8"/>
      <c r="I312" s="9"/>
      <c r="J312" s="129"/>
      <c r="K312" s="128"/>
      <c r="L312" s="128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5" x14ac:dyDescent="0.35">
      <c r="A313" s="1"/>
      <c r="B313" s="25">
        <v>2.1</v>
      </c>
      <c r="C313" s="26" t="s">
        <v>27</v>
      </c>
      <c r="D313" s="132">
        <f>(D149-D148)*100</f>
        <v>-0.60000000000000053</v>
      </c>
      <c r="E313" s="132">
        <f>(E149-E148)*100</f>
        <v>-1.100000000000001</v>
      </c>
      <c r="F313" s="132">
        <f>(F149-F148)*100</f>
        <v>-1.100000000000001</v>
      </c>
      <c r="G313" s="137"/>
      <c r="H313" s="25">
        <v>2.1</v>
      </c>
      <c r="I313" s="26" t="s">
        <v>27</v>
      </c>
      <c r="J313" s="132">
        <f>(J149-J148)*100</f>
        <v>-0.10000000000000009</v>
      </c>
      <c r="K313" s="132">
        <f>(K149-K148)*100</f>
        <v>-0.10000000000000009</v>
      </c>
      <c r="L313" s="132">
        <f>(L149-L148)*100</f>
        <v>-0.30000000000000027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" x14ac:dyDescent="0.35">
      <c r="A314" s="1"/>
      <c r="B314" s="8"/>
      <c r="C314" s="9"/>
      <c r="D314" s="129"/>
      <c r="E314" s="128"/>
      <c r="F314" s="129"/>
      <c r="G314" s="137"/>
      <c r="H314" s="8"/>
      <c r="I314" s="9"/>
      <c r="J314" s="129"/>
      <c r="K314" s="128"/>
      <c r="L314" s="128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5" x14ac:dyDescent="0.35">
      <c r="A315" s="1"/>
      <c r="B315" s="40">
        <v>2.2000000000000002</v>
      </c>
      <c r="C315" s="40" t="s">
        <v>27</v>
      </c>
      <c r="D315" s="131">
        <f>(D151-D150)*100</f>
        <v>-1.5000000000000013</v>
      </c>
      <c r="E315" s="131">
        <f>(E151-E150)*100</f>
        <v>-1.9000000000000017</v>
      </c>
      <c r="F315" s="131">
        <f>(F151-F150)*100</f>
        <v>-1.9000000000000017</v>
      </c>
      <c r="G315" s="137"/>
      <c r="H315" s="40">
        <v>2.2000000000000002</v>
      </c>
      <c r="I315" s="40" t="s">
        <v>27</v>
      </c>
      <c r="J315" s="131">
        <f>(J151-J150)*100</f>
        <v>-0.80000000000000071</v>
      </c>
      <c r="K315" s="131">
        <f>(K151-K150)*100</f>
        <v>-0.60000000000000053</v>
      </c>
      <c r="L315" s="131">
        <f>(L151-L150)*100</f>
        <v>-0.80000000000000071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" x14ac:dyDescent="0.35">
      <c r="A316" s="1"/>
      <c r="B316" s="8"/>
      <c r="C316" s="9"/>
      <c r="D316" s="129"/>
      <c r="E316" s="128"/>
      <c r="F316" s="129"/>
      <c r="G316" s="137"/>
      <c r="H316" s="8"/>
      <c r="I316" s="9"/>
      <c r="J316" s="129"/>
      <c r="K316" s="128"/>
      <c r="L316" s="128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5" x14ac:dyDescent="0.35">
      <c r="A317" s="1"/>
      <c r="B317" s="27">
        <v>2.4</v>
      </c>
      <c r="C317" s="28" t="s">
        <v>27</v>
      </c>
      <c r="D317" s="130">
        <f>(D153-D152)*100</f>
        <v>-0.60000000000000053</v>
      </c>
      <c r="E317" s="130">
        <f>(E153-E152)*100</f>
        <v>-1.2000000000000011</v>
      </c>
      <c r="F317" s="130">
        <f>(F153-F152)*100</f>
        <v>-1.2000000000000011</v>
      </c>
      <c r="G317" s="137"/>
      <c r="H317" s="27">
        <v>2.4</v>
      </c>
      <c r="I317" s="28" t="s">
        <v>27</v>
      </c>
      <c r="J317" s="130">
        <f>(J153-J152)*100</f>
        <v>-1.100000000000001</v>
      </c>
      <c r="K317" s="130">
        <f>(K153-K152)*100</f>
        <v>0.40000000000000036</v>
      </c>
      <c r="L317" s="130">
        <f>(L153-L152)*100</f>
        <v>-1.3000000000000012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" x14ac:dyDescent="0.35">
      <c r="A318" s="1"/>
      <c r="B318" s="8"/>
      <c r="C318" s="9"/>
      <c r="D318" s="129"/>
      <c r="E318" s="128"/>
      <c r="F318" s="129"/>
      <c r="G318" s="137"/>
      <c r="H318" s="8"/>
      <c r="I318" s="9"/>
      <c r="J318" s="129"/>
      <c r="K318" s="128"/>
      <c r="L318" s="128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5" x14ac:dyDescent="0.35">
      <c r="A319" s="1"/>
      <c r="B319" s="27">
        <v>2.8</v>
      </c>
      <c r="C319" s="28" t="s">
        <v>27</v>
      </c>
      <c r="D319" s="130">
        <f>(D155-D154)*100</f>
        <v>2.2999999999999994</v>
      </c>
      <c r="E319" s="130">
        <f>(E155-E154)*100</f>
        <v>1.6000000000000014</v>
      </c>
      <c r="F319" s="130">
        <f>(F155-F154)*100</f>
        <v>1.6000000000000014</v>
      </c>
      <c r="G319" s="137"/>
      <c r="H319" s="27">
        <v>2.8</v>
      </c>
      <c r="I319" s="28" t="s">
        <v>27</v>
      </c>
      <c r="J319" s="130">
        <f>(J155-J154)*100</f>
        <v>1.8000000000000016</v>
      </c>
      <c r="K319" s="130">
        <f>(K155-K154)*100</f>
        <v>2.6000000000000023</v>
      </c>
      <c r="L319" s="130">
        <f>(L155-L154)*100</f>
        <v>1.100000000000001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" x14ac:dyDescent="0.35">
      <c r="A320" s="1"/>
      <c r="B320" s="8"/>
      <c r="C320" s="9"/>
      <c r="D320" s="129"/>
      <c r="E320" s="128"/>
      <c r="F320" s="129"/>
      <c r="G320" s="137"/>
      <c r="H320" s="8"/>
      <c r="I320" s="9"/>
      <c r="J320" s="129"/>
      <c r="K320" s="128"/>
      <c r="L320" s="128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40" ht="15.5" x14ac:dyDescent="0.35">
      <c r="A321" s="1"/>
      <c r="B321" s="25">
        <v>2.1</v>
      </c>
      <c r="C321" s="26" t="s">
        <v>28</v>
      </c>
      <c r="D321" s="132">
        <f>(D157-D156)*100</f>
        <v>-0.30000000000000027</v>
      </c>
      <c r="E321" s="132">
        <f>(E157-E156)*100</f>
        <v>-1.100000000000001</v>
      </c>
      <c r="F321" s="132">
        <f>(F157-F156)*100</f>
        <v>-1.100000000000001</v>
      </c>
      <c r="G321" s="137"/>
      <c r="H321" s="25">
        <v>2.1</v>
      </c>
      <c r="I321" s="26" t="s">
        <v>28</v>
      </c>
      <c r="J321" s="132">
        <f>(J157-J156)*100</f>
        <v>0</v>
      </c>
      <c r="K321" s="132">
        <f>(K157-K156)*100</f>
        <v>0</v>
      </c>
      <c r="L321" s="132">
        <f>(L157-L156)*100</f>
        <v>-0.10000000000000009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40" ht="15" x14ac:dyDescent="0.35">
      <c r="A322" s="1"/>
      <c r="B322" s="8"/>
      <c r="C322" s="9"/>
      <c r="D322" s="129"/>
      <c r="E322" s="128"/>
      <c r="F322" s="129"/>
      <c r="G322" s="137"/>
      <c r="H322" s="8"/>
      <c r="I322" s="9"/>
      <c r="J322" s="129"/>
      <c r="K322" s="128"/>
      <c r="L322" s="128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40" ht="15.5" x14ac:dyDescent="0.35">
      <c r="A323" s="1"/>
      <c r="B323" s="40">
        <v>2.2000000000000002</v>
      </c>
      <c r="C323" s="40" t="s">
        <v>28</v>
      </c>
      <c r="D323" s="131">
        <f>(D159-D158)*100</f>
        <v>-1.100000000000001</v>
      </c>
      <c r="E323" s="131">
        <f>(E159-E158)*100</f>
        <v>-1.6000000000000014</v>
      </c>
      <c r="F323" s="131">
        <f>(F159-F158)*100</f>
        <v>-1.6000000000000014</v>
      </c>
      <c r="G323" s="137"/>
      <c r="H323" s="40">
        <v>2.2000000000000002</v>
      </c>
      <c r="I323" s="40" t="s">
        <v>28</v>
      </c>
      <c r="J323" s="131">
        <f>(J159-J158)*100</f>
        <v>-0.40000000000000036</v>
      </c>
      <c r="K323" s="131">
        <f>(K159-K158)*100</f>
        <v>-0.30000000000000027</v>
      </c>
      <c r="L323" s="131">
        <f>(L159-L158)*100</f>
        <v>-0.50000000000000044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40" ht="15" x14ac:dyDescent="0.35">
      <c r="A324" s="1"/>
      <c r="B324" s="8"/>
      <c r="C324" s="9"/>
      <c r="D324" s="129"/>
      <c r="E324" s="128"/>
      <c r="F324" s="129"/>
      <c r="G324" s="137"/>
      <c r="H324" s="8"/>
      <c r="I324" s="9"/>
      <c r="J324" s="129"/>
      <c r="K324" s="128"/>
      <c r="L324" s="128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40" ht="15.5" x14ac:dyDescent="0.35">
      <c r="A325" s="1"/>
      <c r="B325" s="27">
        <v>2.4</v>
      </c>
      <c r="C325" s="28" t="s">
        <v>28</v>
      </c>
      <c r="D325" s="130">
        <f>(D161-D160)*100</f>
        <v>-0.9000000000000008</v>
      </c>
      <c r="E325" s="130">
        <f>(E161-E160)*100</f>
        <v>-1.4999999999999902</v>
      </c>
      <c r="F325" s="130">
        <f>(F161-F160)*100</f>
        <v>-1.4999999999999902</v>
      </c>
      <c r="G325" s="137"/>
      <c r="H325" s="27">
        <v>2.4</v>
      </c>
      <c r="I325" s="28" t="s">
        <v>28</v>
      </c>
      <c r="J325" s="130">
        <f>(J161-J160)*100</f>
        <v>-1.5000000000000013</v>
      </c>
      <c r="K325" s="130">
        <f>(K161-K160)*100</f>
        <v>-0.30000000000000027</v>
      </c>
      <c r="L325" s="130">
        <f>(L161-L160)*100</f>
        <v>-1.4000000000000012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40" ht="15" x14ac:dyDescent="0.35">
      <c r="A326" s="1"/>
      <c r="B326" s="8"/>
      <c r="C326" s="9"/>
      <c r="D326" s="129"/>
      <c r="E326" s="128"/>
      <c r="F326" s="129"/>
      <c r="G326" s="137"/>
      <c r="H326" s="8"/>
      <c r="I326" s="9"/>
      <c r="J326" s="129"/>
      <c r="K326" s="128"/>
      <c r="L326" s="128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40" ht="15.5" x14ac:dyDescent="0.35">
      <c r="A327" s="1"/>
      <c r="B327" s="27">
        <v>2.8</v>
      </c>
      <c r="C327" s="28" t="s">
        <v>28</v>
      </c>
      <c r="D327" s="130">
        <f>(D163-D162)*100</f>
        <v>1.9999999999999991</v>
      </c>
      <c r="E327" s="130">
        <f>(E163-E162)*100</f>
        <v>1.100000000000001</v>
      </c>
      <c r="F327" s="130">
        <f>(F163-F162)*100</f>
        <v>1.100000000000001</v>
      </c>
      <c r="G327" s="137"/>
      <c r="H327" s="27">
        <v>2.8</v>
      </c>
      <c r="I327" s="28" t="s">
        <v>28</v>
      </c>
      <c r="J327" s="130">
        <f>(J163-J162)*100</f>
        <v>1.9000000000000017</v>
      </c>
      <c r="K327" s="130">
        <f>(K163-K162)*100</f>
        <v>2.7000000000000024</v>
      </c>
      <c r="L327" s="130">
        <f>(L163-L162)*100</f>
        <v>0.69999999999999507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40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x14ac:dyDescent="0.35">
      <c r="A329" s="136"/>
      <c r="B329" s="167" t="s">
        <v>30</v>
      </c>
      <c r="C329" s="167"/>
      <c r="D329" s="167"/>
      <c r="E329" s="167"/>
      <c r="F329" s="167"/>
      <c r="G329" s="136"/>
      <c r="H329" s="168" t="s">
        <v>31</v>
      </c>
      <c r="I329" s="168"/>
      <c r="J329" s="168"/>
      <c r="K329" s="168"/>
      <c r="L329" s="168"/>
      <c r="M329" s="136"/>
      <c r="N329" s="169" t="s">
        <v>32</v>
      </c>
      <c r="O329" s="169"/>
      <c r="P329" s="169"/>
      <c r="Q329" s="169"/>
      <c r="R329" s="169"/>
      <c r="S329" s="136"/>
      <c r="T329" s="162" t="s">
        <v>33</v>
      </c>
      <c r="U329" s="162"/>
      <c r="V329" s="162"/>
      <c r="W329" s="162"/>
      <c r="X329" s="162"/>
      <c r="Y329" s="136"/>
      <c r="Z329" s="163" t="s">
        <v>34</v>
      </c>
      <c r="AA329" s="163"/>
      <c r="AB329" s="163"/>
      <c r="AC329" s="163"/>
      <c r="AD329" s="163"/>
    </row>
    <row r="330" spans="1:40" x14ac:dyDescent="0.35">
      <c r="A330" s="136"/>
      <c r="B330" s="136"/>
      <c r="C330" s="136"/>
      <c r="D330" s="136"/>
      <c r="E330" s="136"/>
      <c r="F330" s="136"/>
      <c r="G330" s="136"/>
      <c r="H330" s="69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H330" s="1"/>
      <c r="AI330" s="1"/>
      <c r="AJ330" s="1"/>
      <c r="AK330" s="1"/>
      <c r="AL330" s="1"/>
      <c r="AM330" s="1"/>
      <c r="AN330" s="1"/>
    </row>
    <row r="331" spans="1:40" x14ac:dyDescent="0.35">
      <c r="A331" s="136"/>
      <c r="B331" s="43" t="s">
        <v>35</v>
      </c>
      <c r="C331" s="44" t="s">
        <v>36</v>
      </c>
      <c r="D331" s="45">
        <v>2</v>
      </c>
      <c r="E331" s="45">
        <v>3</v>
      </c>
      <c r="F331" s="46" t="s">
        <v>37</v>
      </c>
      <c r="G331" s="47"/>
      <c r="H331" s="43" t="s">
        <v>35</v>
      </c>
      <c r="I331" s="44" t="s">
        <v>36</v>
      </c>
      <c r="J331" s="45">
        <v>2</v>
      </c>
      <c r="K331" s="45">
        <v>3</v>
      </c>
      <c r="L331" s="48" t="s">
        <v>37</v>
      </c>
      <c r="M331" s="47"/>
      <c r="N331" s="43" t="s">
        <v>35</v>
      </c>
      <c r="O331" s="44" t="s">
        <v>36</v>
      </c>
      <c r="P331" s="45">
        <v>2</v>
      </c>
      <c r="Q331" s="45">
        <v>3</v>
      </c>
      <c r="R331" s="49" t="s">
        <v>37</v>
      </c>
      <c r="S331" s="47"/>
      <c r="T331" s="43" t="s">
        <v>35</v>
      </c>
      <c r="U331" s="44" t="s">
        <v>36</v>
      </c>
      <c r="V331" s="45">
        <v>2</v>
      </c>
      <c r="W331" s="45">
        <v>3</v>
      </c>
      <c r="X331" s="50" t="s">
        <v>37</v>
      </c>
      <c r="Y331" s="136"/>
      <c r="Z331" s="30" t="s">
        <v>35</v>
      </c>
      <c r="AA331" s="31" t="s">
        <v>36</v>
      </c>
      <c r="AB331" s="45">
        <v>2</v>
      </c>
      <c r="AC331" s="45">
        <v>3</v>
      </c>
      <c r="AD331" s="32" t="s">
        <v>37</v>
      </c>
      <c r="AE331" s="1"/>
    </row>
    <row r="332" spans="1:40" x14ac:dyDescent="0.35">
      <c r="A332" s="136"/>
      <c r="B332" s="51" t="s">
        <v>38</v>
      </c>
      <c r="C332" s="52"/>
      <c r="D332" s="53"/>
      <c r="E332" s="53"/>
      <c r="F332" s="54"/>
      <c r="G332" s="47"/>
      <c r="H332" s="51" t="s">
        <v>38</v>
      </c>
      <c r="I332" s="52"/>
      <c r="J332" s="53"/>
      <c r="K332" s="53"/>
      <c r="L332" s="55"/>
      <c r="M332" s="47"/>
      <c r="N332" s="51" t="s">
        <v>38</v>
      </c>
      <c r="O332" s="52"/>
      <c r="P332" s="53"/>
      <c r="Q332" s="53"/>
      <c r="R332" s="56"/>
      <c r="S332" s="47"/>
      <c r="T332" s="51" t="s">
        <v>38</v>
      </c>
      <c r="U332" s="52"/>
      <c r="V332" s="53"/>
      <c r="W332" s="53"/>
      <c r="X332" s="57"/>
      <c r="Y332" s="136"/>
      <c r="Z332" s="2" t="s">
        <v>38</v>
      </c>
      <c r="AA332" s="3"/>
      <c r="AB332" s="4"/>
      <c r="AC332" s="4"/>
      <c r="AD332" s="33"/>
      <c r="AE332" s="1"/>
    </row>
    <row r="333" spans="1:40" x14ac:dyDescent="0.35">
      <c r="A333" s="136"/>
      <c r="B333" s="51" t="s">
        <v>39</v>
      </c>
      <c r="C333" s="58" t="s">
        <v>6</v>
      </c>
      <c r="D333" s="59">
        <f>MIN($D$169,$D$189,$D$191,$D$197,$D$199)</f>
        <v>-16.5</v>
      </c>
      <c r="E333" s="59">
        <f>MIN($J$169,$J$189,$J$191,$J$197,$J$199)</f>
        <v>2.8</v>
      </c>
      <c r="F333" s="68">
        <f>MIN(D333:E333)</f>
        <v>-16.5</v>
      </c>
      <c r="G333" s="69"/>
      <c r="H333" s="70" t="s">
        <v>39</v>
      </c>
      <c r="I333" s="71" t="s">
        <v>6</v>
      </c>
      <c r="J333" s="60">
        <f>MIN($D$173,$D$175,$D$185,$D$193)</f>
        <v>-0.50000000000000044</v>
      </c>
      <c r="K333" s="60">
        <f>MIN($J$173,$J$175,$J$185,$J$193)</f>
        <v>-1.100000000000001</v>
      </c>
      <c r="L333" s="72">
        <f>MIN(K333:K333)</f>
        <v>-1.100000000000001</v>
      </c>
      <c r="M333" s="69"/>
      <c r="N333" s="70" t="s">
        <v>39</v>
      </c>
      <c r="O333" s="71" t="s">
        <v>6</v>
      </c>
      <c r="P333" s="42">
        <f>MIN($D$177,$D$181,$D$183)</f>
        <v>3.5000000000000004</v>
      </c>
      <c r="Q333" s="42">
        <f>MIN($J$177,$J$181,$J$183)</f>
        <v>3.3000000000000003</v>
      </c>
      <c r="R333" s="73">
        <f>MIN(Q333:Q333)</f>
        <v>3.3000000000000003</v>
      </c>
      <c r="S333" s="69"/>
      <c r="T333" s="70" t="s">
        <v>39</v>
      </c>
      <c r="U333" s="71" t="s">
        <v>6</v>
      </c>
      <c r="V333" s="60">
        <f>MIN($D$171,$D$187,$D$195)</f>
        <v>3.1000000000000028</v>
      </c>
      <c r="W333" s="60">
        <f>MIN($J$171,$J$187,$J$195)</f>
        <v>2.1000000000000019</v>
      </c>
      <c r="X333" s="61">
        <f>MIN(W333:W333)</f>
        <v>2.1000000000000019</v>
      </c>
      <c r="Y333" s="136"/>
      <c r="Z333" s="2" t="s">
        <v>39</v>
      </c>
      <c r="AA333" s="34" t="s">
        <v>6</v>
      </c>
      <c r="AB333" s="39">
        <f>$D$179</f>
        <v>4.8999999999999986</v>
      </c>
      <c r="AC333" s="39">
        <f>$J$179</f>
        <v>4.0999999999999979</v>
      </c>
      <c r="AD333" s="35">
        <f>MIN($AC333:$AC333)</f>
        <v>4.0999999999999979</v>
      </c>
      <c r="AE333" s="1"/>
    </row>
    <row r="334" spans="1:40" x14ac:dyDescent="0.35">
      <c r="A334" s="136"/>
      <c r="B334" s="51"/>
      <c r="C334" s="52" t="s">
        <v>7</v>
      </c>
      <c r="D334" s="59">
        <f>MAX($D$169,$D$189,$D$191,$D$197,$D$199)</f>
        <v>4.2000000000000011</v>
      </c>
      <c r="E334" s="59">
        <f>MAX($J$169,$J$189,$J$191,$J$197,$J$199)</f>
        <v>8.1000000000000014</v>
      </c>
      <c r="F334" s="74">
        <f>MAX(E334:E334)</f>
        <v>8.1000000000000014</v>
      </c>
      <c r="G334" s="69"/>
      <c r="H334" s="70"/>
      <c r="I334" s="75" t="s">
        <v>7</v>
      </c>
      <c r="J334" s="60">
        <f>MAX($D$173,$D$175,$D$185,$D$193)</f>
        <v>4.6000000000000014</v>
      </c>
      <c r="K334" s="60">
        <f>MAX($J$173,$J$175,$J$185,$J$193)</f>
        <v>3.9000000000000008</v>
      </c>
      <c r="L334" s="76">
        <f>MAX(K334:K334)</f>
        <v>3.9000000000000008</v>
      </c>
      <c r="M334" s="69"/>
      <c r="N334" s="70"/>
      <c r="O334" s="75" t="s">
        <v>7</v>
      </c>
      <c r="P334" s="42">
        <f>MAX($D$177,$D$181,$D$183)</f>
        <v>4.3999999999999986</v>
      </c>
      <c r="Q334" s="42">
        <f>MAX($J$177,$J$181,$J$183)</f>
        <v>4.6999999999999984</v>
      </c>
      <c r="R334" s="77">
        <f>MAX(Q334:Q334)</f>
        <v>4.6999999999999984</v>
      </c>
      <c r="S334" s="69"/>
      <c r="T334" s="70"/>
      <c r="U334" s="75" t="s">
        <v>7</v>
      </c>
      <c r="V334" s="60">
        <f>MAX($D$171,$D$187,$D$195)</f>
        <v>6.6000000000000005</v>
      </c>
      <c r="W334" s="60">
        <f>MAX($J$171,$J$187,$J$195)</f>
        <v>5.200000000000002</v>
      </c>
      <c r="X334" s="57">
        <f>MAX(W334:W334)</f>
        <v>5.200000000000002</v>
      </c>
      <c r="Y334" s="136"/>
      <c r="Z334" s="2" t="s">
        <v>40</v>
      </c>
      <c r="AA334" s="34" t="s">
        <v>6</v>
      </c>
      <c r="AB334" s="39">
        <f>$D$211</f>
        <v>2.200000000000002</v>
      </c>
      <c r="AC334" s="39">
        <f>$J$211</f>
        <v>1.7000000000000015</v>
      </c>
      <c r="AD334" s="35">
        <f>MIN($AC334:$AC334)</f>
        <v>1.7000000000000015</v>
      </c>
      <c r="AE334" s="1"/>
    </row>
    <row r="335" spans="1:40" x14ac:dyDescent="0.35">
      <c r="A335" s="136"/>
      <c r="B335" s="51" t="s">
        <v>40</v>
      </c>
      <c r="C335" s="58" t="s">
        <v>6</v>
      </c>
      <c r="D335" s="59">
        <f>MIN($D$201,$D$221,$D$223,$D$229,$D$231)</f>
        <v>2.2000000000000006</v>
      </c>
      <c r="E335" s="59">
        <f>MIN($J$201,$J$221,$J$223,$J$229,$J$231)</f>
        <v>2.6999999999999997</v>
      </c>
      <c r="F335" s="68">
        <f>MIN(D335:E335)</f>
        <v>2.2000000000000006</v>
      </c>
      <c r="G335" s="69"/>
      <c r="H335" s="70" t="s">
        <v>40</v>
      </c>
      <c r="I335" s="71" t="s">
        <v>6</v>
      </c>
      <c r="J335" s="60">
        <f>MIN($D$205,$D$207,$D$217,$D$225)</f>
        <v>-3.1999999999999917</v>
      </c>
      <c r="K335" s="60">
        <f>MIN($J$205,$J$207,$J$217,$J$225)</f>
        <v>-3.400000000000003</v>
      </c>
      <c r="L335" s="72">
        <f>MIN(K335:K335)</f>
        <v>-3.400000000000003</v>
      </c>
      <c r="M335" s="69"/>
      <c r="N335" s="70" t="s">
        <v>40</v>
      </c>
      <c r="O335" s="71" t="s">
        <v>6</v>
      </c>
      <c r="P335" s="42">
        <f>MIN($D$211,$D$215,$D$217)</f>
        <v>-2.5000000000000022</v>
      </c>
      <c r="Q335" s="42">
        <f>MIN($J$211,$J$215,$J$217)</f>
        <v>-3.1999999999999917</v>
      </c>
      <c r="R335" s="73">
        <f>MIN(Q335:Q335)</f>
        <v>-3.1999999999999917</v>
      </c>
      <c r="S335" s="69"/>
      <c r="T335" s="70" t="s">
        <v>40</v>
      </c>
      <c r="U335" s="71" t="s">
        <v>6</v>
      </c>
      <c r="V335" s="60">
        <f>MIN($D$203,$D$219,$D$227)</f>
        <v>0.40000000000000036</v>
      </c>
      <c r="W335" s="60">
        <f>MIN($J$203,$J$219,$J$227)</f>
        <v>-0.70000000000000062</v>
      </c>
      <c r="X335" s="61">
        <f>MIN(W335:W335)</f>
        <v>-0.70000000000000062</v>
      </c>
      <c r="Y335" s="136"/>
      <c r="Z335" s="2" t="s">
        <v>41</v>
      </c>
      <c r="AA335" s="34" t="s">
        <v>6</v>
      </c>
      <c r="AB335" s="39">
        <f>$D$243</f>
        <v>0</v>
      </c>
      <c r="AC335" s="39">
        <f>$J$243</f>
        <v>-0.20000000000000018</v>
      </c>
      <c r="AD335" s="35">
        <f>MIN($AC335:$AC335)</f>
        <v>-0.20000000000000018</v>
      </c>
      <c r="AE335" s="1"/>
    </row>
    <row r="336" spans="1:40" x14ac:dyDescent="0.35">
      <c r="A336" s="136"/>
      <c r="B336" s="51"/>
      <c r="C336" s="52" t="s">
        <v>7</v>
      </c>
      <c r="D336" s="59">
        <f>MAX($D$201,$D$221,$D$223,$D$229,$D$231)</f>
        <v>5.4999999999999991</v>
      </c>
      <c r="E336" s="59">
        <f>MAX($J$201,$J$221,$J$223,$J$229,$J$231)</f>
        <v>6.4</v>
      </c>
      <c r="F336" s="74">
        <f>MAX(E336:E336)</f>
        <v>6.4</v>
      </c>
      <c r="G336" s="69"/>
      <c r="H336" s="70"/>
      <c r="I336" s="75" t="s">
        <v>7</v>
      </c>
      <c r="J336" s="60">
        <f>MAX($D$205,$D$207,$D$217,$D$225)</f>
        <v>3.799999999999998</v>
      </c>
      <c r="K336" s="60">
        <f>MAX($J$205,$J$207,$J$217,$J$225)</f>
        <v>3.2999999999999972</v>
      </c>
      <c r="L336" s="76">
        <f>MAX(K336:K336)</f>
        <v>3.2999999999999972</v>
      </c>
      <c r="M336" s="69"/>
      <c r="N336" s="70"/>
      <c r="O336" s="75" t="s">
        <v>7</v>
      </c>
      <c r="P336" s="42">
        <f>MAX($D$211,$D$215,$D$217)</f>
        <v>3.2000000000000015</v>
      </c>
      <c r="Q336" s="42">
        <f>MAX($J$211,$J$215,$J$217)</f>
        <v>3.2</v>
      </c>
      <c r="R336" s="77">
        <f>MAX(Q336:Q336)</f>
        <v>3.2</v>
      </c>
      <c r="S336" s="69"/>
      <c r="T336" s="70"/>
      <c r="U336" s="75" t="s">
        <v>7</v>
      </c>
      <c r="V336" s="60">
        <f>MAX($D$203,$D$219,$D$227)</f>
        <v>4.5999999999999988</v>
      </c>
      <c r="W336" s="60">
        <f>MAX($J$203,$J$219,$J$227)</f>
        <v>3.9999999999999982</v>
      </c>
      <c r="X336" s="57">
        <f>MAX(W336:W336)</f>
        <v>3.9999999999999982</v>
      </c>
      <c r="Y336" s="136"/>
      <c r="Z336" s="2" t="s">
        <v>42</v>
      </c>
      <c r="AA336" s="34" t="s">
        <v>6</v>
      </c>
      <c r="AB336" s="39">
        <f>$D$275</f>
        <v>-1.3999999999999901</v>
      </c>
      <c r="AC336" s="39">
        <f>$J$275</f>
        <v>-1.5000000000000013</v>
      </c>
      <c r="AD336" s="35">
        <f>MIN($AC336:$AC336)</f>
        <v>-1.5000000000000013</v>
      </c>
      <c r="AE336" s="1"/>
    </row>
    <row r="337" spans="1:31" x14ac:dyDescent="0.35">
      <c r="A337" s="136"/>
      <c r="B337" s="51" t="s">
        <v>41</v>
      </c>
      <c r="C337" s="58" t="s">
        <v>6</v>
      </c>
      <c r="D337" s="59">
        <f>MIN($D$233,$D$253,$D$255,$D$261,$D$263)</f>
        <v>1.4999999999999902</v>
      </c>
      <c r="E337" s="59">
        <f>MIN($J$233,$J$253,$J$255,$J$261,$J$263)</f>
        <v>2.0000000000000018</v>
      </c>
      <c r="F337" s="68">
        <f>MIN(E337:E337)</f>
        <v>2.0000000000000018</v>
      </c>
      <c r="G337" s="69"/>
      <c r="H337" s="70" t="s">
        <v>41</v>
      </c>
      <c r="I337" s="71" t="s">
        <v>6</v>
      </c>
      <c r="J337" s="60">
        <f>MIN($D$237,$D$239,$D$249,$D$257)</f>
        <v>-3.9000000000000035</v>
      </c>
      <c r="K337" s="60">
        <f>MIN($J$237,$J$239,$J$249,$J$257)</f>
        <v>-3.7000000000000033</v>
      </c>
      <c r="L337" s="72">
        <f>MIN(K337:K337)</f>
        <v>-3.7000000000000033</v>
      </c>
      <c r="M337" s="69"/>
      <c r="N337" s="70" t="s">
        <v>41</v>
      </c>
      <c r="O337" s="71" t="s">
        <v>6</v>
      </c>
      <c r="P337" s="42">
        <f>MIN($D$245,$D$249,$D$251)</f>
        <v>-3.9000000000000035</v>
      </c>
      <c r="Q337" s="42">
        <f>MIN($J$245,$J$249,$J$251)</f>
        <v>-3.7000000000000033</v>
      </c>
      <c r="R337" s="73">
        <f>MIN(Q337:Q337)</f>
        <v>-3.7000000000000033</v>
      </c>
      <c r="S337" s="69"/>
      <c r="T337" s="70" t="s">
        <v>41</v>
      </c>
      <c r="U337" s="71" t="s">
        <v>6</v>
      </c>
      <c r="V337" s="60">
        <f>MIN($D$235,$D$251,$D$259)</f>
        <v>-1.2000000000000011</v>
      </c>
      <c r="W337" s="60">
        <f>MIN($J$235,$J$251,$J$259)</f>
        <v>-2.1000000000000019</v>
      </c>
      <c r="X337" s="61">
        <f>MIN(W337:W337)</f>
        <v>-2.1000000000000019</v>
      </c>
      <c r="Y337" s="136"/>
      <c r="Z337" s="2" t="s">
        <v>43</v>
      </c>
      <c r="AA337" s="34" t="s">
        <v>6</v>
      </c>
      <c r="AB337" s="39">
        <f>$D$307</f>
        <v>-2.1999999999999909</v>
      </c>
      <c r="AC337" s="39">
        <f>$J$307</f>
        <v>-1.6000000000000014</v>
      </c>
      <c r="AD337" s="35">
        <f>MIN($AC337:$AC337)</f>
        <v>-1.6000000000000014</v>
      </c>
      <c r="AE337" s="1"/>
    </row>
    <row r="338" spans="1:31" x14ac:dyDescent="0.35">
      <c r="A338" s="136"/>
      <c r="B338" s="51"/>
      <c r="C338" s="52" t="s">
        <v>7</v>
      </c>
      <c r="D338" s="59">
        <f>MAX($D$233,$D$253,$D$255,$D$261,$D$263)</f>
        <v>2.8000000000000025</v>
      </c>
      <c r="E338" s="59">
        <f>MAX($J$233,$J$253,$J$255,$J$261,$J$263)</f>
        <v>3.2999999999999972</v>
      </c>
      <c r="F338" s="74">
        <f>MAX(E338:E338)</f>
        <v>3.2999999999999972</v>
      </c>
      <c r="G338" s="69"/>
      <c r="H338" s="70"/>
      <c r="I338" s="75" t="s">
        <v>7</v>
      </c>
      <c r="J338" s="60">
        <f>MAX($D$237,$D$239,$D$249,$D$257)</f>
        <v>3.3000000000000029</v>
      </c>
      <c r="K338" s="60">
        <f>MAX($J$237,$J$239,$J$249,$J$257)</f>
        <v>2.5000000000000022</v>
      </c>
      <c r="L338" s="76">
        <f>MAX(K338:K338)</f>
        <v>2.5000000000000022</v>
      </c>
      <c r="M338" s="69"/>
      <c r="N338" s="70"/>
      <c r="O338" s="75" t="s">
        <v>7</v>
      </c>
      <c r="P338" s="42">
        <f>MAX($D$245,$D$249,$D$251)</f>
        <v>3.0000000000000027</v>
      </c>
      <c r="Q338" s="42">
        <f>MAX($J$245,$J$249,$J$251)</f>
        <v>2.4999999999999964</v>
      </c>
      <c r="R338" s="77">
        <f>MAX(Q338:Q338)</f>
        <v>2.4999999999999964</v>
      </c>
      <c r="S338" s="69"/>
      <c r="T338" s="70"/>
      <c r="U338" s="75" t="s">
        <v>7</v>
      </c>
      <c r="V338" s="60">
        <f>MAX($D$235,$D$251,$D$259)</f>
        <v>2.8000000000000025</v>
      </c>
      <c r="W338" s="60">
        <f>MAX($J$235,$J$251,$J$259)</f>
        <v>2.599999999999997</v>
      </c>
      <c r="X338" s="57">
        <f>MAX(W338:W338)</f>
        <v>2.599999999999997</v>
      </c>
      <c r="Y338" s="136"/>
      <c r="Z338" s="36"/>
      <c r="AA338" s="41" t="s">
        <v>6</v>
      </c>
      <c r="AB338" s="38">
        <f>MIN(AB333:AB337)</f>
        <v>-2.1999999999999909</v>
      </c>
      <c r="AC338" s="38">
        <f>MIN(AC333:AC337)</f>
        <v>-1.6000000000000014</v>
      </c>
      <c r="AD338" s="38">
        <f>MIN(AD333:AD337)</f>
        <v>-1.6000000000000014</v>
      </c>
      <c r="AE338" s="1"/>
    </row>
    <row r="339" spans="1:31" x14ac:dyDescent="0.35">
      <c r="A339" s="136"/>
      <c r="B339" s="51" t="s">
        <v>42</v>
      </c>
      <c r="C339" s="58" t="s">
        <v>6</v>
      </c>
      <c r="D339" s="59">
        <f>MIN($D$265,$D$285,$D$287,$D$293,$D$295)</f>
        <v>-1.4000000000000012</v>
      </c>
      <c r="E339" s="59">
        <f>MIN($J$265,$J$285,$J$287,$J$293,$J$295)</f>
        <v>0.60000000000000053</v>
      </c>
      <c r="F339" s="68">
        <f>MIN(E339:E339)</f>
        <v>0.60000000000000053</v>
      </c>
      <c r="G339" s="69"/>
      <c r="H339" s="70" t="s">
        <v>42</v>
      </c>
      <c r="I339" s="71" t="s">
        <v>6</v>
      </c>
      <c r="J339" s="60">
        <f>MIN($D$269,$D$271,$D$281,$D$289)</f>
        <v>-3.6000000000000032</v>
      </c>
      <c r="K339" s="60">
        <f>MIN($J$269,$J$271,$J$281,$J$289)</f>
        <v>-2.8000000000000025</v>
      </c>
      <c r="L339" s="72">
        <f>MIN(K339:K339)</f>
        <v>-2.8000000000000025</v>
      </c>
      <c r="M339" s="69"/>
      <c r="N339" s="70" t="s">
        <v>42</v>
      </c>
      <c r="O339" s="71" t="s">
        <v>6</v>
      </c>
      <c r="P339" s="42">
        <f>MIN($D$279,$D$283,$D$285)</f>
        <v>-2.1000000000000019</v>
      </c>
      <c r="Q339" s="42">
        <f>MIN($J$279,$J$283,$J$285)</f>
        <v>-2.399999999999991</v>
      </c>
      <c r="R339" s="73">
        <f>MIN(Q339:Q339)</f>
        <v>-2.399999999999991</v>
      </c>
      <c r="S339" s="69"/>
      <c r="T339" s="70" t="s">
        <v>42</v>
      </c>
      <c r="U339" s="71" t="s">
        <v>6</v>
      </c>
      <c r="V339" s="60">
        <f>MIN($D$267,$D$283,$D$291)</f>
        <v>-2.1000000000000019</v>
      </c>
      <c r="W339" s="60">
        <f>MIN($J$267,$J$283,$J$291)</f>
        <v>-2.4000000000000021</v>
      </c>
      <c r="X339" s="61">
        <f>MIN(W339:W339)</f>
        <v>-2.4000000000000021</v>
      </c>
      <c r="Y339" s="136"/>
      <c r="Z339" s="36"/>
      <c r="AA339" s="41" t="s">
        <v>7</v>
      </c>
      <c r="AB339" s="38">
        <f>MAX(AB333:AB337)</f>
        <v>4.8999999999999986</v>
      </c>
      <c r="AC339" s="38">
        <f>MAX(AC333:AC337)</f>
        <v>4.0999999999999979</v>
      </c>
      <c r="AD339" s="38">
        <f>MAX(AD333:AD337)</f>
        <v>4.0999999999999979</v>
      </c>
      <c r="AE339" s="1"/>
    </row>
    <row r="340" spans="1:31" x14ac:dyDescent="0.35">
      <c r="A340" s="136"/>
      <c r="B340" s="51"/>
      <c r="C340" s="52" t="s">
        <v>7</v>
      </c>
      <c r="D340" s="59">
        <f>MAX($D$265,$D$285,$D$287,$D$293,$D$295)</f>
        <v>2.5999999999999996</v>
      </c>
      <c r="E340" s="59">
        <f>MAX($J$265,$J$285,$J$287,$J$293,$J$295)</f>
        <v>2.6000000000000023</v>
      </c>
      <c r="F340" s="74">
        <f>MAX(E340:E340)</f>
        <v>2.6000000000000023</v>
      </c>
      <c r="G340" s="69"/>
      <c r="H340" s="70"/>
      <c r="I340" s="75" t="s">
        <v>7</v>
      </c>
      <c r="J340" s="60">
        <f>MAX($D$269,$D$271,$D$281,$D$289)</f>
        <v>2.6999999999999966</v>
      </c>
      <c r="K340" s="60">
        <f>MAX($J$269,$J$271,$J$281,$J$289)</f>
        <v>2.2999999999999963</v>
      </c>
      <c r="L340" s="76">
        <f>MAX(K340:K340)</f>
        <v>2.2999999999999963</v>
      </c>
      <c r="M340" s="69"/>
      <c r="N340" s="70"/>
      <c r="O340" s="75" t="s">
        <v>7</v>
      </c>
      <c r="P340" s="42">
        <f>MAX($D$279,$D$283,$D$285)</f>
        <v>2.9</v>
      </c>
      <c r="Q340" s="42">
        <f>MAX($J$279,$J$283,$J$285)</f>
        <v>2.5999999999999996</v>
      </c>
      <c r="R340" s="77">
        <f>MAX(Q340:Q340)</f>
        <v>2.5999999999999996</v>
      </c>
      <c r="S340" s="69"/>
      <c r="T340" s="70"/>
      <c r="U340" s="75" t="s">
        <v>7</v>
      </c>
      <c r="V340" s="60">
        <f>MAX($D$267,$D$283,$D$291)</f>
        <v>1.2000000000000011</v>
      </c>
      <c r="W340" s="60">
        <f>MAX($J$267,$J$283,$J$291)</f>
        <v>1.6000000000000014</v>
      </c>
      <c r="X340" s="57">
        <f>MAX(W340:W340)</f>
        <v>1.6000000000000014</v>
      </c>
      <c r="Y340" s="136"/>
      <c r="Z340" s="136"/>
      <c r="AA340" s="136"/>
      <c r="AB340" s="136"/>
      <c r="AC340" s="136"/>
      <c r="AD340" s="136"/>
      <c r="AE340" s="1"/>
    </row>
    <row r="341" spans="1:31" x14ac:dyDescent="0.35">
      <c r="A341" s="136"/>
      <c r="B341" s="51" t="s">
        <v>43</v>
      </c>
      <c r="C341" s="58" t="s">
        <v>6</v>
      </c>
      <c r="D341" s="59">
        <f>MIN($D$317,$D$319,$D$325,$D$327)</f>
        <v>-0.9000000000000008</v>
      </c>
      <c r="E341" s="59">
        <f>MIN($J$317,$J$319,$J$325,$J$327)</f>
        <v>-1.5000000000000013</v>
      </c>
      <c r="F341" s="68">
        <f>MIN(E341:E341)</f>
        <v>-1.5000000000000013</v>
      </c>
      <c r="G341" s="69"/>
      <c r="H341" s="70" t="s">
        <v>43</v>
      </c>
      <c r="I341" s="71" t="s">
        <v>6</v>
      </c>
      <c r="J341" s="60">
        <f>MIN($D$301,$D$303,$D$313,$D$321)</f>
        <v>-0.60000000000000053</v>
      </c>
      <c r="K341" s="60">
        <f>MIN($J$301,$J$303,$J$313,$J$321)</f>
        <v>-0.10000000000000009</v>
      </c>
      <c r="L341" s="72">
        <f>MIN(K341:K341)</f>
        <v>-0.10000000000000009</v>
      </c>
      <c r="M341" s="69"/>
      <c r="N341" s="70" t="s">
        <v>43</v>
      </c>
      <c r="O341" s="71" t="s">
        <v>6</v>
      </c>
      <c r="P341" s="42">
        <f>MIN($D$313,$D$317,$D$319)</f>
        <v>-0.60000000000000053</v>
      </c>
      <c r="Q341" s="42">
        <f>MIN($J$313,$J$317,$J$319)</f>
        <v>-1.100000000000001</v>
      </c>
      <c r="R341" s="73">
        <f>MIN(Q341:Q341)</f>
        <v>-1.100000000000001</v>
      </c>
      <c r="S341" s="69"/>
      <c r="T341" s="70" t="s">
        <v>43</v>
      </c>
      <c r="U341" s="71" t="s">
        <v>6</v>
      </c>
      <c r="V341" s="60">
        <f>MIN($D$299,$D$315,$D$323)</f>
        <v>-2.1999999999999909</v>
      </c>
      <c r="W341" s="60">
        <f>MIN($J$299,$J$315,$J$323)</f>
        <v>-1.6000000000000014</v>
      </c>
      <c r="X341" s="61">
        <f>MIN(W341:W341)</f>
        <v>-1.6000000000000014</v>
      </c>
      <c r="Y341" s="136"/>
      <c r="Z341" s="136"/>
      <c r="AA341" s="136"/>
      <c r="AB341" s="136"/>
      <c r="AC341" s="136"/>
      <c r="AD341" s="136"/>
      <c r="AE341" s="1"/>
    </row>
    <row r="342" spans="1:31" x14ac:dyDescent="0.35">
      <c r="A342" s="136"/>
      <c r="B342" s="51"/>
      <c r="C342" s="52" t="s">
        <v>7</v>
      </c>
      <c r="D342" s="59">
        <f>MAX($D$317,$D$319,$D$325,$D$327)</f>
        <v>2.2999999999999994</v>
      </c>
      <c r="E342" s="59">
        <f>MAX($J$317,$J$319,$J$325,$J$327)</f>
        <v>1.9000000000000017</v>
      </c>
      <c r="F342" s="74">
        <f>MAX(E342:E342)</f>
        <v>1.9000000000000017</v>
      </c>
      <c r="G342" s="69"/>
      <c r="H342" s="70"/>
      <c r="I342" s="75" t="s">
        <v>7</v>
      </c>
      <c r="J342" s="60">
        <f>MAX($D$301,$D$303,$D$313,$D$321)</f>
        <v>1.9000000000000017</v>
      </c>
      <c r="K342" s="60">
        <f>MAX($J$301,$J$303,$J$313,$J$321)</f>
        <v>1.699999999999996</v>
      </c>
      <c r="L342" s="76">
        <f>MAX(K342:K342)</f>
        <v>1.699999999999996</v>
      </c>
      <c r="M342" s="69"/>
      <c r="N342" s="70"/>
      <c r="O342" s="75" t="s">
        <v>7</v>
      </c>
      <c r="P342" s="42">
        <f>MAX($D$313,$D$317,$D$319)</f>
        <v>2.2999999999999994</v>
      </c>
      <c r="Q342" s="42">
        <f>MAX($J$313,$J$317,$J$319)</f>
        <v>1.8000000000000016</v>
      </c>
      <c r="R342" s="77">
        <f>MAX(Q342:Q342)</f>
        <v>1.8000000000000016</v>
      </c>
      <c r="S342" s="69"/>
      <c r="T342" s="70"/>
      <c r="U342" s="75" t="s">
        <v>7</v>
      </c>
      <c r="V342" s="60">
        <f>MAX($D$299,$D$315,$D$323)</f>
        <v>-1.100000000000001</v>
      </c>
      <c r="W342" s="60">
        <f>MAX($J$299,$J$315,$J$323)</f>
        <v>-0.40000000000000036</v>
      </c>
      <c r="X342" s="57">
        <f>MAX(W342:W342)</f>
        <v>-0.40000000000000036</v>
      </c>
      <c r="Y342" s="136"/>
      <c r="Z342" s="136"/>
      <c r="AA342" s="136"/>
      <c r="AB342" s="136"/>
      <c r="AC342" s="136"/>
      <c r="AD342" s="136"/>
      <c r="AE342" s="1"/>
    </row>
    <row r="343" spans="1:31" x14ac:dyDescent="0.35">
      <c r="A343" s="136"/>
      <c r="B343" s="62"/>
      <c r="C343" s="63" t="s">
        <v>44</v>
      </c>
      <c r="D343" s="78">
        <f>MIN(D333:D342)</f>
        <v>-16.5</v>
      </c>
      <c r="E343" s="78">
        <f>MIN(E333:E342)</f>
        <v>-1.5000000000000013</v>
      </c>
      <c r="F343" s="79">
        <f>MIN(E343:E343)</f>
        <v>-1.5000000000000013</v>
      </c>
      <c r="G343" s="69"/>
      <c r="H343" s="80"/>
      <c r="I343" s="64" t="s">
        <v>44</v>
      </c>
      <c r="J343" s="64">
        <f>MIN(J333:J342)</f>
        <v>-3.9000000000000035</v>
      </c>
      <c r="K343" s="64">
        <f>MIN(K333:K342)</f>
        <v>-3.7000000000000033</v>
      </c>
      <c r="L343" s="81">
        <f>MIN(K343:K343)</f>
        <v>-3.7000000000000033</v>
      </c>
      <c r="M343" s="69"/>
      <c r="N343" s="82"/>
      <c r="O343" s="83" t="s">
        <v>44</v>
      </c>
      <c r="P343" s="83">
        <f>MIN(P333:P342)</f>
        <v>-3.9000000000000035</v>
      </c>
      <c r="Q343" s="83">
        <f>MIN(Q333:Q342)</f>
        <v>-3.7000000000000033</v>
      </c>
      <c r="R343" s="84">
        <f>MIN(Q343:Q343)</f>
        <v>-3.7000000000000033</v>
      </c>
      <c r="S343" s="69"/>
      <c r="T343" s="85"/>
      <c r="U343" s="86" t="s">
        <v>37</v>
      </c>
      <c r="V343" s="86">
        <f>MIN(V333:V342)</f>
        <v>-2.1999999999999909</v>
      </c>
      <c r="W343" s="86">
        <f>MIN(W333:W342)</f>
        <v>-2.4000000000000021</v>
      </c>
      <c r="X343" s="87">
        <f>MIN(W343:W343)</f>
        <v>-2.4000000000000021</v>
      </c>
      <c r="Y343" s="136"/>
      <c r="Z343" s="136"/>
      <c r="AA343" s="136"/>
      <c r="AB343" s="136"/>
      <c r="AC343" s="136"/>
      <c r="AD343" s="136"/>
      <c r="AE343" s="1"/>
    </row>
    <row r="344" spans="1:31" x14ac:dyDescent="0.35">
      <c r="A344" s="136"/>
      <c r="B344" s="65"/>
      <c r="C344" s="66" t="s">
        <v>45</v>
      </c>
      <c r="D344" s="88">
        <f>MAX(D333:D342)</f>
        <v>5.4999999999999991</v>
      </c>
      <c r="E344" s="88">
        <f>MAX(E333:E342)</f>
        <v>8.1000000000000014</v>
      </c>
      <c r="F344" s="89">
        <f>MAX(E344:E344)</f>
        <v>8.1000000000000014</v>
      </c>
      <c r="G344" s="69"/>
      <c r="H344" s="90"/>
      <c r="I344" s="67" t="s">
        <v>45</v>
      </c>
      <c r="J344" s="67">
        <f>MAX(J333:J342)</f>
        <v>4.6000000000000014</v>
      </c>
      <c r="K344" s="67">
        <f>MAX(K333:K342)</f>
        <v>3.9000000000000008</v>
      </c>
      <c r="L344" s="81">
        <f>MIN(K344:K344)</f>
        <v>3.9000000000000008</v>
      </c>
      <c r="M344" s="69"/>
      <c r="N344" s="91"/>
      <c r="O344" s="92" t="s">
        <v>45</v>
      </c>
      <c r="P344" s="92">
        <f>MAX(P333:P342)</f>
        <v>4.3999999999999986</v>
      </c>
      <c r="Q344" s="92">
        <f>MAX(Q333:Q342)</f>
        <v>4.6999999999999984</v>
      </c>
      <c r="R344" s="84">
        <f>MIN(Q344:Q344)</f>
        <v>4.6999999999999984</v>
      </c>
      <c r="S344" s="69"/>
      <c r="T344" s="93"/>
      <c r="U344" s="94"/>
      <c r="V344" s="94">
        <f>MAX(V333:V342)</f>
        <v>6.6000000000000005</v>
      </c>
      <c r="W344" s="94">
        <f>MAX(W333:W342)</f>
        <v>5.200000000000002</v>
      </c>
      <c r="X344" s="87">
        <f>MIN(W344:W344)</f>
        <v>5.200000000000002</v>
      </c>
      <c r="Y344" s="136"/>
      <c r="Z344" s="136"/>
      <c r="AA344" s="136"/>
      <c r="AB344" s="136"/>
      <c r="AC344" s="136"/>
      <c r="AD344" s="136"/>
      <c r="AE344" s="1"/>
    </row>
    <row r="345" spans="1:31" x14ac:dyDescent="0.35">
      <c r="A345" s="136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136"/>
      <c r="AC345" s="136"/>
      <c r="AD345" s="136"/>
      <c r="AE345" s="1"/>
    </row>
    <row r="346" spans="1:31" x14ac:dyDescent="0.35">
      <c r="A346" s="136"/>
      <c r="B346" s="43" t="s">
        <v>46</v>
      </c>
      <c r="C346" s="44" t="s">
        <v>36</v>
      </c>
      <c r="D346" s="45">
        <v>2</v>
      </c>
      <c r="E346" s="45">
        <v>4</v>
      </c>
      <c r="F346" s="46" t="s">
        <v>37</v>
      </c>
      <c r="G346" s="47"/>
      <c r="H346" s="43" t="s">
        <v>46</v>
      </c>
      <c r="I346" s="44" t="s">
        <v>36</v>
      </c>
      <c r="J346" s="45">
        <v>2</v>
      </c>
      <c r="K346" s="45">
        <v>3</v>
      </c>
      <c r="L346" s="48" t="s">
        <v>37</v>
      </c>
      <c r="M346" s="47"/>
      <c r="N346" s="43" t="s">
        <v>2</v>
      </c>
      <c r="O346" s="44" t="s">
        <v>36</v>
      </c>
      <c r="P346" s="45">
        <v>2</v>
      </c>
      <c r="Q346" s="45">
        <v>3</v>
      </c>
      <c r="R346" s="49" t="s">
        <v>37</v>
      </c>
      <c r="S346" s="47"/>
      <c r="T346" s="43" t="s">
        <v>2</v>
      </c>
      <c r="U346" s="44" t="s">
        <v>36</v>
      </c>
      <c r="V346" s="45">
        <v>2</v>
      </c>
      <c r="W346" s="45">
        <v>3</v>
      </c>
      <c r="X346" s="50" t="s">
        <v>37</v>
      </c>
      <c r="Y346" s="136"/>
      <c r="Z346" s="136"/>
      <c r="AA346" s="136"/>
      <c r="AB346" s="136"/>
      <c r="AC346" s="136"/>
      <c r="AD346" s="136"/>
      <c r="AE346" s="1"/>
    </row>
    <row r="347" spans="1:31" x14ac:dyDescent="0.35">
      <c r="A347" s="136"/>
      <c r="B347" s="51" t="s">
        <v>38</v>
      </c>
      <c r="C347" s="52"/>
      <c r="D347" s="53"/>
      <c r="E347" s="53"/>
      <c r="F347" s="54"/>
      <c r="G347" s="47"/>
      <c r="H347" s="51" t="s">
        <v>38</v>
      </c>
      <c r="I347" s="52"/>
      <c r="J347" s="53"/>
      <c r="K347" s="53"/>
      <c r="L347" s="55"/>
      <c r="M347" s="47"/>
      <c r="N347" s="51" t="s">
        <v>38</v>
      </c>
      <c r="O347" s="52"/>
      <c r="P347" s="53"/>
      <c r="Q347" s="53"/>
      <c r="R347" s="56"/>
      <c r="S347" s="47"/>
      <c r="T347" s="51" t="s">
        <v>38</v>
      </c>
      <c r="U347" s="52"/>
      <c r="V347" s="53"/>
      <c r="W347" s="53"/>
      <c r="X347" s="57"/>
      <c r="Y347" s="136"/>
      <c r="Z347" s="30" t="s">
        <v>35</v>
      </c>
      <c r="AA347" s="31" t="s">
        <v>36</v>
      </c>
      <c r="AB347" s="45">
        <v>2</v>
      </c>
      <c r="AC347" s="45">
        <v>3</v>
      </c>
      <c r="AD347" s="32" t="s">
        <v>37</v>
      </c>
      <c r="AE347" s="1"/>
    </row>
    <row r="348" spans="1:31" x14ac:dyDescent="0.35">
      <c r="A348" s="136"/>
      <c r="B348" s="51" t="s">
        <v>39</v>
      </c>
      <c r="C348" s="58" t="s">
        <v>6</v>
      </c>
      <c r="D348" s="97">
        <f>MIN($E$169,$E$189,$E$191,$E$197,$E$199)</f>
        <v>-11.899999999999999</v>
      </c>
      <c r="E348" s="97">
        <f>MIN($K$169,$K$189,$K$191,$K$197,$K$199)</f>
        <v>3.6999999999999993</v>
      </c>
      <c r="F348" s="68">
        <f>MIN(E348:E348)</f>
        <v>3.6999999999999993</v>
      </c>
      <c r="G348" s="69"/>
      <c r="H348" s="70" t="s">
        <v>39</v>
      </c>
      <c r="I348" s="71" t="s">
        <v>6</v>
      </c>
      <c r="J348" s="42">
        <f>MIN($E$173,$E$175,$E$185,$E$193)</f>
        <v>3.7000000000000033</v>
      </c>
      <c r="K348" s="42">
        <f>MIN($K$173,$K$175,$K$185,$K$193)</f>
        <v>4.0999999999999996</v>
      </c>
      <c r="L348" s="72">
        <f>MIN(K348:K348)</f>
        <v>4.0999999999999996</v>
      </c>
      <c r="M348" s="69"/>
      <c r="N348" s="70" t="s">
        <v>39</v>
      </c>
      <c r="O348" s="71" t="s">
        <v>6</v>
      </c>
      <c r="P348" s="42">
        <f>MIN($E$177,$E$181,$E$183)</f>
        <v>3.5000000000000004</v>
      </c>
      <c r="Q348" s="42">
        <f>MIN($K$177,$K$181,$K$183)</f>
        <v>3.5000000000000004</v>
      </c>
      <c r="R348" s="73">
        <f>MIN(Q348:Q348)</f>
        <v>3.5000000000000004</v>
      </c>
      <c r="S348" s="69"/>
      <c r="T348" s="70" t="s">
        <v>39</v>
      </c>
      <c r="U348" s="71" t="s">
        <v>6</v>
      </c>
      <c r="V348" s="42">
        <f>MIN($E$171,$E$187,$E$195)</f>
        <v>4.7999999999999989</v>
      </c>
      <c r="W348" s="42">
        <f>MIN($K$171,$K$187,$K$195)</f>
        <v>9.0000000000000071</v>
      </c>
      <c r="X348" s="95">
        <f>MIN(W348:W348)</f>
        <v>9.0000000000000071</v>
      </c>
      <c r="Y348" s="136"/>
      <c r="Z348" s="2" t="s">
        <v>38</v>
      </c>
      <c r="AA348" s="3"/>
      <c r="AB348" s="136"/>
      <c r="AC348" s="4"/>
      <c r="AD348" s="33"/>
      <c r="AE348" s="1"/>
    </row>
    <row r="349" spans="1:31" x14ac:dyDescent="0.35">
      <c r="A349" s="136"/>
      <c r="B349" s="51"/>
      <c r="C349" s="52" t="s">
        <v>7</v>
      </c>
      <c r="D349" s="97">
        <f>MAX($E$169,$E$189,$E$191,$E$197,$E$199)</f>
        <v>4.2000000000000011</v>
      </c>
      <c r="E349" s="97">
        <f>MAX($K$169,$K$189,$K$191,$K$197,$K$199)</f>
        <v>8.9000000000000021</v>
      </c>
      <c r="F349" s="74">
        <f>MAX(E349:E349)</f>
        <v>8.9000000000000021</v>
      </c>
      <c r="G349" s="69"/>
      <c r="H349" s="70"/>
      <c r="I349" s="75" t="s">
        <v>7</v>
      </c>
      <c r="J349" s="42">
        <f>MAX($E$173,$E$175,$E$185,$E$193)</f>
        <v>5.5000000000000009</v>
      </c>
      <c r="K349" s="42">
        <f>MAX($K$173,$K$175,$K$185,$K$193)</f>
        <v>6.4999999999999947</v>
      </c>
      <c r="L349" s="76">
        <f>MAX(K349:K349)</f>
        <v>6.4999999999999947</v>
      </c>
      <c r="M349" s="69"/>
      <c r="N349" s="70"/>
      <c r="O349" s="75" t="s">
        <v>7</v>
      </c>
      <c r="P349" s="42">
        <f>MAX($E$177,$E$181,$E$183)</f>
        <v>4.4999999999999982</v>
      </c>
      <c r="Q349" s="42">
        <f>MAX($K$177,$K$181,$K$183)</f>
        <v>7.5000000000000071</v>
      </c>
      <c r="R349" s="77">
        <f>MAX(Q349:Q349)</f>
        <v>7.5000000000000071</v>
      </c>
      <c r="S349" s="69"/>
      <c r="T349" s="70"/>
      <c r="U349" s="75" t="s">
        <v>7</v>
      </c>
      <c r="V349" s="42">
        <f>MAX($E$171,$E$187,$E$195)</f>
        <v>5.4999999999999964</v>
      </c>
      <c r="W349" s="42">
        <f>MAX($K$171,$K$187,$K$195)</f>
        <v>9.3000000000000007</v>
      </c>
      <c r="X349" s="96">
        <f>MAX(W349:W349)</f>
        <v>9.3000000000000007</v>
      </c>
      <c r="Y349" s="136"/>
      <c r="Z349" s="2" t="s">
        <v>39</v>
      </c>
      <c r="AA349" s="34" t="s">
        <v>6</v>
      </c>
      <c r="AB349" s="39">
        <f>$E$179</f>
        <v>4.7999999999999989</v>
      </c>
      <c r="AC349" s="39">
        <f>$K$179</f>
        <v>9.0999999999999979</v>
      </c>
      <c r="AD349" s="35">
        <f>MIN($AC349:$AC349)</f>
        <v>9.0999999999999979</v>
      </c>
      <c r="AE349" s="1"/>
    </row>
    <row r="350" spans="1:31" x14ac:dyDescent="0.35">
      <c r="A350" s="136"/>
      <c r="B350" s="51" t="s">
        <v>40</v>
      </c>
      <c r="C350" s="58" t="s">
        <v>6</v>
      </c>
      <c r="D350" s="97">
        <f>MIN($E$201,$E$221,$E$223,$E$229,$E$231)</f>
        <v>0.70000000000000062</v>
      </c>
      <c r="E350" s="97">
        <f>MIN($K$201,$K$221,$K$223,$K$229,$K$231)</f>
        <v>3.3999999999999919</v>
      </c>
      <c r="F350" s="68">
        <f>MIN(E350:E350)</f>
        <v>3.3999999999999919</v>
      </c>
      <c r="G350" s="69"/>
      <c r="H350" s="70" t="s">
        <v>40</v>
      </c>
      <c r="I350" s="71" t="s">
        <v>6</v>
      </c>
      <c r="J350" s="42">
        <f>MIN($E$205,$E$207,$E$217,$E$225)</f>
        <v>-1.9000000000000017</v>
      </c>
      <c r="K350" s="42">
        <f>MIN($K$205,$K$207,$K$217,$K$225)</f>
        <v>-0.50000000000000044</v>
      </c>
      <c r="L350" s="72">
        <f>MIN(K350:K350)</f>
        <v>-0.50000000000000044</v>
      </c>
      <c r="M350" s="69"/>
      <c r="N350" s="70" t="s">
        <v>40</v>
      </c>
      <c r="O350" s="71" t="s">
        <v>6</v>
      </c>
      <c r="P350" s="42">
        <f>MIN($E$211,$E$215,$E$217)</f>
        <v>-1.2999999999999901</v>
      </c>
      <c r="Q350" s="42">
        <f>MIN($K$211,$K$215,$K$217)</f>
        <v>0</v>
      </c>
      <c r="R350" s="73">
        <f>MIN(Q350:Q350)</f>
        <v>0</v>
      </c>
      <c r="S350" s="69"/>
      <c r="T350" s="70" t="s">
        <v>40</v>
      </c>
      <c r="U350" s="71" t="s">
        <v>6</v>
      </c>
      <c r="V350" s="42">
        <f>MIN($E$203,$E$219,$E$227)</f>
        <v>0.70000000000000062</v>
      </c>
      <c r="W350" s="42">
        <f>MIN($K$203,$K$219,$K$227)</f>
        <v>3.8999999999999924</v>
      </c>
      <c r="X350" s="95">
        <f>MIN(W350:W350)</f>
        <v>3.8999999999999924</v>
      </c>
      <c r="Y350" s="136"/>
      <c r="Z350" s="2" t="s">
        <v>40</v>
      </c>
      <c r="AA350" s="34" t="s">
        <v>6</v>
      </c>
      <c r="AB350" s="39">
        <f>$E$211</f>
        <v>2.1000000000000019</v>
      </c>
      <c r="AC350" s="39">
        <f>$K$211</f>
        <v>5.9000000000000057</v>
      </c>
      <c r="AD350" s="35">
        <f>MIN($AC350:$AC350)</f>
        <v>5.9000000000000057</v>
      </c>
      <c r="AE350" s="1"/>
    </row>
    <row r="351" spans="1:31" x14ac:dyDescent="0.35">
      <c r="A351" s="136"/>
      <c r="B351" s="51"/>
      <c r="C351" s="52" t="s">
        <v>7</v>
      </c>
      <c r="D351" s="97">
        <f>MAX($E$201,$E$221,$E$223,$E$229,$E$231)</f>
        <v>3.1000000000000028</v>
      </c>
      <c r="E351" s="97">
        <f>MAX($K$201,$K$221,$K$223,$K$229,$K$231)</f>
        <v>6.1</v>
      </c>
      <c r="F351" s="74">
        <f>MAX(E351:E351)</f>
        <v>6.1</v>
      </c>
      <c r="G351" s="69"/>
      <c r="H351" s="70"/>
      <c r="I351" s="75" t="s">
        <v>7</v>
      </c>
      <c r="J351" s="42">
        <f>MAX($E$205,$E$207,$E$217,$E$225)</f>
        <v>4.8999999999999986</v>
      </c>
      <c r="K351" s="42">
        <f>MAX($K$205,$K$207,$K$217,$K$225)</f>
        <v>6.1</v>
      </c>
      <c r="L351" s="76">
        <f>MAX(K351:K351)</f>
        <v>6.1</v>
      </c>
      <c r="M351" s="69"/>
      <c r="N351" s="70"/>
      <c r="O351" s="75" t="s">
        <v>7</v>
      </c>
      <c r="P351" s="42">
        <f>MAX($E$211,$E$215,$E$217)</f>
        <v>3.2</v>
      </c>
      <c r="Q351" s="42">
        <f>MAX($K$211,$K$215,$K$217)</f>
        <v>5.9000000000000057</v>
      </c>
      <c r="R351" s="77">
        <f>MAX(Q351:Q351)</f>
        <v>5.9000000000000057</v>
      </c>
      <c r="S351" s="69"/>
      <c r="T351" s="70"/>
      <c r="U351" s="75" t="s">
        <v>7</v>
      </c>
      <c r="V351" s="42">
        <f>MAX($E$203,$E$219,$E$227)</f>
        <v>3.8999999999999977</v>
      </c>
      <c r="W351" s="42">
        <f>MAX($K$203,$K$219,$K$227)</f>
        <v>7.6000000000000014</v>
      </c>
      <c r="X351" s="96">
        <f>MAX(W351:W351)</f>
        <v>7.6000000000000014</v>
      </c>
      <c r="Y351" s="136"/>
      <c r="Z351" s="2" t="s">
        <v>41</v>
      </c>
      <c r="AA351" s="34" t="s">
        <v>6</v>
      </c>
      <c r="AB351" s="39">
        <f>$E$243</f>
        <v>0</v>
      </c>
      <c r="AC351" s="39">
        <f>$K$243</f>
        <v>3.1000000000000028</v>
      </c>
      <c r="AD351" s="35">
        <f>MIN($AC351:$AC351)</f>
        <v>3.1000000000000028</v>
      </c>
      <c r="AE351" s="1"/>
    </row>
    <row r="352" spans="1:31" x14ac:dyDescent="0.35">
      <c r="A352" s="136"/>
      <c r="B352" s="51" t="s">
        <v>41</v>
      </c>
      <c r="C352" s="58" t="s">
        <v>6</v>
      </c>
      <c r="D352" s="97">
        <f>MIN($E$233,$E$253,$E$255,$E$261,$E$263)</f>
        <v>-2.0000000000000018</v>
      </c>
      <c r="E352" s="97">
        <f>MIN($K$233,$K$253,$K$255,$K$261,$K$263)</f>
        <v>0.10000000000000009</v>
      </c>
      <c r="F352" s="68">
        <f>MIN(E352:E352)</f>
        <v>0.10000000000000009</v>
      </c>
      <c r="G352" s="69"/>
      <c r="H352" s="70" t="s">
        <v>41</v>
      </c>
      <c r="I352" s="71" t="s">
        <v>6</v>
      </c>
      <c r="J352" s="42">
        <f>MIN($E$237,$E$239,$E$249,$E$257)</f>
        <v>-4.4999999999999929</v>
      </c>
      <c r="K352" s="42">
        <f>MIN($K$237,$K$239,$K$249,$K$257)</f>
        <v>-1.8999999999999906</v>
      </c>
      <c r="L352" s="72">
        <f>MIN(K352:K352)</f>
        <v>-1.8999999999999906</v>
      </c>
      <c r="M352" s="69"/>
      <c r="N352" s="70" t="s">
        <v>41</v>
      </c>
      <c r="O352" s="71" t="s">
        <v>6</v>
      </c>
      <c r="P352" s="42">
        <f>MIN($E$245,$E$249,$E$251)</f>
        <v>-4.0999999999999925</v>
      </c>
      <c r="Q352" s="42">
        <f>MIN($K$245,$K$249,$K$251)</f>
        <v>-1.6000000000000014</v>
      </c>
      <c r="R352" s="73">
        <f>MIN(Q352:Q352)</f>
        <v>-1.6000000000000014</v>
      </c>
      <c r="S352" s="69"/>
      <c r="T352" s="70" t="s">
        <v>41</v>
      </c>
      <c r="U352" s="71" t="s">
        <v>6</v>
      </c>
      <c r="V352" s="42">
        <f>MIN($E$235,$E$251,$E$259)</f>
        <v>-1.7000000000000015</v>
      </c>
      <c r="W352" s="42">
        <f>MIN($K$235,$K$251,$K$259)</f>
        <v>0.70000000000000062</v>
      </c>
      <c r="X352" s="95">
        <f>MIN(W352:W352)</f>
        <v>0.70000000000000062</v>
      </c>
      <c r="Y352" s="136"/>
      <c r="Z352" s="2" t="s">
        <v>42</v>
      </c>
      <c r="AA352" s="34" t="s">
        <v>6</v>
      </c>
      <c r="AB352" s="39">
        <f>$E$275</f>
        <v>-1.3999999999999901</v>
      </c>
      <c r="AC352" s="39">
        <f>$K$275</f>
        <v>1.100000000000001</v>
      </c>
      <c r="AD352" s="35">
        <f>MIN($AC352:$AC352)</f>
        <v>1.100000000000001</v>
      </c>
      <c r="AE352" s="1"/>
    </row>
    <row r="353" spans="1:31" x14ac:dyDescent="0.35">
      <c r="A353" s="136"/>
      <c r="B353" s="51"/>
      <c r="C353" s="52" t="s">
        <v>7</v>
      </c>
      <c r="D353" s="97">
        <f>MAX($E$233,$E$253,$E$255,$E$261,$E$263)</f>
        <v>2.6999999999999997</v>
      </c>
      <c r="E353" s="97">
        <f>MAX($K$233,$K$253,$K$255,$K$261,$K$263)</f>
        <v>5.1999999999999993</v>
      </c>
      <c r="F353" s="74">
        <f>MAX(E353:E353)</f>
        <v>5.1999999999999993</v>
      </c>
      <c r="G353" s="69"/>
      <c r="H353" s="70"/>
      <c r="I353" s="75" t="s">
        <v>7</v>
      </c>
      <c r="J353" s="42">
        <f>MAX($E$237,$E$239,$E$249,$E$257)</f>
        <v>4.6000000000000014</v>
      </c>
      <c r="K353" s="42">
        <f>MAX($K$237,$K$239,$K$249,$K$257)</f>
        <v>5.700000000000002</v>
      </c>
      <c r="L353" s="76">
        <f>MAX(K353:K353)</f>
        <v>5.700000000000002</v>
      </c>
      <c r="M353" s="69"/>
      <c r="N353" s="70"/>
      <c r="O353" s="75" t="s">
        <v>7</v>
      </c>
      <c r="P353" s="42">
        <f>MAX($E$245,$E$249,$E$251)</f>
        <v>3.0000000000000027</v>
      </c>
      <c r="Q353" s="42">
        <f>MAX($K$245,$K$249,$K$251)</f>
        <v>5.4999999999999991</v>
      </c>
      <c r="R353" s="77">
        <f>MAX(Q353:Q353)</f>
        <v>5.4999999999999991</v>
      </c>
      <c r="S353" s="69"/>
      <c r="T353" s="70"/>
      <c r="U353" s="75" t="s">
        <v>7</v>
      </c>
      <c r="V353" s="42">
        <f>MAX($E$235,$E$251,$E$259)</f>
        <v>2.300000000000002</v>
      </c>
      <c r="W353" s="42">
        <f>MAX($K$235,$K$251,$K$259)</f>
        <v>5.8</v>
      </c>
      <c r="X353" s="96">
        <f>MAX(W353:W353)</f>
        <v>5.8</v>
      </c>
      <c r="Y353" s="136"/>
      <c r="Z353" s="2" t="s">
        <v>43</v>
      </c>
      <c r="AA353" s="34" t="s">
        <v>6</v>
      </c>
      <c r="AB353" s="39">
        <f>$E$307</f>
        <v>-2.1999999999999909</v>
      </c>
      <c r="AC353" s="39">
        <f>$K$307</f>
        <v>-1.100000000000001</v>
      </c>
      <c r="AD353" s="35">
        <f>MIN($AC353:$AC353)</f>
        <v>-1.100000000000001</v>
      </c>
      <c r="AE353" s="1"/>
    </row>
    <row r="354" spans="1:31" x14ac:dyDescent="0.35">
      <c r="A354" s="136"/>
      <c r="B354" s="51" t="s">
        <v>42</v>
      </c>
      <c r="C354" s="58" t="s">
        <v>6</v>
      </c>
      <c r="D354" s="97">
        <f>MIN($E$265,$E$285,$E$287,$E$293,$E$295)</f>
        <v>-3.2999999999999918</v>
      </c>
      <c r="E354" s="97">
        <f>MIN($K$265,$K$285,$K$287,$K$293,$K$295)</f>
        <v>-1.3000000000000012</v>
      </c>
      <c r="F354" s="68">
        <f>MIN(E354:E354)</f>
        <v>-1.3000000000000012</v>
      </c>
      <c r="G354" s="69"/>
      <c r="H354" s="70" t="s">
        <v>42</v>
      </c>
      <c r="I354" s="71" t="s">
        <v>6</v>
      </c>
      <c r="J354" s="42">
        <f>MIN($E$269,$E$271,$E$281,$E$289)</f>
        <v>-4.6000000000000041</v>
      </c>
      <c r="K354" s="42">
        <f>MIN($K$269,$K$271,$K$281,$K$289)</f>
        <v>-1.5000000000000013</v>
      </c>
      <c r="L354" s="72">
        <f>MIN(K354:K354)</f>
        <v>-1.5000000000000013</v>
      </c>
      <c r="M354" s="69"/>
      <c r="N354" s="70" t="s">
        <v>42</v>
      </c>
      <c r="O354" s="71" t="s">
        <v>6</v>
      </c>
      <c r="P354" s="42">
        <f>MIN($E$279,$E$283,$E$285)</f>
        <v>-2.5000000000000022</v>
      </c>
      <c r="Q354" s="42">
        <f>MIN($K$279,$K$283,$K$285)</f>
        <v>-0.10000000000000009</v>
      </c>
      <c r="R354" s="73">
        <f>MIN(Q354:Q354)</f>
        <v>-0.10000000000000009</v>
      </c>
      <c r="S354" s="69"/>
      <c r="T354" s="70" t="s">
        <v>42</v>
      </c>
      <c r="U354" s="71" t="s">
        <v>6</v>
      </c>
      <c r="V354" s="42">
        <f>MIN($E$267,$E$283,$E$291)</f>
        <v>-2.8999999999999915</v>
      </c>
      <c r="W354" s="42">
        <f>MIN($K$267,$K$283,$K$291)</f>
        <v>-0.70000000000000062</v>
      </c>
      <c r="X354" s="95">
        <f>MIN(W354:W354)</f>
        <v>-0.70000000000000062</v>
      </c>
      <c r="Y354" s="136"/>
      <c r="Z354" s="36"/>
      <c r="AA354" s="37" t="s">
        <v>6</v>
      </c>
      <c r="AB354" s="38">
        <f>MIN(AB349:AB353)</f>
        <v>-2.1999999999999909</v>
      </c>
      <c r="AC354" s="38">
        <f>MIN(AC349:AC353)</f>
        <v>-1.100000000000001</v>
      </c>
      <c r="AD354" s="38">
        <f>MIN(AC354:AC354)</f>
        <v>-1.100000000000001</v>
      </c>
      <c r="AE354" s="1"/>
    </row>
    <row r="355" spans="1:31" x14ac:dyDescent="0.35">
      <c r="A355" s="136"/>
      <c r="B355" s="51"/>
      <c r="C355" s="52" t="s">
        <v>7</v>
      </c>
      <c r="D355" s="97">
        <f>MAX($E$265,$E$285,$E$287,$E$293,$E$295)</f>
        <v>2.5000000000000022</v>
      </c>
      <c r="E355" s="97">
        <f>MAX($K$265,$K$285,$K$287,$K$293,$K$295)</f>
        <v>3.9999999999999982</v>
      </c>
      <c r="F355" s="74">
        <f>MAX(E355:E355)</f>
        <v>3.9999999999999982</v>
      </c>
      <c r="G355" s="69"/>
      <c r="H355" s="70"/>
      <c r="I355" s="75" t="s">
        <v>7</v>
      </c>
      <c r="J355" s="42">
        <f>MAX($E$269,$E$271,$E$281,$E$289)</f>
        <v>4.1000000000000005</v>
      </c>
      <c r="K355" s="42">
        <f>MAX($K$269,$K$271,$K$281,$K$289)</f>
        <v>5.4999999999999991</v>
      </c>
      <c r="L355" s="76">
        <f>MAX(K355:K355)</f>
        <v>5.4999999999999991</v>
      </c>
      <c r="M355" s="69"/>
      <c r="N355" s="70"/>
      <c r="O355" s="75" t="s">
        <v>7</v>
      </c>
      <c r="P355" s="42">
        <f>MAX($E$279,$E$283,$E$285)</f>
        <v>2.9</v>
      </c>
      <c r="Q355" s="42">
        <f>MAX($K$279,$K$283,$K$285)</f>
        <v>3.9999999999999982</v>
      </c>
      <c r="R355" s="77">
        <f>MAX(Q355:Q355)</f>
        <v>3.9999999999999982</v>
      </c>
      <c r="S355" s="69"/>
      <c r="T355" s="70"/>
      <c r="U355" s="75" t="s">
        <v>7</v>
      </c>
      <c r="V355" s="42">
        <f>MAX($E$267,$E$283,$E$291)</f>
        <v>0.9000000000000008</v>
      </c>
      <c r="W355" s="42">
        <f>MAX($K$267,$K$283,$K$291)</f>
        <v>4.0000000000000036</v>
      </c>
      <c r="X355" s="96">
        <f>MAX(W355:W355)</f>
        <v>4.0000000000000036</v>
      </c>
      <c r="Y355" s="136"/>
      <c r="Z355" s="36"/>
      <c r="AA355" s="37" t="s">
        <v>7</v>
      </c>
      <c r="AB355" s="38">
        <f>MAX(AB349:AB353)</f>
        <v>4.7999999999999989</v>
      </c>
      <c r="AC355" s="38">
        <f>MAX(AC349:AC353)</f>
        <v>9.0999999999999979</v>
      </c>
      <c r="AD355" s="38">
        <f>MAX(AC355:AC355)</f>
        <v>9.0999999999999979</v>
      </c>
      <c r="AE355" s="1"/>
    </row>
    <row r="356" spans="1:31" x14ac:dyDescent="0.35">
      <c r="A356" s="136"/>
      <c r="B356" s="51" t="s">
        <v>43</v>
      </c>
      <c r="C356" s="58" t="s">
        <v>6</v>
      </c>
      <c r="D356" s="97">
        <f>MIN($E$297,$E$317,$E$319,$E$325,$E$327)</f>
        <v>-1.8000000000000016</v>
      </c>
      <c r="E356" s="97">
        <f>MIN($K$297,$K$317,$K$319,$K$325,$K$327)</f>
        <v>-0.50000000000000044</v>
      </c>
      <c r="F356" s="68">
        <f>MIN(E356:E356)</f>
        <v>-0.50000000000000044</v>
      </c>
      <c r="G356" s="69"/>
      <c r="H356" s="70" t="s">
        <v>43</v>
      </c>
      <c r="I356" s="71" t="s">
        <v>6</v>
      </c>
      <c r="J356" s="42">
        <f>MIN($E$301,$E$303,$E$313,$E$321)</f>
        <v>-1.100000000000001</v>
      </c>
      <c r="K356" s="42">
        <f>MIN($K$301,$K$303,$K$313,$K$321)</f>
        <v>-0.10000000000000009</v>
      </c>
      <c r="L356" s="72">
        <f>MIN(K356:K356)</f>
        <v>-0.10000000000000009</v>
      </c>
      <c r="M356" s="69"/>
      <c r="N356" s="70" t="s">
        <v>43</v>
      </c>
      <c r="O356" s="71" t="s">
        <v>6</v>
      </c>
      <c r="P356" s="42">
        <f>MIN($E$313,$E$317,$E$319)</f>
        <v>-1.2000000000000011</v>
      </c>
      <c r="Q356" s="42">
        <f>MIN($K$313,$K$317,$K$319)</f>
        <v>-0.10000000000000009</v>
      </c>
      <c r="R356" s="73">
        <f>MIN(Q356:Q356)</f>
        <v>-0.10000000000000009</v>
      </c>
      <c r="S356" s="69"/>
      <c r="T356" s="70" t="s">
        <v>43</v>
      </c>
      <c r="U356" s="71" t="s">
        <v>6</v>
      </c>
      <c r="V356" s="42">
        <f>MIN($E$299,$E$315,$E$323)</f>
        <v>-2.1999999999999909</v>
      </c>
      <c r="W356" s="42">
        <f>MIN($K$299,$K$315,$K$323)</f>
        <v>-1.100000000000001</v>
      </c>
      <c r="X356" s="95">
        <f>MIN(W356:W356)</f>
        <v>-1.100000000000001</v>
      </c>
      <c r="Y356" s="136"/>
      <c r="Z356" s="136"/>
      <c r="AA356" s="136"/>
      <c r="AB356" s="136"/>
      <c r="AC356" s="136"/>
      <c r="AD356" s="136"/>
      <c r="AE356" s="1"/>
    </row>
    <row r="357" spans="1:31" x14ac:dyDescent="0.35">
      <c r="A357" s="136"/>
      <c r="B357" s="51"/>
      <c r="C357" s="52" t="s">
        <v>7</v>
      </c>
      <c r="D357" s="97">
        <f>MAX($E$297,$E$317,$E$319,$E$325,$E$327)</f>
        <v>1.6000000000000014</v>
      </c>
      <c r="E357" s="97">
        <f>MAX($K$297,$K$317,$K$319,$K$325,$K$327)</f>
        <v>2.7000000000000024</v>
      </c>
      <c r="F357" s="74">
        <f>MAX(E357:E357)</f>
        <v>2.7000000000000024</v>
      </c>
      <c r="G357" s="69"/>
      <c r="H357" s="70"/>
      <c r="I357" s="75" t="s">
        <v>7</v>
      </c>
      <c r="J357" s="42">
        <f>MAX($E$301,$E$303,$E$313,$E$321)</f>
        <v>2.9</v>
      </c>
      <c r="K357" s="42">
        <f>MAX($K$301,$K$303,$K$313,$K$321)</f>
        <v>3.799999999999998</v>
      </c>
      <c r="L357" s="76">
        <f>MAX(K357:K357)</f>
        <v>3.799999999999998</v>
      </c>
      <c r="M357" s="69"/>
      <c r="N357" s="70"/>
      <c r="O357" s="75" t="s">
        <v>7</v>
      </c>
      <c r="P357" s="42">
        <f>MAX($E$313,$E$317,$E$319)</f>
        <v>1.6000000000000014</v>
      </c>
      <c r="Q357" s="42">
        <f>MAX($K$313,$K$317,$K$319)</f>
        <v>2.6000000000000023</v>
      </c>
      <c r="R357" s="77">
        <f>MAX(Q357:Q357)</f>
        <v>2.6000000000000023</v>
      </c>
      <c r="S357" s="69"/>
      <c r="T357" s="70"/>
      <c r="U357" s="75" t="s">
        <v>7</v>
      </c>
      <c r="V357" s="42">
        <f>MAX($E$299,$E$315,$E$323)</f>
        <v>-1.6000000000000014</v>
      </c>
      <c r="W357" s="42">
        <f>MAX($K$299,$K$315,$K$323)</f>
        <v>-0.30000000000000027</v>
      </c>
      <c r="X357" s="96">
        <f>MAX(W357:W357)</f>
        <v>-0.30000000000000027</v>
      </c>
      <c r="Y357" s="136"/>
      <c r="Z357" s="136"/>
      <c r="AA357" s="136"/>
      <c r="AB357" s="136"/>
      <c r="AC357" s="136"/>
      <c r="AD357" s="136"/>
      <c r="AE357" s="1"/>
    </row>
    <row r="358" spans="1:31" x14ac:dyDescent="0.35">
      <c r="A358" s="136"/>
      <c r="B358" s="62"/>
      <c r="C358" s="63" t="s">
        <v>44</v>
      </c>
      <c r="D358" s="78">
        <f t="shared" ref="D358" si="0">MIN(D348:D357)</f>
        <v>-11.899999999999999</v>
      </c>
      <c r="E358" s="78">
        <f>MIN(E348:E357)</f>
        <v>-1.3000000000000012</v>
      </c>
      <c r="F358" s="79">
        <f>MIN(E358:E358)</f>
        <v>-1.3000000000000012</v>
      </c>
      <c r="G358" s="69"/>
      <c r="H358" s="80"/>
      <c r="I358" s="64" t="s">
        <v>44</v>
      </c>
      <c r="J358" s="64">
        <f>MIN(J348:J357)</f>
        <v>-4.6000000000000041</v>
      </c>
      <c r="K358" s="64">
        <f>MIN(K348:K357)</f>
        <v>-1.8999999999999906</v>
      </c>
      <c r="L358" s="81">
        <f>MIN(K358:K358)</f>
        <v>-1.8999999999999906</v>
      </c>
      <c r="M358" s="69"/>
      <c r="N358" s="82"/>
      <c r="O358" s="83" t="s">
        <v>44</v>
      </c>
      <c r="P358" s="83">
        <f t="shared" ref="P358" si="1">MIN(P348:P357)</f>
        <v>-4.0999999999999925</v>
      </c>
      <c r="Q358" s="83">
        <f>MIN(Q348:Q357)</f>
        <v>-1.6000000000000014</v>
      </c>
      <c r="R358" s="84">
        <f>MIN(Q358:Q358)</f>
        <v>-1.6000000000000014</v>
      </c>
      <c r="S358" s="69"/>
      <c r="T358" s="85"/>
      <c r="U358" s="86" t="s">
        <v>37</v>
      </c>
      <c r="V358" s="86">
        <f t="shared" ref="V358" si="2">MIN(V348:V357)</f>
        <v>-2.8999999999999915</v>
      </c>
      <c r="W358" s="86">
        <f>MIN(W348:W357)</f>
        <v>-1.100000000000001</v>
      </c>
      <c r="X358" s="87">
        <f>MIN(W358:W358)</f>
        <v>-1.100000000000001</v>
      </c>
      <c r="Y358" s="136"/>
      <c r="Z358" s="136"/>
      <c r="AA358" s="136"/>
      <c r="AB358" s="136"/>
      <c r="AC358" s="136"/>
      <c r="AD358" s="136"/>
      <c r="AE358" s="1"/>
    </row>
    <row r="359" spans="1:31" x14ac:dyDescent="0.35">
      <c r="A359" s="136"/>
      <c r="B359" s="65"/>
      <c r="C359" s="66" t="s">
        <v>45</v>
      </c>
      <c r="D359" s="88">
        <f t="shared" ref="D359" si="3">MAX(D348:D357)</f>
        <v>4.2000000000000011</v>
      </c>
      <c r="E359" s="88">
        <f>MAX(E348:E357)</f>
        <v>8.9000000000000021</v>
      </c>
      <c r="F359" s="89">
        <f>MAX(E359:E359)</f>
        <v>8.9000000000000021</v>
      </c>
      <c r="G359" s="69"/>
      <c r="H359" s="90"/>
      <c r="I359" s="67" t="s">
        <v>45</v>
      </c>
      <c r="J359" s="67">
        <f>MAX(J348:J357)</f>
        <v>5.5000000000000009</v>
      </c>
      <c r="K359" s="67">
        <f>MAX(K348:K357)</f>
        <v>6.4999999999999947</v>
      </c>
      <c r="L359" s="81">
        <f>MIN(K359:K359)</f>
        <v>6.4999999999999947</v>
      </c>
      <c r="M359" s="69"/>
      <c r="N359" s="91"/>
      <c r="O359" s="92" t="s">
        <v>45</v>
      </c>
      <c r="P359" s="92">
        <f t="shared" ref="P359" si="4">MAX(P348:P357)</f>
        <v>4.4999999999999982</v>
      </c>
      <c r="Q359" s="92">
        <f>MAX(Q348:Q357)</f>
        <v>7.5000000000000071</v>
      </c>
      <c r="R359" s="84">
        <f>MIN(Q359:Q359)</f>
        <v>7.5000000000000071</v>
      </c>
      <c r="S359" s="69"/>
      <c r="T359" s="93"/>
      <c r="U359" s="94"/>
      <c r="V359" s="94">
        <f t="shared" ref="V359" si="5">MAX(V348:V357)</f>
        <v>5.4999999999999964</v>
      </c>
      <c r="W359" s="94">
        <f>MAX(W348:W357)</f>
        <v>9.3000000000000007</v>
      </c>
      <c r="X359" s="87">
        <f>MIN(W359:W359)</f>
        <v>9.3000000000000007</v>
      </c>
      <c r="Y359" s="136"/>
      <c r="Z359" s="136"/>
      <c r="AA359" s="136"/>
      <c r="AB359" s="136"/>
      <c r="AC359" s="136"/>
      <c r="AD359" s="136"/>
      <c r="AE359" s="1"/>
    </row>
    <row r="360" spans="1:31" x14ac:dyDescent="0.35">
      <c r="A360" s="136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136"/>
      <c r="Z360" s="136"/>
      <c r="AA360" s="136"/>
      <c r="AB360" s="136"/>
      <c r="AC360" s="136"/>
      <c r="AD360" s="136"/>
      <c r="AE360" s="1"/>
    </row>
    <row r="361" spans="1:31" x14ac:dyDescent="0.35">
      <c r="A361" s="136"/>
      <c r="B361" s="43" t="s">
        <v>47</v>
      </c>
      <c r="C361" s="44" t="s">
        <v>36</v>
      </c>
      <c r="D361" s="45">
        <v>2</v>
      </c>
      <c r="E361" s="45">
        <v>3</v>
      </c>
      <c r="F361" s="46" t="s">
        <v>37</v>
      </c>
      <c r="G361" s="47"/>
      <c r="H361" s="43" t="s">
        <v>47</v>
      </c>
      <c r="I361" s="44" t="s">
        <v>36</v>
      </c>
      <c r="J361" s="45">
        <v>2</v>
      </c>
      <c r="K361" s="45">
        <v>3</v>
      </c>
      <c r="L361" s="48" t="s">
        <v>37</v>
      </c>
      <c r="M361" s="47"/>
      <c r="N361" s="43" t="s">
        <v>3</v>
      </c>
      <c r="O361" s="44" t="s">
        <v>36</v>
      </c>
      <c r="P361" s="45">
        <v>2</v>
      </c>
      <c r="Q361" s="45">
        <v>3</v>
      </c>
      <c r="R361" s="49" t="s">
        <v>37</v>
      </c>
      <c r="S361" s="47"/>
      <c r="T361" s="43" t="s">
        <v>3</v>
      </c>
      <c r="U361" s="44" t="s">
        <v>36</v>
      </c>
      <c r="V361" s="45">
        <v>2</v>
      </c>
      <c r="W361" s="45">
        <v>3</v>
      </c>
      <c r="X361" s="50" t="s">
        <v>37</v>
      </c>
      <c r="Y361" s="136"/>
      <c r="Z361" s="136"/>
      <c r="AA361" s="136"/>
      <c r="AB361" s="136"/>
      <c r="AC361" s="136"/>
      <c r="AD361" s="136"/>
      <c r="AE361" s="1"/>
    </row>
    <row r="362" spans="1:31" x14ac:dyDescent="0.35">
      <c r="A362" s="136"/>
      <c r="B362" s="51" t="s">
        <v>38</v>
      </c>
      <c r="C362" s="52"/>
      <c r="D362" s="53"/>
      <c r="E362" s="53"/>
      <c r="F362" s="54"/>
      <c r="G362" s="47"/>
      <c r="H362" s="51" t="s">
        <v>38</v>
      </c>
      <c r="I362" s="52"/>
      <c r="J362" s="53"/>
      <c r="K362" s="53"/>
      <c r="L362" s="55"/>
      <c r="M362" s="47"/>
      <c r="N362" s="51" t="s">
        <v>38</v>
      </c>
      <c r="O362" s="52"/>
      <c r="P362" s="53"/>
      <c r="Q362" s="53"/>
      <c r="R362" s="56"/>
      <c r="S362" s="47"/>
      <c r="T362" s="51" t="s">
        <v>38</v>
      </c>
      <c r="U362" s="52"/>
      <c r="V362" s="53"/>
      <c r="W362" s="53"/>
      <c r="X362" s="57"/>
      <c r="Y362" s="136"/>
      <c r="Z362" s="30" t="s">
        <v>35</v>
      </c>
      <c r="AA362" s="31" t="s">
        <v>36</v>
      </c>
      <c r="AB362" s="45">
        <v>2</v>
      </c>
      <c r="AC362" s="45">
        <v>3</v>
      </c>
      <c r="AD362" s="32" t="s">
        <v>37</v>
      </c>
      <c r="AE362" s="1"/>
    </row>
    <row r="363" spans="1:31" x14ac:dyDescent="0.35">
      <c r="A363" s="136"/>
      <c r="B363" s="51" t="s">
        <v>39</v>
      </c>
      <c r="C363" s="58" t="s">
        <v>6</v>
      </c>
      <c r="D363" s="42">
        <f>MIN($F$169,$F$189,$F$191,$F$197,$F$199)</f>
        <v>-11.899999999999999</v>
      </c>
      <c r="E363" s="42">
        <f>MIN($L$169,$L$189,$L$191,$L$197,$L$199)</f>
        <v>2.8</v>
      </c>
      <c r="F363" s="68">
        <f>MIN(E363:E363)</f>
        <v>2.8</v>
      </c>
      <c r="G363" s="69"/>
      <c r="H363" s="70" t="s">
        <v>39</v>
      </c>
      <c r="I363" s="71" t="s">
        <v>6</v>
      </c>
      <c r="J363" s="42">
        <f>MIN($F$173,$F$175,$F$185,$F$193)</f>
        <v>3.7000000000000033</v>
      </c>
      <c r="K363" s="42">
        <f>MIN($L$173,$L$175,$L$185,$L$193)</f>
        <v>1.4000000000000012</v>
      </c>
      <c r="L363" s="72">
        <f>MIN(K363:K363)</f>
        <v>1.4000000000000012</v>
      </c>
      <c r="M363" s="69"/>
      <c r="N363" s="70" t="s">
        <v>39</v>
      </c>
      <c r="O363" s="71" t="s">
        <v>6</v>
      </c>
      <c r="P363" s="42">
        <f>MIN($F$177,$F$181,$F$183)</f>
        <v>3.5000000000000004</v>
      </c>
      <c r="Q363" s="42">
        <f>MIN($L$177,$L$181,$L$183)</f>
        <v>3.2999999999999989</v>
      </c>
      <c r="R363" s="73">
        <f>MIN(Q363:Q363)</f>
        <v>3.2999999999999989</v>
      </c>
      <c r="S363" s="69"/>
      <c r="T363" s="70" t="s">
        <v>39</v>
      </c>
      <c r="U363" s="71" t="s">
        <v>6</v>
      </c>
      <c r="V363" s="42">
        <f>MIN($F$171,$F$187,$F$195)</f>
        <v>4.7999999999999989</v>
      </c>
      <c r="W363" s="42">
        <f>MIN($L$171,$L$187,$L$195)</f>
        <v>2.6000000000000023</v>
      </c>
      <c r="X363" s="95">
        <f>MIN(W363:W363)</f>
        <v>2.6000000000000023</v>
      </c>
      <c r="Y363" s="136"/>
      <c r="Z363" s="2" t="s">
        <v>38</v>
      </c>
      <c r="AA363" s="3"/>
      <c r="AB363" s="4"/>
      <c r="AC363" s="4"/>
      <c r="AD363" s="33"/>
      <c r="AE363" s="1"/>
    </row>
    <row r="364" spans="1:31" x14ac:dyDescent="0.35">
      <c r="A364" s="136"/>
      <c r="B364" s="51"/>
      <c r="C364" s="52" t="s">
        <v>7</v>
      </c>
      <c r="D364" s="42">
        <f>MAX($F$169,$F$189,$F$191,$F$197,$F$199)</f>
        <v>4.2000000000000011</v>
      </c>
      <c r="E364" s="42">
        <f>MAX($L$169,$L$189,$L$191,$L$197,$L$199)</f>
        <v>6.7</v>
      </c>
      <c r="F364" s="74">
        <f>MAX(E364:E364)</f>
        <v>6.7</v>
      </c>
      <c r="G364" s="69"/>
      <c r="H364" s="70"/>
      <c r="I364" s="75" t="s">
        <v>7</v>
      </c>
      <c r="J364" s="42">
        <f>MAX($F$173,$F$175,$F$185,$F$193)</f>
        <v>5.5000000000000009</v>
      </c>
      <c r="K364" s="42">
        <f>MAX($L$173,$L$175,$L$185,$L$193)</f>
        <v>5.1999999999999993</v>
      </c>
      <c r="L364" s="76">
        <f>MAX(K364:K364)</f>
        <v>5.1999999999999993</v>
      </c>
      <c r="M364" s="69"/>
      <c r="N364" s="70"/>
      <c r="O364" s="75" t="s">
        <v>7</v>
      </c>
      <c r="P364" s="42">
        <f>MAX($F$177,$F$181,$F$183)</f>
        <v>4.4999999999999982</v>
      </c>
      <c r="Q364" s="42">
        <f>MAX($L$177,$L$181,$L$183)</f>
        <v>4.6999999999999984</v>
      </c>
      <c r="R364" s="77">
        <f>MAX(Q364:Q364)</f>
        <v>4.6999999999999984</v>
      </c>
      <c r="S364" s="69"/>
      <c r="T364" s="70"/>
      <c r="U364" s="75" t="s">
        <v>7</v>
      </c>
      <c r="V364" s="42">
        <f>MAX($F$171,$F$187,$F$195)</f>
        <v>5.4999999999999964</v>
      </c>
      <c r="W364" s="42">
        <f>MAX($L$171,$L$187,$L$195)</f>
        <v>5.1000000000000014</v>
      </c>
      <c r="X364" s="96">
        <f>MAX(W364:W364)</f>
        <v>5.1000000000000014</v>
      </c>
      <c r="Y364" s="136"/>
      <c r="Z364" s="2" t="s">
        <v>39</v>
      </c>
      <c r="AA364" s="34" t="s">
        <v>6</v>
      </c>
      <c r="AB364" s="39">
        <f>$F$179</f>
        <v>4.7999999999999989</v>
      </c>
      <c r="AC364" s="39">
        <f>$L$179</f>
        <v>3.8999999999999977</v>
      </c>
      <c r="AD364" s="35">
        <f>MIN($AC364:$AC364)</f>
        <v>3.8999999999999977</v>
      </c>
      <c r="AE364" s="1"/>
    </row>
    <row r="365" spans="1:31" x14ac:dyDescent="0.35">
      <c r="A365" s="136"/>
      <c r="B365" s="51" t="s">
        <v>40</v>
      </c>
      <c r="C365" s="58" t="s">
        <v>6</v>
      </c>
      <c r="D365" s="42">
        <f>MIN($F$201,$F$221,$F$223,$F$229,$F$231)</f>
        <v>0.70000000000000062</v>
      </c>
      <c r="E365" s="42">
        <f>MIN($L$201,$L$221,$L$223,$L$229,$L$231)</f>
        <v>1.6000000000000014</v>
      </c>
      <c r="F365" s="68">
        <f>MIN(E365:E365)</f>
        <v>1.6000000000000014</v>
      </c>
      <c r="G365" s="69"/>
      <c r="H365" s="70" t="s">
        <v>40</v>
      </c>
      <c r="I365" s="71" t="s">
        <v>6</v>
      </c>
      <c r="J365" s="42">
        <f>MIN($F$205,$F$207,$F$217,$F$225)</f>
        <v>-1.9000000000000017</v>
      </c>
      <c r="K365" s="42">
        <f>MIN($L$205,$L$207,$L$217,$L$225)</f>
        <v>-3.400000000000003</v>
      </c>
      <c r="L365" s="72">
        <f>MIN(K365:K365)</f>
        <v>-3.400000000000003</v>
      </c>
      <c r="M365" s="69"/>
      <c r="N365" s="70" t="s">
        <v>40</v>
      </c>
      <c r="O365" s="71" t="s">
        <v>6</v>
      </c>
      <c r="P365" s="42">
        <f>MIN($F$211,$F$215,$F$217)</f>
        <v>-1.2999999999999901</v>
      </c>
      <c r="Q365" s="42">
        <f>MIN($L$211,$L$215,$L$217)</f>
        <v>-2.6000000000000023</v>
      </c>
      <c r="R365" s="73">
        <f>MIN(Q365:Q365)</f>
        <v>-2.6000000000000023</v>
      </c>
      <c r="S365" s="69"/>
      <c r="T365" s="70" t="s">
        <v>40</v>
      </c>
      <c r="U365" s="71" t="s">
        <v>6</v>
      </c>
      <c r="V365" s="42">
        <f>MIN($F$203,$F$219,$F$227)</f>
        <v>0.70000000000000062</v>
      </c>
      <c r="W365" s="42">
        <f>MIN($L$203,$L$219,$L$227)</f>
        <v>-0.70000000000000062</v>
      </c>
      <c r="X365" s="95">
        <f>MIN(W365:W365)</f>
        <v>-0.70000000000000062</v>
      </c>
      <c r="Y365" s="136"/>
      <c r="Z365" s="2" t="s">
        <v>40</v>
      </c>
      <c r="AA365" s="34" t="s">
        <v>6</v>
      </c>
      <c r="AB365" s="39">
        <f>$F$211</f>
        <v>2.1000000000000019</v>
      </c>
      <c r="AC365" s="39">
        <f>$L$211</f>
        <v>1.6000000000000014</v>
      </c>
      <c r="AD365" s="35">
        <f>MIN($AC365:$AC365)</f>
        <v>1.6000000000000014</v>
      </c>
      <c r="AE365" s="1"/>
    </row>
    <row r="366" spans="1:31" x14ac:dyDescent="0.35">
      <c r="A366" s="136"/>
      <c r="B366" s="51"/>
      <c r="C366" s="52" t="s">
        <v>7</v>
      </c>
      <c r="D366" s="42">
        <f>MAX($F$201,$F$221,$F$223,$F$229,$F$231)</f>
        <v>3.1000000000000028</v>
      </c>
      <c r="E366" s="42">
        <f>MAX($L$201,$L$221,$L$223,$L$229,$L$231)</f>
        <v>3.8999999999999977</v>
      </c>
      <c r="F366" s="74">
        <f>MAX(E366:E366)</f>
        <v>3.8999999999999977</v>
      </c>
      <c r="G366" s="69"/>
      <c r="H366" s="70"/>
      <c r="I366" s="75" t="s">
        <v>7</v>
      </c>
      <c r="J366" s="42">
        <f>MAX($F$205,$F$207,$F$217,$F$225)</f>
        <v>4.8999999999999986</v>
      </c>
      <c r="K366" s="42">
        <f>MAX($L$205,$L$207,$L$217,$L$225)</f>
        <v>4.5999999999999988</v>
      </c>
      <c r="L366" s="76">
        <f>MAX(K366:K366)</f>
        <v>4.5999999999999988</v>
      </c>
      <c r="M366" s="69"/>
      <c r="N366" s="70"/>
      <c r="O366" s="75" t="s">
        <v>7</v>
      </c>
      <c r="P366" s="42">
        <f>MAX($F$211,$F$215,$F$217)</f>
        <v>3.2</v>
      </c>
      <c r="Q366" s="42">
        <f>MAX($L$211,$L$215,$L$217)</f>
        <v>3.3000000000000003</v>
      </c>
      <c r="R366" s="77">
        <f>MAX(Q366:Q366)</f>
        <v>3.3000000000000003</v>
      </c>
      <c r="S366" s="69"/>
      <c r="T366" s="70"/>
      <c r="U366" s="75" t="s">
        <v>7</v>
      </c>
      <c r="V366" s="42">
        <f>MAX($F$203,$F$219,$F$227)</f>
        <v>3.8999999999999977</v>
      </c>
      <c r="W366" s="42">
        <f>MAX($L$203,$L$219,$L$227)</f>
        <v>3.9999999999999982</v>
      </c>
      <c r="X366" s="96">
        <f>MAX(W366:W366)</f>
        <v>3.9999999999999982</v>
      </c>
      <c r="Y366" s="136"/>
      <c r="Z366" s="2" t="s">
        <v>41</v>
      </c>
      <c r="AA366" s="34" t="s">
        <v>6</v>
      </c>
      <c r="AB366" s="39">
        <f>$F$243</f>
        <v>0</v>
      </c>
      <c r="AC366" s="39">
        <f>$L$243</f>
        <v>-0.30000000000000027</v>
      </c>
      <c r="AD366" s="35">
        <f>MIN($AC366:$AC366)</f>
        <v>-0.30000000000000027</v>
      </c>
      <c r="AE366" s="1"/>
    </row>
    <row r="367" spans="1:31" x14ac:dyDescent="0.35">
      <c r="A367" s="136"/>
      <c r="B367" s="51" t="s">
        <v>41</v>
      </c>
      <c r="C367" s="58" t="s">
        <v>6</v>
      </c>
      <c r="D367" s="42">
        <f>MIN($F$233,$F$253,$F$255,$F$261,$F$263)</f>
        <v>-2.0000000000000018</v>
      </c>
      <c r="E367" s="42">
        <f>MIN($L$233,$L$253,$L$255,$L$261,$L$263)</f>
        <v>0.50000000000000044</v>
      </c>
      <c r="F367" s="68">
        <f>MIN(E367:E367)</f>
        <v>0.50000000000000044</v>
      </c>
      <c r="G367" s="69"/>
      <c r="H367" s="70" t="s">
        <v>41</v>
      </c>
      <c r="I367" s="71" t="s">
        <v>6</v>
      </c>
      <c r="J367" s="42">
        <f>MIN($F$237,$F$239,$F$249,$F$257)</f>
        <v>-4.4999999999999929</v>
      </c>
      <c r="K367" s="42">
        <f>MIN($L$237,$L$239,$L$249,$L$257)</f>
        <v>-4.4000000000000039</v>
      </c>
      <c r="L367" s="72">
        <f>MIN(K367:K367)</f>
        <v>-4.4000000000000039</v>
      </c>
      <c r="M367" s="69"/>
      <c r="N367" s="70" t="s">
        <v>41</v>
      </c>
      <c r="O367" s="71" t="s">
        <v>6</v>
      </c>
      <c r="P367" s="42">
        <f>MIN($F$245,$F$249,$F$251)</f>
        <v>-4.0999999999999925</v>
      </c>
      <c r="Q367" s="42">
        <f>MIN($L$245,$L$249,$L$251)</f>
        <v>-4.2000000000000037</v>
      </c>
      <c r="R367" s="73">
        <f>MIN(Q367:Q367)</f>
        <v>-4.2000000000000037</v>
      </c>
      <c r="S367" s="69"/>
      <c r="T367" s="70" t="s">
        <v>41</v>
      </c>
      <c r="U367" s="71" t="s">
        <v>6</v>
      </c>
      <c r="V367" s="42">
        <f>MIN($F$235,$F$251,$F$259)</f>
        <v>-1.7000000000000015</v>
      </c>
      <c r="W367" s="42">
        <f>MIN($L$235,$L$251,$L$259)</f>
        <v>-2.5000000000000022</v>
      </c>
      <c r="X367" s="95">
        <f>MIN(W367:W367)</f>
        <v>-2.5000000000000022</v>
      </c>
      <c r="Y367" s="136"/>
      <c r="Z367" s="2" t="s">
        <v>42</v>
      </c>
      <c r="AA367" s="34" t="s">
        <v>6</v>
      </c>
      <c r="AB367" s="39">
        <f>$F$275</f>
        <v>-1.3999999999999901</v>
      </c>
      <c r="AC367" s="39">
        <f>$L$275</f>
        <v>-1.5000000000000013</v>
      </c>
      <c r="AD367" s="35">
        <f>MIN($AC367:$AC367)</f>
        <v>-1.5000000000000013</v>
      </c>
      <c r="AE367" s="1"/>
    </row>
    <row r="368" spans="1:31" x14ac:dyDescent="0.35">
      <c r="A368" s="136"/>
      <c r="B368" s="51"/>
      <c r="C368" s="52" t="s">
        <v>7</v>
      </c>
      <c r="D368" s="42">
        <f>MAX($F$233,$F$253,$F$255,$F$261,$F$263)</f>
        <v>2.6999999999999997</v>
      </c>
      <c r="E368" s="42">
        <f>MAX($L$233,$L$253,$L$255,$L$261,$L$263)</f>
        <v>2.3999999999999995</v>
      </c>
      <c r="F368" s="74">
        <f>MAX(E368:E368)</f>
        <v>2.3999999999999995</v>
      </c>
      <c r="G368" s="69"/>
      <c r="H368" s="70"/>
      <c r="I368" s="75" t="s">
        <v>7</v>
      </c>
      <c r="J368" s="42">
        <f>MAX($F$237,$F$239,$F$249,$F$257)</f>
        <v>4.6000000000000014</v>
      </c>
      <c r="K368" s="42">
        <f>MAX($L$237,$L$239,$L$249,$L$257)</f>
        <v>3.9999999999999982</v>
      </c>
      <c r="L368" s="76">
        <f>MAX(K368:K368)</f>
        <v>3.9999999999999982</v>
      </c>
      <c r="M368" s="69"/>
      <c r="N368" s="70"/>
      <c r="O368" s="75" t="s">
        <v>7</v>
      </c>
      <c r="P368" s="42">
        <f>MAX($F$245,$F$249,$F$251)</f>
        <v>3.0000000000000027</v>
      </c>
      <c r="Q368" s="42">
        <f>MAX($L$245,$L$249,$L$251)</f>
        <v>2.3999999999999968</v>
      </c>
      <c r="R368" s="77">
        <f>MAX(Q368:Q368)</f>
        <v>2.3999999999999968</v>
      </c>
      <c r="S368" s="69"/>
      <c r="T368" s="70"/>
      <c r="U368" s="75" t="s">
        <v>7</v>
      </c>
      <c r="V368" s="42">
        <f>MAX($F$235,$F$251,$F$259)</f>
        <v>2.300000000000002</v>
      </c>
      <c r="W368" s="42">
        <f>MAX($L$235,$L$251,$L$259)</f>
        <v>2.4999999999999964</v>
      </c>
      <c r="X368" s="96">
        <f>MAX(W368:W368)</f>
        <v>2.4999999999999964</v>
      </c>
      <c r="Y368" s="136"/>
      <c r="Z368" s="2" t="s">
        <v>43</v>
      </c>
      <c r="AA368" s="34" t="s">
        <v>6</v>
      </c>
      <c r="AB368" s="39">
        <f>$F$307</f>
        <v>-2.1999999999999909</v>
      </c>
      <c r="AC368" s="39">
        <f>$L$307</f>
        <v>-1.6000000000000014</v>
      </c>
      <c r="AD368" s="35">
        <f>MIN($AC368:$AC368)</f>
        <v>-1.6000000000000014</v>
      </c>
      <c r="AE368" s="1"/>
    </row>
    <row r="369" spans="1:33" x14ac:dyDescent="0.35">
      <c r="A369" s="136"/>
      <c r="B369" s="51" t="s">
        <v>42</v>
      </c>
      <c r="C369" s="58" t="s">
        <v>6</v>
      </c>
      <c r="D369" s="42">
        <f>MIN($F$265,$F$285,$F$287,$F$293,$F$295)</f>
        <v>-3.2999999999999918</v>
      </c>
      <c r="E369" s="42">
        <f>MIN($L$265,$L$285,$L$287,$L$293,$L$295)</f>
        <v>-1.5000000000000013</v>
      </c>
      <c r="F369" s="68">
        <f>MIN(E369:E369)</f>
        <v>-1.5000000000000013</v>
      </c>
      <c r="G369" s="69"/>
      <c r="H369" s="70" t="s">
        <v>42</v>
      </c>
      <c r="I369" s="71" t="s">
        <v>6</v>
      </c>
      <c r="J369" s="42">
        <f>MIN($F$269,$F$271,$F$281,$F$289)</f>
        <v>-4.6000000000000041</v>
      </c>
      <c r="K369" s="42">
        <f>MIN($L$269,$L$271,$L$281,$L$289)</f>
        <v>-3.5999999999999921</v>
      </c>
      <c r="L369" s="72">
        <f>MIN(K369:K369)</f>
        <v>-3.5999999999999921</v>
      </c>
      <c r="M369" s="69"/>
      <c r="N369" s="70" t="s">
        <v>42</v>
      </c>
      <c r="O369" s="71" t="s">
        <v>6</v>
      </c>
      <c r="P369" s="42">
        <f>MIN($F$279,$F$283,$F$285)</f>
        <v>-2.5000000000000022</v>
      </c>
      <c r="Q369" s="42">
        <f>MIN($L$279,$L$283,$L$285)</f>
        <v>-2.5999999999999912</v>
      </c>
      <c r="R369" s="73">
        <f>MIN(Q369:Q369)</f>
        <v>-2.5999999999999912</v>
      </c>
      <c r="S369" s="69"/>
      <c r="T369" s="70" t="s">
        <v>42</v>
      </c>
      <c r="U369" s="71" t="s">
        <v>6</v>
      </c>
      <c r="V369" s="42">
        <f>MIN($F$267,$F$283,$F$291)</f>
        <v>-2.8999999999999915</v>
      </c>
      <c r="W369" s="42">
        <f>MIN($L$267,$L$283,$L$291)</f>
        <v>-2.9000000000000026</v>
      </c>
      <c r="X369" s="95">
        <f>MIN(W369:W369)</f>
        <v>-2.9000000000000026</v>
      </c>
      <c r="Y369" s="136"/>
      <c r="Z369" s="36"/>
      <c r="AA369" s="37" t="s">
        <v>6</v>
      </c>
      <c r="AB369" s="38">
        <f>MIN(AB364:AB368)</f>
        <v>-2.1999999999999909</v>
      </c>
      <c r="AC369" s="38">
        <f>MIN(AC364:AC368)</f>
        <v>-1.6000000000000014</v>
      </c>
      <c r="AD369" s="38">
        <f>MIN(AC369:AC369)</f>
        <v>-1.6000000000000014</v>
      </c>
      <c r="AE369" s="1"/>
    </row>
    <row r="370" spans="1:33" x14ac:dyDescent="0.35">
      <c r="A370" s="136"/>
      <c r="B370" s="51"/>
      <c r="C370" s="52" t="s">
        <v>7</v>
      </c>
      <c r="D370" s="42">
        <f>MAX($F$265,$F$285,$F$287,$F$293,$F$295)</f>
        <v>2.5000000000000022</v>
      </c>
      <c r="E370" s="42">
        <f>MAX($L$265,$L$285,$L$287,$L$293,$L$295)</f>
        <v>2.1999999999999993</v>
      </c>
      <c r="F370" s="74">
        <f>MAX(E370:E370)</f>
        <v>2.1999999999999993</v>
      </c>
      <c r="G370" s="69"/>
      <c r="H370" s="70"/>
      <c r="I370" s="75" t="s">
        <v>7</v>
      </c>
      <c r="J370" s="42">
        <f>MAX($F$269,$F$271,$F$281,$F$289)</f>
        <v>4.1000000000000005</v>
      </c>
      <c r="K370" s="42">
        <f>MAX($L$269,$L$271,$L$281,$L$289)</f>
        <v>3.6000000000000032</v>
      </c>
      <c r="L370" s="76">
        <f>MAX(K370:K370)</f>
        <v>3.6000000000000032</v>
      </c>
      <c r="M370" s="69"/>
      <c r="N370" s="70"/>
      <c r="O370" s="75" t="s">
        <v>7</v>
      </c>
      <c r="P370" s="42">
        <f>MAX($F$279,$F$283,$F$285)</f>
        <v>2.9</v>
      </c>
      <c r="Q370" s="42">
        <f>MAX($L$279,$L$283,$L$285)</f>
        <v>2.6999999999999997</v>
      </c>
      <c r="R370" s="77">
        <f>MAX(Q370:Q370)</f>
        <v>2.6999999999999997</v>
      </c>
      <c r="S370" s="69"/>
      <c r="T370" s="70"/>
      <c r="U370" s="75" t="s">
        <v>7</v>
      </c>
      <c r="V370" s="42">
        <f>MAX($F$267,$F$283,$F$291)</f>
        <v>0.9000000000000008</v>
      </c>
      <c r="W370" s="42">
        <f>MAX($L$267,$L$283,$L$291)</f>
        <v>1.4000000000000012</v>
      </c>
      <c r="X370" s="96">
        <f>MAX(W370:W370)</f>
        <v>1.4000000000000012</v>
      </c>
      <c r="Y370" s="136"/>
      <c r="Z370" s="36"/>
      <c r="AA370" s="37" t="s">
        <v>7</v>
      </c>
      <c r="AB370" s="38">
        <f>MAX(AB364:AB368)</f>
        <v>4.7999999999999989</v>
      </c>
      <c r="AC370" s="38">
        <f>MAX(AC364:AC368)</f>
        <v>3.8999999999999977</v>
      </c>
      <c r="AD370" s="38">
        <f>MAX(AC370:AC370)</f>
        <v>3.8999999999999977</v>
      </c>
      <c r="AE370" s="1"/>
    </row>
    <row r="371" spans="1:33" x14ac:dyDescent="0.35">
      <c r="A371" s="136"/>
      <c r="B371" s="51" t="s">
        <v>43</v>
      </c>
      <c r="C371" s="58" t="s">
        <v>6</v>
      </c>
      <c r="D371" s="42">
        <f>MIN($F$297,$F$317,$F$319,$F$325,$F$327)</f>
        <v>-1.8000000000000016</v>
      </c>
      <c r="E371" s="42">
        <f>MIN($L$297,$L$317,$L$319,$L$325,$L$327)</f>
        <v>-2.0000000000000018</v>
      </c>
      <c r="F371" s="68">
        <f>MIN(E371:E371)</f>
        <v>-2.0000000000000018</v>
      </c>
      <c r="G371" s="69"/>
      <c r="H371" s="70" t="s">
        <v>43</v>
      </c>
      <c r="I371" s="71" t="s">
        <v>6</v>
      </c>
      <c r="J371" s="42">
        <f>MIN($F$301,$F$303,$F$313,$F$321)</f>
        <v>-1.100000000000001</v>
      </c>
      <c r="K371" s="42">
        <f>MIN($L$301,$L$303,$L$313,$L$321)</f>
        <v>-0.30000000000000027</v>
      </c>
      <c r="L371" s="72">
        <f>MIN(K371:K371)</f>
        <v>-0.30000000000000027</v>
      </c>
      <c r="M371" s="69"/>
      <c r="N371" s="70" t="s">
        <v>43</v>
      </c>
      <c r="O371" s="71" t="s">
        <v>6</v>
      </c>
      <c r="P371" s="42">
        <f>MIN($F$313,$F$317,$F$319)</f>
        <v>-1.2000000000000011</v>
      </c>
      <c r="Q371" s="42">
        <f>MIN($L$313,$L$317,$L$319)</f>
        <v>-1.3000000000000012</v>
      </c>
      <c r="R371" s="73">
        <f>MIN(Q371:Q371)</f>
        <v>-1.3000000000000012</v>
      </c>
      <c r="S371" s="69"/>
      <c r="T371" s="70" t="s">
        <v>43</v>
      </c>
      <c r="U371" s="71" t="s">
        <v>6</v>
      </c>
      <c r="V371" s="42">
        <f>MIN($F$299,$F$315,$F$323)</f>
        <v>-2.1999999999999909</v>
      </c>
      <c r="W371" s="42">
        <f>MIN($L$299,$L$315,$L$323)</f>
        <v>-2.0000000000000018</v>
      </c>
      <c r="X371" s="95">
        <f>MIN(W371:W371)</f>
        <v>-2.0000000000000018</v>
      </c>
      <c r="Y371" s="136"/>
      <c r="Z371" s="136"/>
      <c r="AA371" s="136"/>
      <c r="AB371" s="136"/>
      <c r="AC371" s="136"/>
      <c r="AD371" s="136"/>
      <c r="AE371" s="1"/>
      <c r="AF371" s="1"/>
      <c r="AG371" s="1"/>
    </row>
    <row r="372" spans="1:33" x14ac:dyDescent="0.35">
      <c r="A372" s="136"/>
      <c r="B372" s="51"/>
      <c r="C372" s="52" t="s">
        <v>7</v>
      </c>
      <c r="D372" s="42">
        <f>MAX($F$297,$F$317,$F$319,$F$325,$F$327)</f>
        <v>1.6000000000000014</v>
      </c>
      <c r="E372" s="42">
        <f>MAX($L$297,$L$317,$L$319,$L$325,$L$327)</f>
        <v>1.100000000000001</v>
      </c>
      <c r="F372" s="74">
        <f>MAX(E372:E372)</f>
        <v>1.100000000000001</v>
      </c>
      <c r="G372" s="69"/>
      <c r="H372" s="70"/>
      <c r="I372" s="75" t="s">
        <v>7</v>
      </c>
      <c r="J372" s="42">
        <f>MAX($F$301,$F$303,$F$313,$F$321)</f>
        <v>2.9</v>
      </c>
      <c r="K372" s="42">
        <f>MAX($L$301,$L$303,$L$313,$L$321)</f>
        <v>2.8</v>
      </c>
      <c r="L372" s="76">
        <f>MAX(K372:K372)</f>
        <v>2.8</v>
      </c>
      <c r="M372" s="69"/>
      <c r="N372" s="70"/>
      <c r="O372" s="75" t="s">
        <v>7</v>
      </c>
      <c r="P372" s="42">
        <f>MAX($F$313,$F$317,$F$319)</f>
        <v>1.6000000000000014</v>
      </c>
      <c r="Q372" s="42">
        <f>MAX($L$313,$L$317,$L$319)</f>
        <v>1.100000000000001</v>
      </c>
      <c r="R372" s="77">
        <f>MAX(Q372:Q372)</f>
        <v>1.100000000000001</v>
      </c>
      <c r="S372" s="69"/>
      <c r="T372" s="70"/>
      <c r="U372" s="75" t="s">
        <v>7</v>
      </c>
      <c r="V372" s="42">
        <f>MAX($F$299,$F$315,$F$323)</f>
        <v>-1.6000000000000014</v>
      </c>
      <c r="W372" s="42">
        <f>MAX($L$299,$L$315,$L$323)</f>
        <v>-0.50000000000000044</v>
      </c>
      <c r="X372" s="96">
        <f>MAX(W372:W372)</f>
        <v>-0.50000000000000044</v>
      </c>
      <c r="Y372" s="136"/>
      <c r="Z372" s="136"/>
      <c r="AA372" s="136"/>
      <c r="AB372" s="136"/>
      <c r="AC372" s="136"/>
      <c r="AD372" s="136"/>
      <c r="AE372" s="1"/>
      <c r="AF372" s="1"/>
      <c r="AG372" s="1"/>
    </row>
    <row r="373" spans="1:33" x14ac:dyDescent="0.35">
      <c r="A373" s="136"/>
      <c r="B373" s="62"/>
      <c r="C373" s="63" t="s">
        <v>44</v>
      </c>
      <c r="D373" s="78">
        <f>MIN(D363:D372)</f>
        <v>-11.899999999999999</v>
      </c>
      <c r="E373" s="78">
        <f>MIN(E363:E372)</f>
        <v>-2.0000000000000018</v>
      </c>
      <c r="F373" s="79">
        <f>MIN(E373:E373)</f>
        <v>-2.0000000000000018</v>
      </c>
      <c r="G373" s="69"/>
      <c r="H373" s="80"/>
      <c r="I373" s="64" t="s">
        <v>44</v>
      </c>
      <c r="J373" s="64">
        <f>MIN(J363:J372)</f>
        <v>-4.6000000000000041</v>
      </c>
      <c r="K373" s="64">
        <f>MIN(K363:K372)</f>
        <v>-4.4000000000000039</v>
      </c>
      <c r="L373" s="81">
        <f>MIN(K373:K373)</f>
        <v>-4.4000000000000039</v>
      </c>
      <c r="M373" s="69"/>
      <c r="N373" s="82"/>
      <c r="O373" s="83" t="s">
        <v>44</v>
      </c>
      <c r="P373" s="83">
        <f>MIN(P363:P372)</f>
        <v>-4.0999999999999925</v>
      </c>
      <c r="Q373" s="83">
        <f>MIN(Q363:Q372)</f>
        <v>-4.2000000000000037</v>
      </c>
      <c r="R373" s="84">
        <f>MIN(Q373:Q373)</f>
        <v>-4.2000000000000037</v>
      </c>
      <c r="S373" s="69"/>
      <c r="T373" s="85"/>
      <c r="U373" s="86" t="s">
        <v>37</v>
      </c>
      <c r="V373" s="86">
        <f>MIN(V363:V372)</f>
        <v>-2.8999999999999915</v>
      </c>
      <c r="W373" s="86">
        <f>MIN(W363:W372)</f>
        <v>-2.9000000000000026</v>
      </c>
      <c r="X373" s="87">
        <f>MIN(W373:W373)</f>
        <v>-2.9000000000000026</v>
      </c>
      <c r="Y373" s="136"/>
      <c r="Z373" s="136"/>
      <c r="AA373" s="136"/>
      <c r="AB373" s="136"/>
      <c r="AC373" s="136"/>
      <c r="AD373" s="136"/>
      <c r="AE373" s="1"/>
      <c r="AF373" s="1"/>
      <c r="AG373" s="1"/>
    </row>
    <row r="374" spans="1:33" x14ac:dyDescent="0.35">
      <c r="A374" s="136"/>
      <c r="B374" s="65"/>
      <c r="C374" s="66" t="s">
        <v>45</v>
      </c>
      <c r="D374" s="88">
        <f>MAX(D363:D372)</f>
        <v>4.2000000000000011</v>
      </c>
      <c r="E374" s="88">
        <f>MAX(E363:E372)</f>
        <v>6.7</v>
      </c>
      <c r="F374" s="89">
        <f>MAX(E374:E374)</f>
        <v>6.7</v>
      </c>
      <c r="G374" s="69"/>
      <c r="H374" s="90"/>
      <c r="I374" s="67" t="s">
        <v>45</v>
      </c>
      <c r="J374" s="67">
        <f>MAX(J363:J372)</f>
        <v>5.5000000000000009</v>
      </c>
      <c r="K374" s="67">
        <f>MAX(K363:K372)</f>
        <v>5.1999999999999993</v>
      </c>
      <c r="L374" s="81">
        <f>MIN(K374:K374)</f>
        <v>5.1999999999999993</v>
      </c>
      <c r="M374" s="69"/>
      <c r="N374" s="91"/>
      <c r="O374" s="92" t="s">
        <v>45</v>
      </c>
      <c r="P374" s="92">
        <f>MAX(P363:P372)</f>
        <v>4.4999999999999982</v>
      </c>
      <c r="Q374" s="92">
        <f>MAX(Q363:Q372)</f>
        <v>4.6999999999999984</v>
      </c>
      <c r="R374" s="84">
        <f>MIN(Q374:Q374)</f>
        <v>4.6999999999999984</v>
      </c>
      <c r="S374" s="69"/>
      <c r="T374" s="93"/>
      <c r="U374" s="94"/>
      <c r="V374" s="94">
        <f>MAX(V363:V372)</f>
        <v>5.4999999999999964</v>
      </c>
      <c r="W374" s="94">
        <f>MAX(W363:W372)</f>
        <v>5.1000000000000014</v>
      </c>
      <c r="X374" s="87">
        <f>MIN(W374:W374)</f>
        <v>5.1000000000000014</v>
      </c>
      <c r="Y374" s="136"/>
      <c r="Z374" s="136"/>
      <c r="AA374" s="136"/>
      <c r="AB374" s="136"/>
      <c r="AC374" s="136"/>
      <c r="AD374" s="136"/>
      <c r="AE374" s="1"/>
      <c r="AF374" s="1"/>
      <c r="AG374" s="1"/>
    </row>
    <row r="375" spans="1:33" x14ac:dyDescent="0.35">
      <c r="G375" s="47"/>
      <c r="M375" s="47"/>
    </row>
    <row r="376" spans="1:33" x14ac:dyDescent="0.35">
      <c r="G376" s="1"/>
      <c r="M376" s="1"/>
    </row>
    <row r="377" spans="1:33" x14ac:dyDescent="0.35">
      <c r="G377" s="1"/>
      <c r="M377" s="1"/>
    </row>
    <row r="378" spans="1:33" x14ac:dyDescent="0.35">
      <c r="G378" s="1"/>
      <c r="M378" s="1"/>
    </row>
    <row r="379" spans="1:33" x14ac:dyDescent="0.35">
      <c r="G379" s="1"/>
      <c r="M379" s="1"/>
    </row>
    <row r="380" spans="1:33" x14ac:dyDescent="0.35">
      <c r="G380" s="1"/>
      <c r="M380" s="1"/>
    </row>
    <row r="381" spans="1:33" x14ac:dyDescent="0.35">
      <c r="G381" s="1"/>
      <c r="M381" s="1"/>
    </row>
    <row r="382" spans="1:33" x14ac:dyDescent="0.35">
      <c r="G382" s="1"/>
      <c r="M382" s="1"/>
    </row>
    <row r="383" spans="1:33" x14ac:dyDescent="0.35">
      <c r="G383" s="1"/>
      <c r="M383" s="1"/>
    </row>
    <row r="384" spans="1:33" x14ac:dyDescent="0.35">
      <c r="G384" s="1"/>
      <c r="M384" s="1"/>
    </row>
    <row r="385" spans="7:13" x14ac:dyDescent="0.35">
      <c r="G385" s="1"/>
      <c r="M385" s="1"/>
    </row>
    <row r="386" spans="7:13" x14ac:dyDescent="0.35">
      <c r="G386" s="1"/>
      <c r="M386" s="1"/>
    </row>
    <row r="387" spans="7:13" x14ac:dyDescent="0.35">
      <c r="G387" s="1"/>
      <c r="M387" s="1"/>
    </row>
    <row r="388" spans="7:13" x14ac:dyDescent="0.35">
      <c r="G388" s="1"/>
      <c r="M388" s="1"/>
    </row>
    <row r="389" spans="7:13" x14ac:dyDescent="0.35">
      <c r="G389" s="1"/>
      <c r="M389" s="1"/>
    </row>
    <row r="390" spans="7:13" x14ac:dyDescent="0.35">
      <c r="G390" s="1"/>
      <c r="M390" s="1"/>
    </row>
    <row r="391" spans="7:13" x14ac:dyDescent="0.35">
      <c r="G391" s="1"/>
      <c r="M391" s="1"/>
    </row>
    <row r="392" spans="7:13" x14ac:dyDescent="0.35">
      <c r="G392" s="1"/>
      <c r="M392" s="1"/>
    </row>
    <row r="393" spans="7:13" x14ac:dyDescent="0.35">
      <c r="G393" s="1"/>
      <c r="M393" s="1"/>
    </row>
    <row r="394" spans="7:13" x14ac:dyDescent="0.35">
      <c r="G394" s="1"/>
      <c r="M394" s="1"/>
    </row>
    <row r="395" spans="7:13" x14ac:dyDescent="0.35">
      <c r="G395" s="1"/>
      <c r="M395" s="1"/>
    </row>
    <row r="396" spans="7:13" x14ac:dyDescent="0.35">
      <c r="G396" s="1"/>
      <c r="M396" s="1"/>
    </row>
    <row r="397" spans="7:13" x14ac:dyDescent="0.35">
      <c r="G397" s="1"/>
      <c r="M397" s="1"/>
    </row>
  </sheetData>
  <mergeCells count="57">
    <mergeCell ref="N1:O1"/>
    <mergeCell ref="Q1:R1"/>
    <mergeCell ref="T329:X329"/>
    <mergeCell ref="Z329:AD329"/>
    <mergeCell ref="B329:F329"/>
    <mergeCell ref="H329:L329"/>
    <mergeCell ref="N329:R329"/>
    <mergeCell ref="D1:F1"/>
    <mergeCell ref="Y1:AN1"/>
    <mergeCell ref="Y2:AN2"/>
    <mergeCell ref="Y3:Z3"/>
    <mergeCell ref="AC3:AN3"/>
    <mergeCell ref="Y4:Z4"/>
    <mergeCell ref="AC4:AF4"/>
    <mergeCell ref="AG4:AJ4"/>
    <mergeCell ref="AK4:AN4"/>
    <mergeCell ref="Z5:AA5"/>
    <mergeCell ref="Y6:Z6"/>
    <mergeCell ref="Y7:Z7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Y28:Z28"/>
    <mergeCell ref="Y29:Z29"/>
    <mergeCell ref="Y30:Z30"/>
    <mergeCell ref="Y31:Z31"/>
    <mergeCell ref="Y32:Z32"/>
    <mergeCell ref="Y33:Z33"/>
    <mergeCell ref="Y34:Z34"/>
    <mergeCell ref="Y35:Z35"/>
    <mergeCell ref="Y36:Z36"/>
    <mergeCell ref="Y37:Z37"/>
    <mergeCell ref="Y43:Z43"/>
    <mergeCell ref="Y44:Z44"/>
    <mergeCell ref="Y45:Z45"/>
    <mergeCell ref="Y38:Z38"/>
    <mergeCell ref="Y39:Z39"/>
    <mergeCell ref="Y40:Z40"/>
    <mergeCell ref="Y41:Z41"/>
    <mergeCell ref="Y42:Z42"/>
  </mergeCells>
  <conditionalFormatting sqref="AA335">
    <cfRule type="duplicateValues" dxfId="81" priority="24"/>
  </conditionalFormatting>
  <conditionalFormatting sqref="AA337">
    <cfRule type="duplicateValues" dxfId="80" priority="25"/>
  </conditionalFormatting>
  <conditionalFormatting sqref="AA351">
    <cfRule type="duplicateValues" dxfId="79" priority="21"/>
  </conditionalFormatting>
  <conditionalFormatting sqref="AA352">
    <cfRule type="duplicateValues" dxfId="78" priority="22"/>
  </conditionalFormatting>
  <conditionalFormatting sqref="AA353">
    <cfRule type="duplicateValues" dxfId="77" priority="23"/>
  </conditionalFormatting>
  <conditionalFormatting sqref="AA366">
    <cfRule type="duplicateValues" dxfId="76" priority="18"/>
  </conditionalFormatting>
  <conditionalFormatting sqref="AA367">
    <cfRule type="duplicateValues" dxfId="75" priority="19"/>
  </conditionalFormatting>
  <conditionalFormatting sqref="AA368">
    <cfRule type="duplicateValues" dxfId="74" priority="20"/>
  </conditionalFormatting>
  <conditionalFormatting sqref="U341:U342">
    <cfRule type="duplicateValues" dxfId="73" priority="17"/>
  </conditionalFormatting>
  <conditionalFormatting sqref="U352:U353">
    <cfRule type="duplicateValues" dxfId="72" priority="16"/>
  </conditionalFormatting>
  <conditionalFormatting sqref="U354:U355">
    <cfRule type="duplicateValues" dxfId="71" priority="15"/>
  </conditionalFormatting>
  <conditionalFormatting sqref="U356:U357">
    <cfRule type="duplicateValues" dxfId="70" priority="14"/>
  </conditionalFormatting>
  <conditionalFormatting sqref="O352:O353">
    <cfRule type="duplicateValues" dxfId="69" priority="13"/>
  </conditionalFormatting>
  <conditionalFormatting sqref="O354:O355">
    <cfRule type="duplicateValues" dxfId="68" priority="12"/>
  </conditionalFormatting>
  <conditionalFormatting sqref="O356:O357">
    <cfRule type="duplicateValues" dxfId="67" priority="11"/>
  </conditionalFormatting>
  <conditionalFormatting sqref="U339">
    <cfRule type="duplicateValues" dxfId="66" priority="26"/>
  </conditionalFormatting>
  <conditionalFormatting sqref="U337">
    <cfRule type="duplicateValues" dxfId="65" priority="27"/>
  </conditionalFormatting>
  <conditionalFormatting sqref="U340">
    <cfRule type="duplicateValues" dxfId="64" priority="10"/>
  </conditionalFormatting>
  <conditionalFormatting sqref="U338">
    <cfRule type="duplicateValues" dxfId="63" priority="9"/>
  </conditionalFormatting>
  <conditionalFormatting sqref="U336">
    <cfRule type="duplicateValues" dxfId="62" priority="8"/>
  </conditionalFormatting>
  <conditionalFormatting sqref="U334">
    <cfRule type="duplicateValues" dxfId="61" priority="7"/>
  </conditionalFormatting>
  <conditionalFormatting sqref="U367:U368">
    <cfRule type="duplicateValues" dxfId="60" priority="6"/>
  </conditionalFormatting>
  <conditionalFormatting sqref="U369:U370">
    <cfRule type="duplicateValues" dxfId="59" priority="5"/>
  </conditionalFormatting>
  <conditionalFormatting sqref="U371:U372">
    <cfRule type="duplicateValues" dxfId="58" priority="4"/>
  </conditionalFormatting>
  <conditionalFormatting sqref="O367:O368">
    <cfRule type="duplicateValues" dxfId="57" priority="3"/>
  </conditionalFormatting>
  <conditionalFormatting sqref="O369:O370">
    <cfRule type="duplicateValues" dxfId="56" priority="2"/>
  </conditionalFormatting>
  <conditionalFormatting sqref="O371:O372">
    <cfRule type="duplicateValues" dxfId="5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Uniform</vt:lpstr>
      <vt:lpstr>Normal</vt:lpstr>
      <vt:lpstr>Doublex</vt:lpstr>
      <vt:lpstr>Doublex when sd is different</vt:lpstr>
      <vt:lpstr>Mixed</vt:lpstr>
      <vt:lpstr>Equalskew</vt:lpstr>
      <vt:lpstr>Unequalskew</vt:lpstr>
      <vt:lpstr>Chisquare and pos</vt:lpstr>
      <vt:lpstr>Chi square and 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</dc:creator>
  <cp:lastModifiedBy>Marie</cp:lastModifiedBy>
  <dcterms:created xsi:type="dcterms:W3CDTF">2017-05-08T14:25:13Z</dcterms:created>
  <dcterms:modified xsi:type="dcterms:W3CDTF">2018-01-01T15:47:47Z</dcterms:modified>
</cp:coreProperties>
</file>