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20. Dashboards Course\Attachments\"/>
    </mc:Choice>
  </mc:AlternateContent>
  <xr:revisionPtr revIDLastSave="0" documentId="13_ncr:1_{DEE82505-6F34-42AA-A2F6-4D669B1AC270}" xr6:coauthVersionLast="40" xr6:coauthVersionMax="40" xr10:uidLastSave="{00000000-0000-0000-0000-000000000000}"/>
  <bookViews>
    <workbookView xWindow="0" yWindow="0" windowWidth="38400" windowHeight="17328" tabRatio="634" xr2:uid="{00000000-000D-0000-FFFF-FFFF00000000}"/>
  </bookViews>
  <sheets>
    <sheet name="Cover Page" sheetId="7" r:id="rId1"/>
    <sheet name="Dashboard_3" sheetId="6" r:id="rId2"/>
  </sheets>
  <definedNames>
    <definedName name="_xlchart.v1.0" hidden="1">Dashboard_3!$R$14:$R$22</definedName>
    <definedName name="_xlchart.v1.1" hidden="1">Dashboard_3!$U$14:$U$22</definedName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Dashboard_3!$A$1:$O$37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7" l="1"/>
  <c r="V10" i="6" l="1"/>
  <c r="W10" i="6"/>
  <c r="X10" i="6"/>
  <c r="Y10" i="6"/>
  <c r="U10" i="6"/>
  <c r="U11" i="6"/>
  <c r="V11" i="6"/>
  <c r="W11" i="6"/>
  <c r="X11" i="6" s="1"/>
  <c r="Y11" i="6" s="1"/>
  <c r="S45" i="6"/>
  <c r="T44" i="6" s="1"/>
  <c r="U44" i="6"/>
  <c r="U43" i="6"/>
  <c r="U42" i="6"/>
  <c r="U45" i="6" s="1"/>
  <c r="T42" i="6"/>
  <c r="T43" i="6"/>
  <c r="U41" i="6"/>
  <c r="S38" i="6"/>
  <c r="T37" i="6" s="1"/>
  <c r="U37" i="6"/>
  <c r="U36" i="6"/>
  <c r="U35" i="6"/>
  <c r="U38" i="6" s="1"/>
  <c r="T35" i="6"/>
  <c r="T36" i="6"/>
  <c r="U34" i="6"/>
  <c r="T28" i="6"/>
  <c r="T29" i="6"/>
  <c r="U30" i="6"/>
  <c r="U29" i="6"/>
  <c r="U28" i="6"/>
  <c r="U27" i="6"/>
  <c r="S31" i="6"/>
  <c r="U31" i="6"/>
  <c r="T45" i="6" l="1"/>
  <c r="T38" i="6"/>
  <c r="T30" i="6"/>
  <c r="T31" i="6" s="1"/>
</calcChain>
</file>

<file path=xl/sharedStrings.xml><?xml version="1.0" encoding="utf-8"?>
<sst xmlns="http://schemas.openxmlformats.org/spreadsheetml/2006/main" count="57" uniqueCount="41">
  <si>
    <t>DASHBOARD TEMPLATE</t>
  </si>
  <si>
    <t>Raw Data</t>
  </si>
  <si>
    <t>Interest</t>
  </si>
  <si>
    <t>Reveneue</t>
  </si>
  <si>
    <t>Gross Profit</t>
  </si>
  <si>
    <t>Taxes</t>
  </si>
  <si>
    <t>Net Earnings</t>
  </si>
  <si>
    <t>Salaries &amp; Benefits</t>
  </si>
  <si>
    <t>Rent &amp; Overhead</t>
  </si>
  <si>
    <t>COGS</t>
  </si>
  <si>
    <t>Depre. &amp; Amort.</t>
  </si>
  <si>
    <t>Cash from Operations</t>
  </si>
  <si>
    <t>Cash from Investing</t>
  </si>
  <si>
    <t>Cash from Financing</t>
  </si>
  <si>
    <t>Actual</t>
  </si>
  <si>
    <t>Levels</t>
  </si>
  <si>
    <t>Level 1</t>
  </si>
  <si>
    <t>Level 2</t>
  </si>
  <si>
    <t>Level 3</t>
  </si>
  <si>
    <t>Total</t>
  </si>
  <si>
    <t>Cash Balance</t>
  </si>
  <si>
    <t>2018 Productivity Rate</t>
  </si>
  <si>
    <t>2018 Net Earnings Waterfall</t>
  </si>
  <si>
    <t>Bus 1</t>
  </si>
  <si>
    <t>Bus 2</t>
  </si>
  <si>
    <t>Bus 3</t>
  </si>
  <si>
    <t>© Corporate Finance Institute</t>
  </si>
  <si>
    <t>Net Change in Cash</t>
  </si>
  <si>
    <t>2018 Net Earnings Waterfall ($000s)</t>
  </si>
  <si>
    <t>Cash Flow and Cash Balance ($000s)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</si>
  <si>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</si>
  <si>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</si>
  <si>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</si>
  <si>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</si>
  <si>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</si>
  <si>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</si>
  <si>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</si>
  <si>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</si>
  <si>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</si>
  <si>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</si>
  <si>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3 -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</si>
</sst>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yy;@"/>
    <numFmt numFmtId="167" formatCode="_(* #,##0_);_(* \(#,##0\);_(* &quot;-&quot;??_);_(@_)"/>
    <numFmt numFmtId="168" formatCode="_(&quot;$&quot;* #,##0_);_(&quot;$&quot;* \(#,##0\);_(&quot;$&quot;* &quot;-&quot;??_);_(@_)"/>
    <numFmt numFmtId="169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b/>
      <sz val="16"/>
      <color theme="2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66" fontId="3" fillId="0" borderId="0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/>
    <xf numFmtId="168" fontId="4" fillId="0" borderId="0" xfId="0" applyNumberFormat="1" applyFont="1"/>
    <xf numFmtId="0" fontId="4" fillId="0" borderId="2" xfId="0" applyFont="1" applyBorder="1"/>
    <xf numFmtId="0" fontId="4" fillId="0" borderId="0" xfId="0" applyFont="1" applyBorder="1"/>
    <xf numFmtId="0" fontId="2" fillId="2" borderId="0" xfId="0" applyFont="1" applyFill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5" fillId="0" borderId="0" xfId="0" applyFont="1" applyFill="1" applyAlignment="1">
      <alignment horizontal="right"/>
    </xf>
    <xf numFmtId="0" fontId="5" fillId="0" borderId="0" xfId="0" applyFont="1"/>
    <xf numFmtId="168" fontId="6" fillId="0" borderId="0" xfId="4" applyNumberFormat="1" applyFont="1" applyFill="1" applyBorder="1"/>
    <xf numFmtId="168" fontId="6" fillId="0" borderId="0" xfId="4" applyNumberFormat="1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Continuous"/>
    </xf>
    <xf numFmtId="167" fontId="6" fillId="0" borderId="1" xfId="3" applyNumberFormat="1" applyFont="1" applyFill="1" applyBorder="1"/>
    <xf numFmtId="0" fontId="5" fillId="0" borderId="0" xfId="0" applyFont="1" applyAlignment="1">
      <alignment horizontal="left"/>
    </xf>
    <xf numFmtId="167" fontId="4" fillId="0" borderId="0" xfId="3" applyNumberFormat="1" applyFont="1"/>
    <xf numFmtId="168" fontId="6" fillId="0" borderId="0" xfId="4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9" fontId="4" fillId="0" borderId="0" xfId="1" applyNumberFormat="1" applyFont="1"/>
    <xf numFmtId="169" fontId="6" fillId="0" borderId="0" xfId="1" applyNumberFormat="1" applyFont="1"/>
    <xf numFmtId="169" fontId="6" fillId="0" borderId="3" xfId="1" applyNumberFormat="1" applyFont="1" applyBorder="1"/>
    <xf numFmtId="169" fontId="4" fillId="0" borderId="3" xfId="1" applyNumberFormat="1" applyFont="1" applyBorder="1"/>
    <xf numFmtId="0" fontId="4" fillId="0" borderId="3" xfId="0" applyFont="1" applyBorder="1" applyAlignment="1">
      <alignment horizontal="center"/>
    </xf>
    <xf numFmtId="0" fontId="7" fillId="0" borderId="0" xfId="0" applyFont="1"/>
    <xf numFmtId="168" fontId="7" fillId="0" borderId="0" xfId="4" applyNumberFormat="1" applyFont="1" applyFill="1"/>
    <xf numFmtId="166" fontId="8" fillId="0" borderId="0" xfId="0" applyNumberFormat="1" applyFont="1" applyBorder="1" applyAlignment="1">
      <alignment horizontal="left"/>
    </xf>
    <xf numFmtId="0" fontId="9" fillId="0" borderId="2" xfId="0" quotePrefix="1" applyFont="1" applyBorder="1"/>
    <xf numFmtId="0" fontId="2" fillId="3" borderId="0" xfId="0" applyFont="1" applyFill="1" applyBorder="1" applyAlignment="1">
      <alignment horizontal="centerContinuous" vertical="center"/>
    </xf>
    <xf numFmtId="164" fontId="4" fillId="0" borderId="0" xfId="4" applyFont="1"/>
    <xf numFmtId="0" fontId="11" fillId="4" borderId="0" xfId="6" applyFont="1" applyFill="1"/>
    <xf numFmtId="0" fontId="11" fillId="0" borderId="0" xfId="6" applyFont="1" applyFill="1" applyBorder="1"/>
    <xf numFmtId="0" fontId="12" fillId="0" borderId="0" xfId="6" applyFont="1" applyFill="1" applyBorder="1" applyProtection="1">
      <protection locked="0"/>
    </xf>
    <xf numFmtId="0" fontId="13" fillId="0" borderId="0" xfId="6" applyFont="1" applyFill="1" applyBorder="1" applyAlignment="1">
      <alignment horizontal="right"/>
    </xf>
    <xf numFmtId="0" fontId="11" fillId="0" borderId="0" xfId="6" applyFont="1" applyFill="1" applyBorder="1" applyProtection="1">
      <protection locked="0"/>
    </xf>
    <xf numFmtId="0" fontId="13" fillId="0" borderId="0" xfId="6" applyFont="1" applyFill="1" applyBorder="1" applyProtection="1">
      <protection locked="0"/>
    </xf>
    <xf numFmtId="0" fontId="14" fillId="0" borderId="1" xfId="5" applyFont="1" applyFill="1" applyBorder="1" applyProtection="1">
      <protection locked="0"/>
    </xf>
    <xf numFmtId="0" fontId="1" fillId="0" borderId="0" xfId="6"/>
    <xf numFmtId="0" fontId="11" fillId="0" borderId="1" xfId="6" applyFont="1" applyFill="1" applyBorder="1"/>
    <xf numFmtId="0" fontId="16" fillId="0" borderId="0" xfId="7" applyFont="1" applyFill="1" applyBorder="1"/>
    <xf numFmtId="0" fontId="17" fillId="5" borderId="0" xfId="6" applyFont="1" applyFill="1" applyBorder="1"/>
    <xf numFmtId="0" fontId="11" fillId="5" borderId="0" xfId="6" applyFont="1" applyFill="1" applyBorder="1"/>
    <xf numFmtId="0" fontId="11" fillId="6" borderId="0" xfId="6" applyFont="1" applyFill="1"/>
    <xf numFmtId="0" fontId="17" fillId="5" borderId="0" xfId="6" applyFont="1" applyFill="1"/>
  </cellXfs>
  <cellStyles count="8">
    <cellStyle name="Comma" xfId="3" builtinId="3"/>
    <cellStyle name="Comma 2" xfId="2" xr:uid="{00000000-0005-0000-0000-000001000000}"/>
    <cellStyle name="Currency" xfId="4" builtinId="4"/>
    <cellStyle name="Hyperlink" xfId="5" builtinId="8"/>
    <cellStyle name="Hyperlink 2 2" xfId="7" xr:uid="{249D2E0C-C7F6-4E0C-875E-62F04869D88C}"/>
    <cellStyle name="Normal" xfId="0" builtinId="0"/>
    <cellStyle name="Normal 2 2" xfId="6" xr:uid="{D071B739-832F-438B-A51E-6D5E2628A126}"/>
    <cellStyle name="Percent" xfId="1" builtinId="5"/>
  </cellStyles>
  <dxfs count="0"/>
  <tableStyles count="0" defaultTableStyle="TableStyleMedium2" defaultPivotStyle="PivotStyleLight16"/>
  <colors>
    <mruColors>
      <color rgb="FF0000FF"/>
      <color rgb="FF676767"/>
      <color rgb="FF132E5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5273122618885"/>
          <c:y val="9.176135566691819E-2"/>
          <c:w val="0.84578287954969489"/>
          <c:h val="0.82783047201067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Dashboard_3!$R$7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Dashboard_3!$U$7:$Y$7</c:f>
              <c:numCache>
                <c:formatCode>_("$"* #,##0_);_("$"* \(#,##0\);_("$"* "-"??_);_(@_)</c:formatCode>
                <c:ptCount val="5"/>
                <c:pt idx="0">
                  <c:v>28413.537599999996</c:v>
                </c:pt>
                <c:pt idx="1">
                  <c:v>74216.200493633907</c:v>
                </c:pt>
                <c:pt idx="2">
                  <c:v>102016.03165539398</c:v>
                </c:pt>
                <c:pt idx="3">
                  <c:v>116562.23707078592</c:v>
                </c:pt>
                <c:pt idx="4">
                  <c:v>119940.55427574085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3-40BC-8EDA-BB3A22C6AECF}"/>
            </c:ext>
          </c:extLst>
        </c:ser>
        <c:ser>
          <c:idx val="1"/>
          <c:order val="1"/>
          <c:tx>
            <c:strRef>
              <c:f>Dashboard_3!$R$8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Dashboard_3!$U$8:$Y$8</c:f>
              <c:numCache>
                <c:formatCode>_("$"* #,##0_);_("$"* \(#,##0\);_("$"* "-"??_);_(@_)</c:formatCode>
                <c:ptCount val="5"/>
                <c:pt idx="0">
                  <c:v>-65000</c:v>
                </c:pt>
                <c:pt idx="1">
                  <c:v>-46700</c:v>
                </c:pt>
                <c:pt idx="2">
                  <c:v>-49100</c:v>
                </c:pt>
                <c:pt idx="3">
                  <c:v>-101000</c:v>
                </c:pt>
                <c:pt idx="4">
                  <c:v>-121000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3-40BC-8EDA-BB3A22C6AECF}"/>
            </c:ext>
          </c:extLst>
        </c:ser>
        <c:ser>
          <c:idx val="2"/>
          <c:order val="2"/>
          <c:tx>
            <c:strRef>
              <c:f>Dashboard_3!$R$9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Dashboard_3!$U$9:$Y$9</c:f>
              <c:numCache>
                <c:formatCode>_("$"* #,##0_);_("$"* \(#,##0\);_("$"* "-"??_);_(@_)</c:formatCode>
                <c:ptCount val="5"/>
                <c:pt idx="0">
                  <c:v>100000</c:v>
                </c:pt>
                <c:pt idx="1">
                  <c:v>0</c:v>
                </c:pt>
                <c:pt idx="2">
                  <c:v>-60000</c:v>
                </c:pt>
                <c:pt idx="3">
                  <c:v>47800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3-40BC-8EDA-BB3A22C6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296304"/>
        <c:axId val="614288104"/>
      </c:barChart>
      <c:lineChart>
        <c:grouping val="standard"/>
        <c:varyColors val="0"/>
        <c:ser>
          <c:idx val="3"/>
          <c:order val="3"/>
          <c:tx>
            <c:strRef>
              <c:f>Dashboard_3!$R$11</c:f>
              <c:strCache>
                <c:ptCount val="1"/>
                <c:pt idx="0">
                  <c:v>Cash Balance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Dashboard_3!$U$5:$Y$5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Dashboard_3!$U$11:$Y$11</c:f>
              <c:numCache>
                <c:formatCode>_("$"* #,##0_);_("$"* \(#,##0\);_("$"* "-"??_);_(@_)</c:formatCode>
                <c:ptCount val="5"/>
                <c:pt idx="0">
                  <c:v>63413.537599999996</c:v>
                </c:pt>
                <c:pt idx="1">
                  <c:v>90929.738093633903</c:v>
                </c:pt>
                <c:pt idx="2">
                  <c:v>83845.769749027881</c:v>
                </c:pt>
                <c:pt idx="3">
                  <c:v>147208.0068198138</c:v>
                </c:pt>
                <c:pt idx="4">
                  <c:v>146148.56109555467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3-40BC-8EDA-BB3A22C6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6304"/>
        <c:axId val="614288104"/>
      </c:lineChart>
      <c:catAx>
        <c:axId val="61429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8104"/>
        <c:crosses val="autoZero"/>
        <c:auto val="1"/>
        <c:lblAlgn val="ctr"/>
        <c:lblOffset val="100"/>
        <c:noMultiLvlLbl val="0"/>
      </c:catAx>
      <c:valAx>
        <c:axId val="61428810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96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679308991129"/>
          <c:y val="1.398738215274486E-2"/>
          <c:w val="0.71611422066217623"/>
          <c:h val="0.140984639215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2-4B59-8EC2-261029FCC03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D2-4B59-8EC2-261029FCC03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D2-4B59-8EC2-261029FCC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Dashboard_3!$S$27:$U$27</c:f>
              <c:numCache>
                <c:formatCode>0.0%</c:formatCode>
                <c:ptCount val="3"/>
                <c:pt idx="0">
                  <c:v>0</c:v>
                </c:pt>
                <c:pt idx="1">
                  <c:v>0.74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2-4B59-8EC2-261029FCC033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Dashboard_3!$S$28:$U$28</c:f>
              <c:numCache>
                <c:formatCode>0.0%</c:formatCode>
                <c:ptCount val="3"/>
                <c:pt idx="0">
                  <c:v>0.8</c:v>
                </c:pt>
                <c:pt idx="1">
                  <c:v>6.0000000000000053E-2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2-4B59-8EC2-261029FCC033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Dashboard_3!$S$29:$U$29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2-4B59-8EC2-261029FCC033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Dashboard_3!$S$30:$U$30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2-4B59-8EC2-261029FCC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39-40FD-8B64-D7318188F0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939-40FD-8B64-D7318188F00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39-40FD-8B64-D7318188F0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Dashboard_3!$S$34:$U$34</c:f>
              <c:numCache>
                <c:formatCode>0.0%</c:formatCode>
                <c:ptCount val="3"/>
                <c:pt idx="0">
                  <c:v>0</c:v>
                </c:pt>
                <c:pt idx="1">
                  <c:v>0.87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9-40FD-8B64-D7318188F00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Dashboard_3!$S$35:$U$35</c:f>
              <c:numCache>
                <c:formatCode>0.0%</c:formatCode>
                <c:ptCount val="3"/>
                <c:pt idx="0">
                  <c:v>0.8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9-40FD-8B64-D7318188F00D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Dashboard_3!$S$36:$U$36</c:f>
              <c:numCache>
                <c:formatCode>0.0%</c:formatCode>
                <c:ptCount val="3"/>
                <c:pt idx="0">
                  <c:v>0.1</c:v>
                </c:pt>
                <c:pt idx="1">
                  <c:v>3.0000000000000027E-2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9-40FD-8B64-D7318188F00D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Dashboard_3!$S$37:$U$37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39-40FD-8B64-D7318188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36-4CBD-949E-3CF8BD6DCEB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336-4CBD-949E-3CF8BD6DCEB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36-4CBD-949E-3CF8BD6DC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Dashboard_3!$S$41:$U$41</c:f>
              <c:numCache>
                <c:formatCode>0.0%</c:formatCode>
                <c:ptCount val="3"/>
                <c:pt idx="0">
                  <c:v>0</c:v>
                </c:pt>
                <c:pt idx="1">
                  <c:v>0.79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6-4CBD-949E-3CF8BD6DCEB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Dashboard_3!$S$42:$U$42</c:f>
              <c:numCache>
                <c:formatCode>0.0%</c:formatCode>
                <c:ptCount val="3"/>
                <c:pt idx="0">
                  <c:v>0.8</c:v>
                </c:pt>
                <c:pt idx="1">
                  <c:v>1.0000000000000009E-2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36-4CBD-949E-3CF8BD6DCEB9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Dashboard_3!$S$43:$U$43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36-4CBD-949E-3CF8BD6DCEB9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Dashboard_3!$S$44:$U$44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36-4CBD-949E-3CF8BD6D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C6CDE1B-12D0-4D8F-9F6B-2C870C943B7D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8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2" Type="http://schemas.openxmlformats.org/officeDocument/2006/relationships/image" Target="../media/image2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FEA0AC-6D2F-41BF-8586-E7944F773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DB672-19A3-417C-B525-76F78296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3435" y="0"/>
          <a:ext cx="813160" cy="390104"/>
        </a:xfrm>
        <a:prstGeom prst="rect">
          <a:avLst/>
        </a:prstGeom>
      </xdr:spPr>
    </xdr:pic>
    <xdr:clientData/>
  </xdr:twoCellAnchor>
  <xdr:twoCellAnchor>
    <xdr:from>
      <xdr:col>1</xdr:col>
      <xdr:colOff>11906</xdr:colOff>
      <xdr:row>4</xdr:row>
      <xdr:rowOff>61118</xdr:rowOff>
    </xdr:from>
    <xdr:to>
      <xdr:col>13</xdr:col>
      <xdr:colOff>889000</xdr:colOff>
      <xdr:row>20</xdr:row>
      <xdr:rowOff>166686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386DC9-ECF6-47DF-8A05-2724CF494F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466" y="1066958"/>
              <a:ext cx="8871744" cy="3269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404813</xdr:colOff>
      <xdr:row>22</xdr:row>
      <xdr:rowOff>55561</xdr:rowOff>
    </xdr:from>
    <xdr:to>
      <xdr:col>6</xdr:col>
      <xdr:colOff>635000</xdr:colOff>
      <xdr:row>36</xdr:row>
      <xdr:rowOff>166686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96B96-4309-43D9-A1DC-8613F31A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631032</xdr:colOff>
      <xdr:row>21</xdr:row>
      <xdr:rowOff>273842</xdr:rowOff>
    </xdr:from>
    <xdr:to>
      <xdr:col>14</xdr:col>
      <xdr:colOff>273843</xdr:colOff>
      <xdr:row>27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235B3-809A-4FF4-8566-7ED60853A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71437</xdr:colOff>
      <xdr:row>23</xdr:row>
      <xdr:rowOff>95250</xdr:rowOff>
    </xdr:from>
    <xdr:to>
      <xdr:col>8</xdr:col>
      <xdr:colOff>0</xdr:colOff>
      <xdr:row>24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AE88569-12F6-4922-8009-CEF11FD9A3BB}"/>
            </a:ext>
          </a:extLst>
        </xdr:cNvPr>
        <xdr:cNvSpPr txBox="1"/>
      </xdr:nvSpPr>
      <xdr:spPr>
        <a:xfrm>
          <a:off x="4262437" y="4857750"/>
          <a:ext cx="773907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Business 1</a:t>
          </a:r>
        </a:p>
      </xdr:txBody>
    </xdr:sp>
    <xdr:clientData/>
  </xdr:twoCellAnchor>
  <xdr:twoCellAnchor>
    <xdr:from>
      <xdr:col>7</xdr:col>
      <xdr:colOff>640557</xdr:colOff>
      <xdr:row>26</xdr:row>
      <xdr:rowOff>128587</xdr:rowOff>
    </xdr:from>
    <xdr:to>
      <xdr:col>14</xdr:col>
      <xdr:colOff>283368</xdr:colOff>
      <xdr:row>32</xdr:row>
      <xdr:rowOff>21431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4B7CDB-D1DB-4D62-8688-47784BED3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80962</xdr:colOff>
      <xdr:row>28</xdr:row>
      <xdr:rowOff>57151</xdr:rowOff>
    </xdr:from>
    <xdr:to>
      <xdr:col>8</xdr:col>
      <xdr:colOff>9525</xdr:colOff>
      <xdr:row>29</xdr:row>
      <xdr:rowOff>57151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DE17950-7A10-4765-BBF1-DB6463438A33}"/>
            </a:ext>
          </a:extLst>
        </xdr:cNvPr>
        <xdr:cNvSpPr txBox="1"/>
      </xdr:nvSpPr>
      <xdr:spPr>
        <a:xfrm>
          <a:off x="4271962" y="5772151"/>
          <a:ext cx="773907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Business 2</a:t>
          </a:r>
        </a:p>
      </xdr:txBody>
    </xdr:sp>
    <xdr:clientData/>
  </xdr:twoCellAnchor>
  <xdr:twoCellAnchor>
    <xdr:from>
      <xdr:col>7</xdr:col>
      <xdr:colOff>650082</xdr:colOff>
      <xdr:row>31</xdr:row>
      <xdr:rowOff>114299</xdr:rowOff>
    </xdr:from>
    <xdr:to>
      <xdr:col>14</xdr:col>
      <xdr:colOff>292893</xdr:colOff>
      <xdr:row>37</xdr:row>
      <xdr:rowOff>30956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D4BC85-03EA-4FE1-89FE-615931E67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90487</xdr:colOff>
      <xdr:row>33</xdr:row>
      <xdr:rowOff>42863</xdr:rowOff>
    </xdr:from>
    <xdr:to>
      <xdr:col>8</xdr:col>
      <xdr:colOff>19050</xdr:colOff>
      <xdr:row>34</xdr:row>
      <xdr:rowOff>42863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EA2A653-830C-456B-B65F-A7897270BF7E}"/>
            </a:ext>
          </a:extLst>
        </xdr:cNvPr>
        <xdr:cNvSpPr txBox="1"/>
      </xdr:nvSpPr>
      <xdr:spPr>
        <a:xfrm>
          <a:off x="4281487" y="6734176"/>
          <a:ext cx="773907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Business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499B-70B2-416A-B199-640DC039B5E5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32" customWidth="1"/>
    <col min="3" max="3" width="33.109375" style="32" customWidth="1"/>
    <col min="4" max="22" width="11" style="32" customWidth="1"/>
    <col min="23" max="25" width="9.109375" style="32"/>
    <col min="26" max="26" width="9.109375" style="32" customWidth="1"/>
    <col min="27" max="16384" width="9.109375" style="32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5" ht="19.5" customHeight="1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2:15" ht="19.5" customHeight="1" x14ac:dyDescent="0.25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2:15" ht="19.5" customHeight="1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2:15" ht="19.5" customHeight="1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2:15" ht="19.5" customHeight="1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2:15" ht="19.5" customHeight="1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2:15" ht="19.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2:15" ht="19.5" customHeight="1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 spans="2:15" ht="28.2" x14ac:dyDescent="0.5">
      <c r="B12" s="33"/>
      <c r="C12" s="34" t="s">
        <v>40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5" t="s">
        <v>30</v>
      </c>
      <c r="O12" s="33"/>
    </row>
    <row r="13" spans="2:15" ht="19.5" customHeight="1" x14ac:dyDescent="0.25">
      <c r="B13" s="33"/>
      <c r="C13" s="3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2:15" ht="19.5" customHeight="1" x14ac:dyDescent="0.25">
      <c r="B14" s="33"/>
      <c r="C14" s="37" t="s">
        <v>31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  <row r="15" spans="2:15" ht="19.5" customHeight="1" x14ac:dyDescent="0.3">
      <c r="B15" s="33"/>
      <c r="C15" s="38" t="str">
        <f ca="1">RIGHT(CELL("filename",Dashboard_3!A1),LEN(CELL("filename",Dashboard_3!A1))-FIND("]",CELL("filename",Dashboard_3!A1)))</f>
        <v>Dashboard_3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2:15" ht="19.5" customHeight="1" x14ac:dyDescent="0.3">
      <c r="B16" s="33"/>
      <c r="C16" s="3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2:15" ht="19.5" customHeight="1" x14ac:dyDescent="0.3">
      <c r="B17" s="33"/>
      <c r="C17" s="3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spans="2:15" ht="19.5" customHeight="1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19" spans="2:15" ht="19.5" customHeight="1" x14ac:dyDescent="0.25">
      <c r="B19" s="33"/>
      <c r="C19" s="33" t="s">
        <v>32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2:15" ht="19.5" customHeight="1" x14ac:dyDescent="0.25">
      <c r="B20" s="33"/>
      <c r="C20" s="40" t="s">
        <v>33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33"/>
    </row>
    <row r="21" spans="2:15" ht="19.5" customHeight="1" x14ac:dyDescent="0.25">
      <c r="B21" s="33"/>
      <c r="C21" s="33" t="s">
        <v>34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2:15" ht="19.5" customHeight="1" x14ac:dyDescent="0.25">
      <c r="B22" s="33"/>
      <c r="C22" s="41" t="s">
        <v>35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 spans="2:15" ht="19.5" customHeight="1" x14ac:dyDescent="0.25">
      <c r="B23" s="33"/>
      <c r="C23" s="41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2:15" ht="19.5" customHeight="1" x14ac:dyDescent="0.25">
      <c r="B24" s="33"/>
      <c r="C24" s="42" t="s">
        <v>36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33"/>
    </row>
    <row r="25" spans="2:15" ht="19.5" customHeight="1" x14ac:dyDescent="0.25">
      <c r="B25" s="44"/>
      <c r="C25" s="45" t="s">
        <v>37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4"/>
    </row>
    <row r="26" spans="2:15" ht="19.5" customHeight="1" x14ac:dyDescent="0.25">
      <c r="B26" s="44"/>
      <c r="C26" s="45" t="s">
        <v>38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4"/>
    </row>
    <row r="27" spans="2:15" ht="19.5" customHeight="1" x14ac:dyDescent="0.25">
      <c r="B27" s="44"/>
      <c r="C27" s="45" t="s">
        <v>39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4"/>
    </row>
    <row r="28" spans="2:15" ht="19.5" customHeight="1" x14ac:dyDescent="0.25"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4"/>
    </row>
    <row r="29" spans="2:15" ht="19.5" customHeight="1" x14ac:dyDescent="0.25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Dashboard_3!A1" display="Dashboard_3!A1" xr:uid="{E034D040-1286-4B45-88E8-8A70B4DC6AFA}"/>
    <hyperlink ref="C22" r:id="rId1" xr:uid="{89219F5B-88F2-45DF-8C89-EC7A338A3F4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D45"/>
  <sheetViews>
    <sheetView showGridLines="0" zoomScale="80" zoomScaleNormal="80" zoomScaleSheetLayoutView="80" zoomScalePageLayoutView="80" workbookViewId="0"/>
  </sheetViews>
  <sheetFormatPr defaultColWidth="8.88671875" defaultRowHeight="15.6" x14ac:dyDescent="0.35"/>
  <cols>
    <col min="1" max="1" width="6.109375" style="3" customWidth="1"/>
    <col min="2" max="7" width="9.44140625" style="3" customWidth="1"/>
    <col min="8" max="8" width="12.6640625" style="3" customWidth="1"/>
    <col min="9" max="13" width="9.44140625" style="3" customWidth="1"/>
    <col min="14" max="14" width="13.44140625" style="3" customWidth="1"/>
    <col min="15" max="15" width="7.44140625" style="3" customWidth="1"/>
    <col min="16" max="17" width="9.33203125" style="3" customWidth="1"/>
    <col min="18" max="18" width="10.109375" style="3" customWidth="1"/>
    <col min="19" max="21" width="13.88671875" style="3" customWidth="1"/>
    <col min="22" max="30" width="13.6640625" style="3" customWidth="1"/>
    <col min="31" max="31" width="9" style="3" customWidth="1"/>
    <col min="32" max="16384" width="8.88671875" style="3"/>
  </cols>
  <sheetData>
    <row r="1" spans="2:26" ht="15.75" customHeight="1" x14ac:dyDescent="0.35">
      <c r="B1" s="28" t="s">
        <v>26</v>
      </c>
      <c r="C1" s="2"/>
      <c r="D1" s="1"/>
      <c r="E1" s="2"/>
    </row>
    <row r="2" spans="2:26" ht="24.6" thickBot="1" x14ac:dyDescent="0.6">
      <c r="B2" s="29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26" ht="16.2" customHeight="1" x14ac:dyDescent="0.35">
      <c r="B3" s="6"/>
      <c r="C3" s="6"/>
      <c r="D3" s="6"/>
      <c r="E3" s="6"/>
      <c r="F3" s="6"/>
      <c r="G3" s="6"/>
      <c r="H3" s="6"/>
      <c r="I3" s="6"/>
      <c r="J3" s="6"/>
      <c r="K3" s="6"/>
      <c r="R3" s="7" t="s">
        <v>1</v>
      </c>
      <c r="S3" s="7"/>
      <c r="T3" s="7"/>
      <c r="U3" s="7"/>
      <c r="V3" s="7"/>
      <c r="W3" s="7"/>
      <c r="X3" s="7"/>
      <c r="Y3" s="7"/>
    </row>
    <row r="4" spans="2:26" ht="23.25" customHeight="1" x14ac:dyDescent="0.35">
      <c r="B4" s="30" t="s">
        <v>28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U4" s="14"/>
      <c r="V4" s="14"/>
      <c r="W4" s="14"/>
      <c r="X4" s="14"/>
      <c r="Y4" s="14"/>
    </row>
    <row r="5" spans="2:26" ht="15.6" customHeight="1" x14ac:dyDescent="0.35">
      <c r="L5" s="8"/>
      <c r="M5" s="8"/>
      <c r="N5" s="8"/>
      <c r="U5" s="9">
        <v>2014</v>
      </c>
      <c r="V5" s="9">
        <v>2015</v>
      </c>
      <c r="W5" s="9">
        <v>2016</v>
      </c>
      <c r="X5" s="9">
        <v>2017</v>
      </c>
      <c r="Y5" s="9">
        <v>2018</v>
      </c>
    </row>
    <row r="6" spans="2:26" ht="15.6" customHeight="1" x14ac:dyDescent="0.35">
      <c r="L6" s="8"/>
      <c r="M6" s="8"/>
      <c r="N6" s="8"/>
      <c r="U6" s="15"/>
      <c r="V6" s="15"/>
      <c r="W6" s="15"/>
      <c r="X6" s="15"/>
      <c r="Y6" s="15"/>
    </row>
    <row r="7" spans="2:26" ht="15.6" customHeight="1" x14ac:dyDescent="0.35">
      <c r="L7" s="8"/>
      <c r="M7" s="8"/>
      <c r="N7" s="8"/>
      <c r="R7" s="3" t="s">
        <v>11</v>
      </c>
      <c r="U7" s="11">
        <v>28413.537599999996</v>
      </c>
      <c r="V7" s="11">
        <v>74216.200493633907</v>
      </c>
      <c r="W7" s="11">
        <v>102016.03165539398</v>
      </c>
      <c r="X7" s="11">
        <v>116562.23707078592</v>
      </c>
      <c r="Y7" s="11">
        <v>119940.55427574085</v>
      </c>
      <c r="Z7" s="11"/>
    </row>
    <row r="8" spans="2:26" ht="15.6" customHeight="1" x14ac:dyDescent="0.35">
      <c r="L8" s="8"/>
      <c r="N8" s="8"/>
      <c r="R8" s="3" t="s">
        <v>12</v>
      </c>
      <c r="U8" s="11">
        <v>-65000</v>
      </c>
      <c r="V8" s="11">
        <v>-46700</v>
      </c>
      <c r="W8" s="11">
        <v>-49100</v>
      </c>
      <c r="X8" s="11">
        <v>-101000</v>
      </c>
      <c r="Y8" s="11">
        <v>-121000</v>
      </c>
    </row>
    <row r="9" spans="2:26" ht="15.6" customHeight="1" x14ac:dyDescent="0.35">
      <c r="L9" s="8"/>
      <c r="M9" s="8"/>
      <c r="N9" s="8"/>
      <c r="R9" s="3" t="s">
        <v>13</v>
      </c>
      <c r="U9" s="12">
        <v>100000</v>
      </c>
      <c r="V9" s="12">
        <v>0</v>
      </c>
      <c r="W9" s="12">
        <v>-60000</v>
      </c>
      <c r="X9" s="12">
        <v>47800</v>
      </c>
      <c r="Y9" s="12">
        <v>0</v>
      </c>
    </row>
    <row r="10" spans="2:26" ht="15.6" customHeight="1" x14ac:dyDescent="0.35">
      <c r="R10" s="3" t="s">
        <v>27</v>
      </c>
      <c r="U10" s="4">
        <f>SUM(U7:U9)</f>
        <v>63413.537599999996</v>
      </c>
      <c r="V10" s="4">
        <f t="shared" ref="V10:Y10" si="0">SUM(V7:V9)</f>
        <v>27516.200493633907</v>
      </c>
      <c r="W10" s="4">
        <f t="shared" si="0"/>
        <v>-7083.9683446060226</v>
      </c>
      <c r="X10" s="4">
        <f t="shared" si="0"/>
        <v>63362.237070785923</v>
      </c>
      <c r="Y10" s="4">
        <f t="shared" si="0"/>
        <v>-1059.4457242591452</v>
      </c>
    </row>
    <row r="11" spans="2:26" ht="15.6" customHeight="1" x14ac:dyDescent="0.35">
      <c r="R11" s="3" t="s">
        <v>20</v>
      </c>
      <c r="T11" s="31">
        <v>0</v>
      </c>
      <c r="U11" s="27">
        <f>+T11+U10</f>
        <v>63413.537599999996</v>
      </c>
      <c r="V11" s="27">
        <f t="shared" ref="V11:Y11" si="1">+U11+V10</f>
        <v>90929.738093633903</v>
      </c>
      <c r="W11" s="27">
        <f t="shared" si="1"/>
        <v>83845.769749027881</v>
      </c>
      <c r="X11" s="27">
        <f t="shared" si="1"/>
        <v>147208.0068198138</v>
      </c>
      <c r="Y11" s="27">
        <f t="shared" si="1"/>
        <v>146148.56109555467</v>
      </c>
    </row>
    <row r="12" spans="2:26" ht="16.2" customHeight="1" x14ac:dyDescent="0.35">
      <c r="B12" s="6"/>
      <c r="C12" s="6"/>
      <c r="D12" s="6"/>
      <c r="E12" s="6"/>
      <c r="F12" s="6"/>
      <c r="G12" s="6"/>
      <c r="H12" s="6"/>
      <c r="I12" s="6"/>
      <c r="J12" s="6"/>
      <c r="K12" s="6"/>
      <c r="R12" s="10"/>
    </row>
    <row r="13" spans="2:26" ht="16.2" customHeight="1" x14ac:dyDescent="0.35">
      <c r="B13" s="13"/>
      <c r="C13" s="6"/>
      <c r="D13" s="6"/>
      <c r="E13" s="6"/>
      <c r="F13" s="6"/>
      <c r="G13" s="6"/>
      <c r="H13" s="6"/>
      <c r="I13" s="6"/>
      <c r="J13" s="6"/>
      <c r="K13" s="6"/>
      <c r="R13" s="16" t="s">
        <v>22</v>
      </c>
      <c r="U13" s="17"/>
      <c r="V13" s="17"/>
      <c r="W13" s="17"/>
      <c r="X13" s="17"/>
      <c r="Y13" s="17"/>
    </row>
    <row r="14" spans="2:26" ht="16.2" customHeight="1" x14ac:dyDescent="0.35"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R14" s="3" t="s">
        <v>3</v>
      </c>
      <c r="U14" s="18">
        <v>452316</v>
      </c>
      <c r="V14"/>
      <c r="W14" s="19"/>
      <c r="X14" s="17"/>
    </row>
    <row r="15" spans="2:26" ht="15.6" customHeight="1" x14ac:dyDescent="0.35">
      <c r="R15" s="20" t="s">
        <v>9</v>
      </c>
      <c r="U15" s="18">
        <v>-170130</v>
      </c>
    </row>
    <row r="16" spans="2:26" ht="15.6" customHeight="1" x14ac:dyDescent="0.35">
      <c r="R16" s="20" t="s">
        <v>4</v>
      </c>
      <c r="U16" s="18">
        <v>282186</v>
      </c>
    </row>
    <row r="17" spans="2:30" ht="15.6" customHeight="1" x14ac:dyDescent="0.35">
      <c r="R17" s="3" t="s">
        <v>7</v>
      </c>
      <c r="U17" s="18">
        <v>-85735</v>
      </c>
      <c r="V17" s="17"/>
      <c r="W17" s="17"/>
      <c r="X17" s="17"/>
    </row>
    <row r="18" spans="2:30" ht="15.6" customHeight="1" x14ac:dyDescent="0.35">
      <c r="R18" s="3" t="s">
        <v>8</v>
      </c>
      <c r="U18" s="18">
        <v>-39236</v>
      </c>
      <c r="V18" s="17"/>
      <c r="W18" s="17"/>
      <c r="X18" s="17"/>
      <c r="Z18" s="17"/>
      <c r="AA18" s="17"/>
      <c r="AB18" s="17"/>
      <c r="AC18" s="17"/>
      <c r="AD18" s="17"/>
    </row>
    <row r="19" spans="2:30" ht="15.6" customHeight="1" x14ac:dyDescent="0.35">
      <c r="R19" s="3" t="s">
        <v>10</v>
      </c>
      <c r="U19" s="18">
        <v>-48241.35</v>
      </c>
      <c r="V19" s="17"/>
      <c r="W19" s="17"/>
      <c r="X19" s="17"/>
      <c r="Z19" s="17"/>
      <c r="AA19" s="17"/>
      <c r="AB19" s="17"/>
      <c r="AC19" s="17"/>
      <c r="AD19" s="17"/>
    </row>
    <row r="20" spans="2:30" ht="15.6" customHeight="1" x14ac:dyDescent="0.35">
      <c r="R20" s="3" t="s">
        <v>2</v>
      </c>
      <c r="U20" s="18">
        <v>-4500</v>
      </c>
      <c r="V20" s="17"/>
      <c r="W20" s="17"/>
      <c r="X20" s="17"/>
    </row>
    <row r="21" spans="2:30" ht="15.6" customHeight="1" x14ac:dyDescent="0.35">
      <c r="B21" s="13"/>
      <c r="R21" s="3" t="s">
        <v>5</v>
      </c>
      <c r="U21" s="18">
        <v>-30292.995724259199</v>
      </c>
    </row>
    <row r="22" spans="2:30" ht="23.25" customHeight="1" x14ac:dyDescent="0.35">
      <c r="B22" s="30" t="s">
        <v>29</v>
      </c>
      <c r="C22" s="30"/>
      <c r="D22" s="30"/>
      <c r="E22" s="30"/>
      <c r="F22" s="30"/>
      <c r="G22" s="30"/>
      <c r="I22" s="30" t="s">
        <v>21</v>
      </c>
      <c r="J22" s="30"/>
      <c r="K22" s="30"/>
      <c r="L22" s="30"/>
      <c r="M22" s="30"/>
      <c r="N22" s="30"/>
      <c r="O22" s="8"/>
      <c r="R22" s="3" t="s">
        <v>6</v>
      </c>
      <c r="U22" s="18">
        <v>74180.654275740846</v>
      </c>
      <c r="Z22" s="17"/>
      <c r="AA22" s="17"/>
      <c r="AB22" s="17"/>
      <c r="AC22" s="17"/>
      <c r="AD22" s="17"/>
    </row>
    <row r="23" spans="2:30" ht="15.6" customHeight="1" x14ac:dyDescent="0.35">
      <c r="AA23" s="17"/>
      <c r="AB23" s="17"/>
      <c r="AC23" s="17"/>
      <c r="AD23" s="17"/>
    </row>
    <row r="24" spans="2:30" ht="15.6" customHeight="1" x14ac:dyDescent="0.35">
      <c r="AA24" s="17"/>
      <c r="AB24" s="17"/>
      <c r="AC24" s="17"/>
      <c r="AD24" s="17"/>
    </row>
    <row r="25" spans="2:30" ht="15.6" customHeight="1" x14ac:dyDescent="0.35">
      <c r="R25" s="10" t="s">
        <v>21</v>
      </c>
    </row>
    <row r="26" spans="2:30" ht="15.6" customHeight="1" x14ac:dyDescent="0.35">
      <c r="R26" s="26" t="s">
        <v>23</v>
      </c>
      <c r="S26" s="25" t="s">
        <v>15</v>
      </c>
      <c r="T26" s="25" t="s">
        <v>14</v>
      </c>
      <c r="U26" s="25" t="s">
        <v>15</v>
      </c>
    </row>
    <row r="27" spans="2:30" ht="15.6" customHeight="1" x14ac:dyDescent="0.35">
      <c r="S27" s="21">
        <v>0</v>
      </c>
      <c r="T27" s="22">
        <v>0.74</v>
      </c>
      <c r="U27" s="21">
        <f>S27</f>
        <v>0</v>
      </c>
    </row>
    <row r="28" spans="2:30" ht="15.6" customHeight="1" x14ac:dyDescent="0.35">
      <c r="R28" s="3" t="s">
        <v>16</v>
      </c>
      <c r="S28" s="22">
        <v>0.8</v>
      </c>
      <c r="T28" s="21">
        <f>IF(S28&gt;T27,S28-T27,0)</f>
        <v>6.0000000000000053E-2</v>
      </c>
      <c r="U28" s="21">
        <f t="shared" ref="U28:U30" si="2">S28</f>
        <v>0.8</v>
      </c>
    </row>
    <row r="29" spans="2:30" ht="15.6" customHeight="1" x14ac:dyDescent="0.35">
      <c r="R29" s="3" t="s">
        <v>17</v>
      </c>
      <c r="S29" s="22">
        <v>0.1</v>
      </c>
      <c r="T29" s="21">
        <f>IF(SUM(S28:S29)&gt;SUM(T27:T28),SUM(S28:S29)-SUM(T27:T28),0)</f>
        <v>9.9999999999999978E-2</v>
      </c>
      <c r="U29" s="21">
        <f t="shared" si="2"/>
        <v>0.1</v>
      </c>
    </row>
    <row r="30" spans="2:30" ht="16.2" customHeight="1" x14ac:dyDescent="0.35">
      <c r="B30" s="6"/>
      <c r="C30" s="6"/>
      <c r="D30" s="6"/>
      <c r="E30" s="6"/>
      <c r="F30" s="6"/>
      <c r="G30" s="6"/>
      <c r="H30" s="6"/>
      <c r="I30" s="6"/>
      <c r="J30" s="6"/>
      <c r="K30" s="6"/>
      <c r="R30" s="3" t="s">
        <v>18</v>
      </c>
      <c r="S30" s="23">
        <v>0.1</v>
      </c>
      <c r="T30" s="24">
        <f>IF(S31&gt;SUM(T27:T29),S31-SUM(T27:T29),0)</f>
        <v>9.9999999999999978E-2</v>
      </c>
      <c r="U30" s="24">
        <f t="shared" si="2"/>
        <v>0.1</v>
      </c>
    </row>
    <row r="31" spans="2:30" ht="16.2" customHeight="1" x14ac:dyDescent="0.35">
      <c r="R31" s="3" t="s">
        <v>19</v>
      </c>
      <c r="S31" s="21">
        <f>SUM(S27:S30)</f>
        <v>1</v>
      </c>
      <c r="T31" s="21">
        <f>SUM(T27:T30)</f>
        <v>1</v>
      </c>
      <c r="U31" s="21">
        <f>SUM(U27:U30)</f>
        <v>1</v>
      </c>
    </row>
    <row r="32" spans="2:30" ht="15.6" customHeight="1" x14ac:dyDescent="0.35"/>
    <row r="33" spans="2:30" ht="15.6" customHeight="1" x14ac:dyDescent="0.35">
      <c r="R33" s="26" t="s">
        <v>24</v>
      </c>
      <c r="S33" s="25" t="s">
        <v>15</v>
      </c>
      <c r="T33" s="25" t="s">
        <v>14</v>
      </c>
      <c r="U33" s="25" t="s">
        <v>15</v>
      </c>
    </row>
    <row r="34" spans="2:30" ht="15.6" customHeight="1" x14ac:dyDescent="0.35">
      <c r="S34" s="21">
        <v>0</v>
      </c>
      <c r="T34" s="22">
        <v>0.87</v>
      </c>
      <c r="U34" s="21">
        <f>S34</f>
        <v>0</v>
      </c>
      <c r="Z34" s="17"/>
    </row>
    <row r="35" spans="2:30" ht="15.6" customHeight="1" x14ac:dyDescent="0.35">
      <c r="R35" s="3" t="s">
        <v>16</v>
      </c>
      <c r="S35" s="22">
        <v>0.8</v>
      </c>
      <c r="T35" s="21">
        <f>IF(S35&gt;T34,S35-T34,0)</f>
        <v>0</v>
      </c>
      <c r="U35" s="21">
        <f t="shared" ref="U35:U37" si="3">S35</f>
        <v>0.8</v>
      </c>
    </row>
    <row r="36" spans="2:30" ht="15.6" customHeight="1" x14ac:dyDescent="0.35">
      <c r="R36" s="3" t="s">
        <v>17</v>
      </c>
      <c r="S36" s="22">
        <v>0.1</v>
      </c>
      <c r="T36" s="21">
        <f>IF(SUM(S35:S36)&gt;SUM(T34:T35),SUM(S35:S36)-SUM(T34:T35),0)</f>
        <v>3.0000000000000027E-2</v>
      </c>
      <c r="U36" s="21">
        <f t="shared" si="3"/>
        <v>0.1</v>
      </c>
    </row>
    <row r="37" spans="2:30" ht="15.6" customHeight="1" x14ac:dyDescent="0.35">
      <c r="R37" s="3" t="s">
        <v>18</v>
      </c>
      <c r="S37" s="23">
        <v>0.1</v>
      </c>
      <c r="T37" s="24">
        <f>IF(S38&gt;SUM(T34:T36),S38-SUM(T34:T36),0)</f>
        <v>9.9999999999999978E-2</v>
      </c>
      <c r="U37" s="24">
        <f t="shared" si="3"/>
        <v>0.1</v>
      </c>
    </row>
    <row r="38" spans="2:30" ht="15.6" customHeight="1" x14ac:dyDescent="0.35">
      <c r="R38" s="3" t="s">
        <v>19</v>
      </c>
      <c r="S38" s="21">
        <f>SUM(S34:S37)</f>
        <v>1</v>
      </c>
      <c r="T38" s="21">
        <f>SUM(T34:T37)</f>
        <v>1</v>
      </c>
      <c r="U38" s="21">
        <f>SUM(U34:U37)</f>
        <v>1</v>
      </c>
    </row>
    <row r="40" spans="2:30" ht="23.25" customHeight="1" x14ac:dyDescent="0.35">
      <c r="B40"/>
      <c r="C40"/>
      <c r="D40"/>
      <c r="E40"/>
      <c r="F40"/>
      <c r="G40"/>
      <c r="H40"/>
      <c r="I40"/>
      <c r="O40" s="8"/>
      <c r="R40" s="26" t="s">
        <v>25</v>
      </c>
      <c r="S40" s="25" t="s">
        <v>15</v>
      </c>
      <c r="T40" s="25" t="s">
        <v>14</v>
      </c>
      <c r="U40" s="25" t="s">
        <v>15</v>
      </c>
      <c r="AA40" s="17"/>
      <c r="AB40" s="17"/>
      <c r="AC40" s="17"/>
      <c r="AD40" s="17"/>
    </row>
    <row r="41" spans="2:30" x14ac:dyDescent="0.35">
      <c r="S41" s="21">
        <v>0</v>
      </c>
      <c r="T41" s="22">
        <v>0.79</v>
      </c>
      <c r="U41" s="21">
        <f>S41</f>
        <v>0</v>
      </c>
    </row>
    <row r="42" spans="2:30" x14ac:dyDescent="0.35">
      <c r="R42" s="3" t="s">
        <v>16</v>
      </c>
      <c r="S42" s="22">
        <v>0.8</v>
      </c>
      <c r="T42" s="21">
        <f>IF(S42&gt;T41,S42-T41,0)</f>
        <v>1.0000000000000009E-2</v>
      </c>
      <c r="U42" s="21">
        <f t="shared" ref="U42:U44" si="4">S42</f>
        <v>0.8</v>
      </c>
    </row>
    <row r="43" spans="2:30" x14ac:dyDescent="0.35">
      <c r="R43" s="3" t="s">
        <v>17</v>
      </c>
      <c r="S43" s="22">
        <v>0.1</v>
      </c>
      <c r="T43" s="21">
        <f>IF(SUM(S42:S43)&gt;SUM(T41:T42),SUM(S42:S43)-SUM(T41:T42),0)</f>
        <v>9.9999999999999978E-2</v>
      </c>
      <c r="U43" s="21">
        <f t="shared" si="4"/>
        <v>0.1</v>
      </c>
    </row>
    <row r="44" spans="2:30" x14ac:dyDescent="0.35">
      <c r="R44" s="3" t="s">
        <v>18</v>
      </c>
      <c r="S44" s="23">
        <v>0.1</v>
      </c>
      <c r="T44" s="24">
        <f>IF(S45&gt;SUM(T41:T43),S45-SUM(T41:T43),0)</f>
        <v>9.9999999999999978E-2</v>
      </c>
      <c r="U44" s="24">
        <f t="shared" si="4"/>
        <v>0.1</v>
      </c>
    </row>
    <row r="45" spans="2:30" x14ac:dyDescent="0.35">
      <c r="R45" s="3" t="s">
        <v>19</v>
      </c>
      <c r="S45" s="21">
        <f>SUM(S41:S44)</f>
        <v>1</v>
      </c>
      <c r="T45" s="21">
        <f>SUM(T41:T44)</f>
        <v>1</v>
      </c>
      <c r="U45" s="21">
        <f>SUM(U41:U44)</f>
        <v>1</v>
      </c>
    </row>
  </sheetData>
  <pageMargins left="0.5" right="0.5" top="0.5" bottom="0.5" header="0.3" footer="0.3"/>
  <pageSetup scale="88" orientation="landscape" r:id="rId1"/>
  <ignoredErrors>
    <ignoredError sqref="T29 T43:T44 T3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Dashboard_3</vt:lpstr>
      <vt:lpstr>'Cover Page'!Print_Area</vt:lpstr>
      <vt:lpstr>Dashboard_3!Print_Area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2018-07-04T23:06:26Z</cp:lastPrinted>
  <dcterms:created xsi:type="dcterms:W3CDTF">2016-03-28T18:22:40Z</dcterms:created>
  <dcterms:modified xsi:type="dcterms:W3CDTF">2019-01-09T20:41:18Z</dcterms:modified>
</cp:coreProperties>
</file>