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ne\Documents\Cursos\Curso Excel\Projetos\"/>
    </mc:Choice>
  </mc:AlternateContent>
  <xr:revisionPtr revIDLastSave="0" documentId="13_ncr:1_{A2A67F5B-DC68-41FF-B858-A028400ADF07}" xr6:coauthVersionLast="47" xr6:coauthVersionMax="47" xr10:uidLastSave="{00000000-0000-0000-0000-000000000000}"/>
  <workbookProtection lockStructure="1"/>
  <bookViews>
    <workbookView xWindow="-120" yWindow="-120" windowWidth="29040" windowHeight="15840" xr2:uid="{53898C9F-522B-464C-A142-329A25B3C830}"/>
  </bookViews>
  <sheets>
    <sheet name="Início" sheetId="1" r:id="rId1"/>
    <sheet name="Cadastro" sheetId="6" r:id="rId2"/>
    <sheet name="Lançamentos" sheetId="7" r:id="rId3"/>
  </sheets>
  <definedNames>
    <definedName name="Produtos">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7" l="1"/>
  <c r="E8" i="7"/>
  <c r="E4" i="7"/>
  <c r="E5" i="7"/>
  <c r="E6" i="7"/>
  <c r="E7" i="7"/>
  <c r="E5" i="6"/>
  <c r="F5" i="6" s="1"/>
  <c r="E6" i="6"/>
  <c r="F6" i="6" s="1"/>
  <c r="E4" i="6"/>
  <c r="F4" i="6" s="1"/>
  <c r="D10" i="7"/>
  <c r="C10" i="7"/>
  <c r="B10" i="7"/>
  <c r="E10" i="7" l="1"/>
</calcChain>
</file>

<file path=xl/sharedStrings.xml><?xml version="1.0" encoding="utf-8"?>
<sst xmlns="http://schemas.openxmlformats.org/spreadsheetml/2006/main" count="24" uniqueCount="14">
  <si>
    <t>PRODUTO</t>
  </si>
  <si>
    <t>MEDIDA</t>
  </si>
  <si>
    <t>ESTOQUE
MÍNIMO</t>
  </si>
  <si>
    <t>ESTOQUE
MÁXIMO</t>
  </si>
  <si>
    <t>SALDO</t>
  </si>
  <si>
    <t>Caneta Esferográfica Azul</t>
  </si>
  <si>
    <t>Unidade</t>
  </si>
  <si>
    <t>Caneta Esferográfica Preta</t>
  </si>
  <si>
    <t>Total</t>
  </si>
  <si>
    <t>DATA</t>
  </si>
  <si>
    <t>ENTRADA</t>
  </si>
  <si>
    <t>SAÍDA</t>
  </si>
  <si>
    <t>Caneta Esferográfica Vermelha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</si>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</sst>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top"/>
    </xf>
    <xf numFmtId="0" fontId="2" fillId="0" borderId="0" xfId="0" applyFont="1"/>
    <xf numFmtId="14" fontId="0" fillId="0" borderId="0" xfId="0" applyNumberFormat="1"/>
    <xf numFmtId="0" fontId="1" fillId="4" borderId="0" xfId="0" applyFont="1" applyFill="1" applyAlignment="1">
      <alignment vertical="top"/>
    </xf>
    <xf numFmtId="0" fontId="1" fillId="4" borderId="0" xfId="0" applyFont="1" applyFill="1"/>
    <xf numFmtId="14" fontId="0" fillId="3" borderId="0" xfId="0" applyNumberFormat="1" applyFill="1"/>
    <xf numFmtId="14" fontId="1" fillId="4" borderId="0" xfId="0" applyNumberFormat="1" applyFont="1" applyFill="1" applyAlignment="1">
      <alignment vertical="top"/>
    </xf>
    <xf numFmtId="1" fontId="0" fillId="3" borderId="0" xfId="0" applyNumberFormat="1" applyFill="1"/>
    <xf numFmtId="1" fontId="3" fillId="4" borderId="0" xfId="0" applyNumberFormat="1" applyFont="1" applyFill="1" applyAlignment="1">
      <alignment vertical="top"/>
    </xf>
    <xf numFmtId="1" fontId="4" fillId="4" borderId="0" xfId="0" applyNumberFormat="1" applyFont="1" applyFill="1" applyAlignment="1">
      <alignment vertical="top"/>
    </xf>
    <xf numFmtId="1" fontId="1" fillId="4" borderId="0" xfId="0" applyNumberFormat="1" applyFont="1" applyFill="1" applyAlignment="1">
      <alignment vertical="top"/>
    </xf>
    <xf numFmtId="1" fontId="0" fillId="0" borderId="0" xfId="0" applyNumberFormat="1"/>
    <xf numFmtId="1" fontId="0" fillId="4" borderId="0" xfId="0" applyNumberFormat="1" applyFill="1"/>
    <xf numFmtId="1" fontId="0" fillId="0" borderId="0" xfId="0" applyNumberFormat="1" applyAlignment="1">
      <alignment vertical="top"/>
    </xf>
    <xf numFmtId="1" fontId="1" fillId="4" borderId="0" xfId="0" applyNumberFormat="1" applyFont="1" applyFill="1" applyAlignment="1">
      <alignment vertical="top" wrapText="1"/>
    </xf>
    <xf numFmtId="0" fontId="1" fillId="5" borderId="0" xfId="0" applyFont="1" applyFill="1"/>
    <xf numFmtId="1" fontId="1" fillId="5" borderId="0" xfId="0" applyNumberFormat="1" applyFont="1" applyFill="1"/>
  </cellXfs>
  <cellStyles count="1">
    <cellStyle name="Normal" xfId="0" builtinId="0"/>
  </cellStyles>
  <dxfs count="20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7" tint="0.59996337778862885"/>
      </font>
      <fill>
        <patternFill>
          <bgColor theme="0" tint="-0.499984740745262"/>
        </patternFill>
      </fill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'Cadastro'!$E$3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59-4EBD-BE44-EE1655F13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34-4338-8134-4FD84E6A63E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859-4EBD-BE44-EE1655F138F7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'Cadastro'!$A$4:$A$6</c:f>
              <c:strCache>
                <c:ptCount val="3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Caneta Esferográfica Vermelha</c:v>
                </c:pt>
              </c:strCache>
            </c:strRef>
          </c:cat>
          <c:val>
            <c:numRef>
              <c:f>'Cadastro'!$E$4:$E$6</c:f>
              <c:numCache>
                <c:formatCode>0</c:formatCode>
                <c:ptCount val="3"/>
                <c:pt idx="0">
                  <c:v>10</c:v>
                </c:pt>
                <c:pt idx="1">
                  <c:v>28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9-4EBD-BE44-EE1655F138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Lan&#231;amentos!G1"/><Relationship Id="rId1" Type="http://schemas.openxmlformats.org/officeDocument/2006/relationships/hyperlink" Target="#In&#237;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&#237;cio!G1"/><Relationship Id="rId1" Type="http://schemas.openxmlformats.org/officeDocument/2006/relationships/hyperlink" Target="#Cadastr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2366367</xdr:colOff>
      <xdr:row>0</xdr:row>
      <xdr:rowOff>101203</xdr:rowOff>
    </xdr:from>
    <xdr:to>
      <xdr:col>2</xdr:col>
      <xdr:colOff>705445</xdr:colOff>
      <xdr:row>1</xdr:row>
      <xdr:rowOff>5953</xdr:rowOff>
    </xdr:to>
    <xdr:sp macro="" textlink="">
      <xdr:nvSpPr>
        <xdr:cNvPr id="8" name="Retângulo: Cantos Superiores Recortado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4DAEB1-F3C4-4F25-B748-38286887505A}"/>
            </a:ext>
          </a:extLst>
        </xdr:cNvPr>
        <xdr:cNvSpPr/>
      </xdr:nvSpPr>
      <xdr:spPr>
        <a:xfrm>
          <a:off x="2366367" y="101203"/>
          <a:ext cx="2101453" cy="410766"/>
        </a:xfrm>
        <a:prstGeom prst="snip2SameRect">
          <a:avLst>
            <a:gd name="adj1" fmla="val 46386"/>
            <a:gd name="adj2" fmla="val 0"/>
          </a:avLst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0</xdr:col>
      <xdr:colOff>65484</xdr:colOff>
      <xdr:row>0</xdr:row>
      <xdr:rowOff>101203</xdr:rowOff>
    </xdr:from>
    <xdr:to>
      <xdr:col>0</xdr:col>
      <xdr:colOff>2166937</xdr:colOff>
      <xdr:row>1</xdr:row>
      <xdr:rowOff>5953</xdr:rowOff>
    </xdr:to>
    <xdr:sp macro="" textlink="">
      <xdr:nvSpPr>
        <xdr:cNvPr id="9" name="Retângulo: Cantos Superiores Recortados 8">
          <a:extLst>
            <a:ext uri="{FF2B5EF4-FFF2-40B4-BE49-F238E27FC236}">
              <a16:creationId xmlns:a16="http://schemas.microsoft.com/office/drawing/2014/main" id="{22730613-47C0-49E1-86E5-C2F51C92CC81}"/>
            </a:ext>
          </a:extLst>
        </xdr:cNvPr>
        <xdr:cNvSpPr/>
      </xdr:nvSpPr>
      <xdr:spPr>
        <a:xfrm>
          <a:off x="65484" y="101203"/>
          <a:ext cx="2101453" cy="410766"/>
        </a:xfrm>
        <a:prstGeom prst="snip2SameRect">
          <a:avLst>
            <a:gd name="adj1" fmla="val 46386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</a:rPr>
            <a:t>INÍCIO</a:t>
          </a:r>
        </a:p>
      </xdr:txBody>
    </xdr:sp>
    <xdr:clientData/>
  </xdr:twoCellAnchor>
  <xdr:twoCellAnchor>
    <xdr:from>
      <xdr:col>2</xdr:col>
      <xdr:colOff>904875</xdr:colOff>
      <xdr:row>0</xdr:row>
      <xdr:rowOff>101203</xdr:rowOff>
    </xdr:from>
    <xdr:to>
      <xdr:col>4</xdr:col>
      <xdr:colOff>910828</xdr:colOff>
      <xdr:row>1</xdr:row>
      <xdr:rowOff>5953</xdr:rowOff>
    </xdr:to>
    <xdr:sp macro="" textlink="">
      <xdr:nvSpPr>
        <xdr:cNvPr id="10" name="Retângulo: Cantos Superiores Recort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B8D217-F1D9-4241-B196-8C8248D4A912}"/>
            </a:ext>
          </a:extLst>
        </xdr:cNvPr>
        <xdr:cNvSpPr/>
      </xdr:nvSpPr>
      <xdr:spPr>
        <a:xfrm>
          <a:off x="4667250" y="101203"/>
          <a:ext cx="2101453" cy="410766"/>
        </a:xfrm>
        <a:prstGeom prst="snip2SameRect">
          <a:avLst>
            <a:gd name="adj1" fmla="val 46386"/>
            <a:gd name="adj2" fmla="val 0"/>
          </a:avLst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>
    <xdr:from>
      <xdr:col>2</xdr:col>
      <xdr:colOff>463114</xdr:colOff>
      <xdr:row>6</xdr:row>
      <xdr:rowOff>52553</xdr:rowOff>
    </xdr:from>
    <xdr:to>
      <xdr:col>5</xdr:col>
      <xdr:colOff>239767</xdr:colOff>
      <xdr:row>10</xdr:row>
      <xdr:rowOff>39414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6175E55-0ABB-3EA9-94FB-DB30187A4677}"/>
            </a:ext>
          </a:extLst>
        </xdr:cNvPr>
        <xdr:cNvSpPr txBox="1"/>
      </xdr:nvSpPr>
      <xdr:spPr>
        <a:xfrm>
          <a:off x="4227131" y="1510863"/>
          <a:ext cx="2929757" cy="748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solidFill>
                <a:schemeClr val="tx1"/>
              </a:solidFill>
            </a:rPr>
            <a:t>CONTROLE DE ESTOQUES</a:t>
          </a:r>
        </a:p>
        <a:p>
          <a:pPr algn="ctr"/>
          <a:r>
            <a:rPr lang="pt-BR" sz="2000" b="1">
              <a:solidFill>
                <a:schemeClr val="tx1"/>
              </a:solidFill>
            </a:rPr>
            <a:t>SIMPLIFICADO</a:t>
          </a:r>
        </a:p>
      </xdr:txBody>
    </xdr:sp>
    <xdr:clientData/>
  </xdr:twoCellAnchor>
  <xdr:twoCellAnchor>
    <xdr:from>
      <xdr:col>1</xdr:col>
      <xdr:colOff>262759</xdr:colOff>
      <xdr:row>12</xdr:row>
      <xdr:rowOff>19707</xdr:rowOff>
    </xdr:from>
    <xdr:to>
      <xdr:col>6</xdr:col>
      <xdr:colOff>45984</xdr:colOff>
      <xdr:row>17</xdr:row>
      <xdr:rowOff>144518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D031CBC2-7B34-AD2A-DDCA-CC1C93A83886}"/>
            </a:ext>
          </a:extLst>
        </xdr:cNvPr>
        <xdr:cNvSpPr txBox="1"/>
      </xdr:nvSpPr>
      <xdr:spPr>
        <a:xfrm>
          <a:off x="2975742" y="2621017"/>
          <a:ext cx="5432535" cy="10773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ORIENTAÇÕES</a:t>
          </a:r>
          <a:endParaRPr lang="pt-BR" sz="1200" b="1" baseline="0">
            <a:solidFill>
              <a:schemeClr val="tx1"/>
            </a:solidFill>
          </a:endParaRPr>
        </a:p>
        <a:p>
          <a:pPr algn="ctr"/>
          <a:endParaRPr lang="pt-BR" sz="1200" b="0" baseline="0">
            <a:solidFill>
              <a:schemeClr val="tx1"/>
            </a:solidFill>
          </a:endParaRPr>
        </a:p>
        <a:p>
          <a:pPr algn="ctr"/>
          <a:r>
            <a:rPr lang="pt-BR" sz="1200" b="0">
              <a:solidFill>
                <a:schemeClr val="tx1"/>
              </a:solidFill>
            </a:rPr>
            <a:t>1. Cadastrar o produto na aba "Cadastro".</a:t>
          </a:r>
        </a:p>
        <a:p>
          <a:pPr algn="ctr"/>
          <a:r>
            <a:rPr lang="pt-BR" sz="1200" b="0">
              <a:solidFill>
                <a:schemeClr val="tx1"/>
              </a:solidFill>
            </a:rPr>
            <a:t>2. Registrar as entradas e saídas na aba "Lançamentos".</a:t>
          </a:r>
        </a:p>
        <a:p>
          <a:pPr algn="ctr"/>
          <a:r>
            <a:rPr lang="pt-BR" sz="1200" b="0">
              <a:solidFill>
                <a:schemeClr val="tx1"/>
              </a:solidFill>
            </a:rPr>
            <a:t>3. Relatórios e consultas usar os filtros nas abas "Cadastro" e "Lançamentos".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2366367</xdr:colOff>
      <xdr:row>0</xdr:row>
      <xdr:rowOff>101203</xdr:rowOff>
    </xdr:from>
    <xdr:to>
      <xdr:col>2</xdr:col>
      <xdr:colOff>705445</xdr:colOff>
      <xdr:row>1</xdr:row>
      <xdr:rowOff>5953</xdr:rowOff>
    </xdr:to>
    <xdr:sp macro="" textlink="">
      <xdr:nvSpPr>
        <xdr:cNvPr id="2" name="Retângulo: Cantos Superiores Recortados 1">
          <a:extLst>
            <a:ext uri="{FF2B5EF4-FFF2-40B4-BE49-F238E27FC236}">
              <a16:creationId xmlns:a16="http://schemas.microsoft.com/office/drawing/2014/main" id="{777698A5-075F-4515-872F-EB4E4A2C9D0F}"/>
            </a:ext>
          </a:extLst>
        </xdr:cNvPr>
        <xdr:cNvSpPr/>
      </xdr:nvSpPr>
      <xdr:spPr>
        <a:xfrm>
          <a:off x="2366367" y="101203"/>
          <a:ext cx="2101453" cy="409575"/>
        </a:xfrm>
        <a:prstGeom prst="snip2SameRect">
          <a:avLst>
            <a:gd name="adj1" fmla="val 46386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</a:rPr>
            <a:t>CADASTRO</a:t>
          </a:r>
        </a:p>
      </xdr:txBody>
    </xdr:sp>
    <xdr:clientData/>
  </xdr:twoCellAnchor>
  <xdr:twoCellAnchor>
    <xdr:from>
      <xdr:col>0</xdr:col>
      <xdr:colOff>65484</xdr:colOff>
      <xdr:row>0</xdr:row>
      <xdr:rowOff>101203</xdr:rowOff>
    </xdr:from>
    <xdr:to>
      <xdr:col>0</xdr:col>
      <xdr:colOff>2166937</xdr:colOff>
      <xdr:row>1</xdr:row>
      <xdr:rowOff>5953</xdr:rowOff>
    </xdr:to>
    <xdr:sp macro="" textlink="">
      <xdr:nvSpPr>
        <xdr:cNvPr id="3" name="Retângulo: Cantos Superiores Recort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9F9FC1-21E8-417C-904B-B7525A046734}"/>
            </a:ext>
          </a:extLst>
        </xdr:cNvPr>
        <xdr:cNvSpPr/>
      </xdr:nvSpPr>
      <xdr:spPr>
        <a:xfrm>
          <a:off x="65484" y="101203"/>
          <a:ext cx="2101453" cy="409575"/>
        </a:xfrm>
        <a:prstGeom prst="snip2SameRect">
          <a:avLst>
            <a:gd name="adj1" fmla="val 46386"/>
            <a:gd name="adj2" fmla="val 0"/>
          </a:avLst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2</xdr:col>
      <xdr:colOff>904875</xdr:colOff>
      <xdr:row>0</xdr:row>
      <xdr:rowOff>101203</xdr:rowOff>
    </xdr:from>
    <xdr:to>
      <xdr:col>4</xdr:col>
      <xdr:colOff>910828</xdr:colOff>
      <xdr:row>1</xdr:row>
      <xdr:rowOff>5953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39B95A-F7B6-481D-BAF8-8B7E22D6E5E5}"/>
            </a:ext>
          </a:extLst>
        </xdr:cNvPr>
        <xdr:cNvSpPr/>
      </xdr:nvSpPr>
      <xdr:spPr>
        <a:xfrm>
          <a:off x="4667250" y="101203"/>
          <a:ext cx="2101453" cy="409575"/>
        </a:xfrm>
        <a:prstGeom prst="snip2SameRect">
          <a:avLst>
            <a:gd name="adj1" fmla="val 46386"/>
            <a:gd name="adj2" fmla="val 0"/>
          </a:avLst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 editAs="absolute">
    <xdr:from>
      <xdr:col>6</xdr:col>
      <xdr:colOff>13138</xdr:colOff>
      <xdr:row>1</xdr:row>
      <xdr:rowOff>26275</xdr:rowOff>
    </xdr:from>
    <xdr:to>
      <xdr:col>6</xdr:col>
      <xdr:colOff>2621016</xdr:colOff>
      <xdr:row>14</xdr:row>
      <xdr:rowOff>72258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3F422D-91EC-2AB3-3F93-AC7BF9CC7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98534</xdr:colOff>
      <xdr:row>1</xdr:row>
      <xdr:rowOff>111674</xdr:rowOff>
    </xdr:from>
    <xdr:to>
      <xdr:col>6</xdr:col>
      <xdr:colOff>2561897</xdr:colOff>
      <xdr:row>2</xdr:row>
      <xdr:rowOff>85397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78F992E-03E0-4B0F-3F3B-D8A442B5FAAA}"/>
            </a:ext>
          </a:extLst>
        </xdr:cNvPr>
        <xdr:cNvSpPr txBox="1"/>
      </xdr:nvSpPr>
      <xdr:spPr>
        <a:xfrm>
          <a:off x="8460827" y="617484"/>
          <a:ext cx="2463363" cy="1642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Composição do Saldo Atual</a:t>
          </a:r>
          <a:r>
            <a:rPr lang="pt-BR" sz="1100" b="1" baseline="0">
              <a:solidFill>
                <a:schemeClr val="tx1"/>
              </a:solidFill>
            </a:rPr>
            <a:t> do Estoque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2366367</xdr:colOff>
      <xdr:row>0</xdr:row>
      <xdr:rowOff>101203</xdr:rowOff>
    </xdr:from>
    <xdr:to>
      <xdr:col>2</xdr:col>
      <xdr:colOff>705445</xdr:colOff>
      <xdr:row>1</xdr:row>
      <xdr:rowOff>5953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C79C4E-AC46-4E3C-9751-847C4C97C6E5}"/>
            </a:ext>
          </a:extLst>
        </xdr:cNvPr>
        <xdr:cNvSpPr/>
      </xdr:nvSpPr>
      <xdr:spPr>
        <a:xfrm>
          <a:off x="2366367" y="101203"/>
          <a:ext cx="2101453" cy="409575"/>
        </a:xfrm>
        <a:prstGeom prst="snip2SameRect">
          <a:avLst>
            <a:gd name="adj1" fmla="val 46386"/>
            <a:gd name="adj2" fmla="val 0"/>
          </a:avLst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0</xdr:col>
      <xdr:colOff>65484</xdr:colOff>
      <xdr:row>0</xdr:row>
      <xdr:rowOff>101203</xdr:rowOff>
    </xdr:from>
    <xdr:to>
      <xdr:col>0</xdr:col>
      <xdr:colOff>2166937</xdr:colOff>
      <xdr:row>1</xdr:row>
      <xdr:rowOff>5953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0D47B1-991E-4D7B-9777-1801E0AE725C}"/>
            </a:ext>
          </a:extLst>
        </xdr:cNvPr>
        <xdr:cNvSpPr/>
      </xdr:nvSpPr>
      <xdr:spPr>
        <a:xfrm>
          <a:off x="65484" y="101203"/>
          <a:ext cx="2101453" cy="409575"/>
        </a:xfrm>
        <a:prstGeom prst="snip2SameRect">
          <a:avLst>
            <a:gd name="adj1" fmla="val 46386"/>
            <a:gd name="adj2" fmla="val 0"/>
          </a:avLst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2</xdr:col>
      <xdr:colOff>904875</xdr:colOff>
      <xdr:row>0</xdr:row>
      <xdr:rowOff>101203</xdr:rowOff>
    </xdr:from>
    <xdr:to>
      <xdr:col>4</xdr:col>
      <xdr:colOff>910828</xdr:colOff>
      <xdr:row>1</xdr:row>
      <xdr:rowOff>5953</xdr:rowOff>
    </xdr:to>
    <xdr:sp macro="" textlink="">
      <xdr:nvSpPr>
        <xdr:cNvPr id="4" name="Retângulo: Cantos Superiores Recortados 3">
          <a:extLst>
            <a:ext uri="{FF2B5EF4-FFF2-40B4-BE49-F238E27FC236}">
              <a16:creationId xmlns:a16="http://schemas.microsoft.com/office/drawing/2014/main" id="{A25604FD-B69F-4997-A007-F65DDFB80141}"/>
            </a:ext>
          </a:extLst>
        </xdr:cNvPr>
        <xdr:cNvSpPr/>
      </xdr:nvSpPr>
      <xdr:spPr>
        <a:xfrm>
          <a:off x="4667250" y="101203"/>
          <a:ext cx="2101453" cy="409575"/>
        </a:xfrm>
        <a:prstGeom prst="snip2SameRect">
          <a:avLst>
            <a:gd name="adj1" fmla="val 46386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>
                  <a:lumMod val="50000"/>
                  <a:lumOff val="50000"/>
                </a:schemeClr>
              </a:solidFill>
            </a:rPr>
            <a:t>LANÇAMENTOS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78A0D-7027-4E80-94A1-C74FD4D30199}" name="Cadastro" displayName="Cadastro" ref="A3:F6" headerRowDxfId="19">
  <autoFilter ref="A3:F6" xr:uid="{1D778A0D-7027-4E80-94A1-C74FD4D30199}"/>
  <tableColumns count="6">
    <tableColumn id="1" xr3:uid="{1E7FB1E1-4F9B-4063-BBED-C545296FD14C}" name="PRODUTO" totalsRowLabel="Total"/>
    <tableColumn id="2" xr3:uid="{7198888D-76E3-45D4-A254-ED82DD53495D}" name="MEDIDA"/>
    <tableColumn id="3" xr3:uid="{941608C9-556E-4B3C-B6CE-B238094FFCF7}" name="ESTOQUE_x000a_MÍNIMO" dataDxfId="18"/>
    <tableColumn id="4" xr3:uid="{90C26F2A-FBC7-447F-8862-CAD3B2AA865D}" name="ESTOQUE_x000a_MÁXIMO" dataDxfId="17"/>
    <tableColumn id="5" xr3:uid="{570F58AC-20CC-48F6-A578-06E26B1F3A32}" name="SALDO" dataDxfId="16">
      <calculatedColumnFormula>SUMIF(Lancamentos[PRODUTO],Cadastro[[#This Row],[PRODUTO]],Lancamentos[ENTRADA]) - SUMIF(Lancamentos[PRODUTO],Cadastro[[#This Row],[PRODUTO]], Lancamentos[SAÍDA])</calculatedColumnFormula>
    </tableColumn>
    <tableColumn id="6" xr3:uid="{462DB54E-8A08-4EC8-ACFF-EFE46FCCD03B}" name="Status" totalsRowFunction="count" dataDxfId="15" totalsRowDxfId="14">
      <calculatedColumnFormula xml:space="preserve"> IF(Cadastro[[#This Row],[SALDO]]&lt;Cadastro[[#This Row],[ESTOQUE
MÍNIMO]],"Solicitar nova compra!", IF(Cadastro[[#This Row],[ESTOQUE
MÁXIMO]]&lt;Cadastro[[#This Row],[SALDO]],"Priorizar venda!","Ok"))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230987-9429-4C6D-B070-9C04FD078F87}" name="Lancamentos" displayName="Lancamentos" ref="A3:E10" totalsRowCount="1" headerRowDxfId="13" totalsRowDxfId="12">
  <autoFilter ref="A3:E9" xr:uid="{52230987-9429-4C6D-B070-9C04FD078F87}"/>
  <tableColumns count="5">
    <tableColumn id="1" xr3:uid="{A67FA16E-4AB0-4ACC-A1EC-7A50C715F107}" name="PRODUTO" totalsRowLabel="Total" totalsRowDxfId="11"/>
    <tableColumn id="2" xr3:uid="{225C6D39-DBDB-49FF-80C5-6F57FA2FF627}" name="DATA" totalsRowFunction="count" dataDxfId="10" totalsRowDxfId="9"/>
    <tableColumn id="3" xr3:uid="{32283685-08C2-4F50-911D-3278E3383CD3}" name="ENTRADA" totalsRowFunction="sum" dataDxfId="8" totalsRowDxfId="7"/>
    <tableColumn id="4" xr3:uid="{35404ED3-B6D3-4EFC-8EF1-A684046B4A79}" name="SAÍDA" totalsRowFunction="sum" dataDxfId="6" totalsRowDxfId="5"/>
    <tableColumn id="5" xr3:uid="{86F9F925-D23A-4499-A6D8-59FB1A90E182}" name="SALDO" totalsRowFunction="sum" dataDxfId="4" totalsRowDxfId="3">
      <calculatedColumnFormula>SUMIFS(Lancamentos[ENTRADA],Lancamentos[PRODUTO],Lancamentos[[#This Row],[PRODUTO]],Lancamentos[DATA],"&lt;="&amp;Lancamentos[[#This Row],[DATA]]) - SUMIFS(Lancamentos[SAÍDA],Lancamentos[PRODUTO],Lancamentos[[#This Row],[PRODUTO]],Lancamentos[DATA],"&lt;="&amp;Lancamentos[[#This Row],[DATA]])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80E5-72AE-4432-92C3-689D7816D6F8}">
  <dimension ref="A1:A30"/>
  <sheetViews>
    <sheetView showGridLines="0" showRowColHeaders="0" tabSelected="1" zoomScale="145" zoomScaleNormal="145" workbookViewId="0">
      <selection activeCell="F6" sqref="F6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1.7109375" customWidth="1"/>
    <col min="7" max="7" width="39.7109375" customWidth="1"/>
  </cols>
  <sheetData>
    <row r="1" s="1" customFormat="1" ht="39.950000000000003" customHeigh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</sheetData>
  <sheetProtection sheet="1" objects="1" scenarios="1" selectLockedCells="1" autoFilter="0" pivotTables="0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FCDB-D587-49F2-BCF5-90D6BB6375E1}">
  <dimension ref="A1:F6"/>
  <sheetViews>
    <sheetView showGridLines="0" showRowColHeaders="0" zoomScale="145" zoomScaleNormal="145" workbookViewId="0">
      <selection activeCell="G1" sqref="G1"/>
    </sheetView>
  </sheetViews>
  <sheetFormatPr defaultColWidth="0" defaultRowHeight="15" x14ac:dyDescent="0.25"/>
  <cols>
    <col min="1" max="1" width="40.7109375" customWidth="1"/>
    <col min="2" max="2" width="15.7109375" customWidth="1"/>
    <col min="3" max="5" width="15.7109375" style="14" customWidth="1"/>
    <col min="6" max="6" width="21.7109375" customWidth="1"/>
    <col min="7" max="7" width="39.7109375" customWidth="1"/>
  </cols>
  <sheetData>
    <row r="1" spans="1:6" s="2" customFormat="1" ht="39.950000000000003" customHeight="1" x14ac:dyDescent="0.25">
      <c r="C1" s="10"/>
      <c r="D1" s="10"/>
      <c r="E1" s="10"/>
    </row>
    <row r="3" spans="1:6" s="4" customFormat="1" ht="30" x14ac:dyDescent="0.25">
      <c r="A3" s="6" t="s">
        <v>0</v>
      </c>
      <c r="B3" s="6" t="s">
        <v>1</v>
      </c>
      <c r="C3" s="17" t="s">
        <v>2</v>
      </c>
      <c r="D3" s="17" t="s">
        <v>3</v>
      </c>
      <c r="E3" s="13" t="s">
        <v>4</v>
      </c>
      <c r="F3" s="6" t="s">
        <v>13</v>
      </c>
    </row>
    <row r="4" spans="1:6" x14ac:dyDescent="0.25">
      <c r="A4" s="3" t="s">
        <v>5</v>
      </c>
      <c r="B4" s="3" t="s">
        <v>6</v>
      </c>
      <c r="C4" s="16">
        <v>15</v>
      </c>
      <c r="D4" s="16">
        <v>150</v>
      </c>
      <c r="E4" s="13">
        <f>SUMIF(Lancamentos[PRODUTO],Cadastro[[#This Row],[PRODUTO]],Lancamentos[ENTRADA]) - SUMIF(Lancamentos[PRODUTO],Cadastro[[#This Row],[PRODUTO]], Lancamentos[SAÍDA])</f>
        <v>10</v>
      </c>
      <c r="F4" s="6" t="str">
        <f xml:space="preserve"> IF(Cadastro[[#This Row],[SALDO]]&lt;Cadastro[[#This Row],[ESTOQUE
MÍNIMO]],"Solicitar nova compra!", IF(Cadastro[[#This Row],[ESTOQUE
MÁXIMO]]&lt;Cadastro[[#This Row],[SALDO]],"Priorizar venda!","Ok"))</f>
        <v>Solicitar nova compra!</v>
      </c>
    </row>
    <row r="5" spans="1:6" x14ac:dyDescent="0.25">
      <c r="A5" t="s">
        <v>7</v>
      </c>
      <c r="B5" t="s">
        <v>6</v>
      </c>
      <c r="C5" s="14">
        <v>15</v>
      </c>
      <c r="D5" s="14">
        <v>150</v>
      </c>
      <c r="E5" s="13">
        <f>SUMIF(Lancamentos[PRODUTO],Cadastro[[#This Row],[PRODUTO]],Lancamentos[ENTRADA]) - SUMIF(Lancamentos[PRODUTO],Cadastro[[#This Row],[PRODUTO]], Lancamentos[SAÍDA])</f>
        <v>28</v>
      </c>
      <c r="F5" s="7" t="str">
        <f xml:space="preserve"> IF(Cadastro[[#This Row],[SALDO]]&lt;Cadastro[[#This Row],[ESTOQUE
MÍNIMO]],"Solicitar nova compra!", IF(Cadastro[[#This Row],[ESTOQUE
MÁXIMO]]&lt;Cadastro[[#This Row],[SALDO]],"Priorizar venda!","Ok"))</f>
        <v>Ok</v>
      </c>
    </row>
    <row r="6" spans="1:6" x14ac:dyDescent="0.25">
      <c r="A6" t="s">
        <v>12</v>
      </c>
      <c r="B6" t="s">
        <v>6</v>
      </c>
      <c r="C6" s="14">
        <v>15</v>
      </c>
      <c r="D6" s="14">
        <v>150</v>
      </c>
      <c r="E6" s="13">
        <f>SUMIF(Lancamentos[PRODUTO],Cadastro[[#This Row],[PRODUTO]],Lancamentos[ENTRADA]) - SUMIF(Lancamentos[PRODUTO],Cadastro[[#This Row],[PRODUTO]], Lancamentos[SAÍDA])</f>
        <v>150</v>
      </c>
      <c r="F6" s="7" t="str">
        <f xml:space="preserve"> IF(Cadastro[[#This Row],[SALDO]]&lt;Cadastro[[#This Row],[ESTOQUE
MÍNIMO]],"Solicitar nova compra!", IF(Cadastro[[#This Row],[ESTOQUE
MÁXIMO]]&lt;Cadastro[[#This Row],[SALDO]],"Priorizar venda!","Ok"))</f>
        <v>Ok</v>
      </c>
    </row>
  </sheetData>
  <conditionalFormatting sqref="F4">
    <cfRule type="cellIs" dxfId="2" priority="2" operator="equal">
      <formula>"Solicitar nova compra!"</formula>
    </cfRule>
  </conditionalFormatting>
  <conditionalFormatting sqref="F4:F6">
    <cfRule type="cellIs" dxfId="1" priority="1" operator="equal">
      <formula>"Priorizar venda!"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0D9-5AF5-461A-B45F-A2A727A3858A}">
  <dimension ref="A1:E10"/>
  <sheetViews>
    <sheetView showGridLines="0" showRowColHeaders="0" zoomScale="160" zoomScaleNormal="160" workbookViewId="0">
      <selection activeCell="C12" sqref="C12"/>
    </sheetView>
  </sheetViews>
  <sheetFormatPr defaultColWidth="0" defaultRowHeight="15" x14ac:dyDescent="0.25"/>
  <cols>
    <col min="1" max="1" width="40.7109375" customWidth="1"/>
    <col min="2" max="2" width="15.7109375" style="5" customWidth="1"/>
    <col min="3" max="5" width="15.7109375" style="14" customWidth="1"/>
    <col min="6" max="6" width="21.7109375" customWidth="1"/>
    <col min="7" max="7" width="5.7109375" customWidth="1"/>
  </cols>
  <sheetData>
    <row r="1" spans="1:5" s="2" customFormat="1" ht="39.950000000000003" customHeight="1" x14ac:dyDescent="0.25">
      <c r="B1" s="8"/>
      <c r="C1" s="10"/>
      <c r="D1" s="10"/>
      <c r="E1" s="10"/>
    </row>
    <row r="3" spans="1:5" x14ac:dyDescent="0.25">
      <c r="A3" s="6" t="s">
        <v>0</v>
      </c>
      <c r="B3" s="9" t="s">
        <v>9</v>
      </c>
      <c r="C3" s="11" t="s">
        <v>10</v>
      </c>
      <c r="D3" s="12" t="s">
        <v>11</v>
      </c>
      <c r="E3" s="13" t="s">
        <v>4</v>
      </c>
    </row>
    <row r="4" spans="1:5" x14ac:dyDescent="0.25">
      <c r="A4" t="s">
        <v>7</v>
      </c>
      <c r="B4" s="5">
        <v>43698</v>
      </c>
      <c r="C4" s="14">
        <v>30</v>
      </c>
      <c r="D4" s="14">
        <v>5</v>
      </c>
      <c r="E4" s="15">
        <f>SUMIFS(Lancamentos[ENTRADA],Lancamentos[PRODUTO],Lancamentos[[#This Row],[PRODUTO]],Lancamentos[DATA],"&lt;="&amp;Lancamentos[[#This Row],[DATA]]) - SUMIFS(Lancamentos[SAÍDA],Lancamentos[PRODUTO],Lancamentos[[#This Row],[PRODUTO]],Lancamentos[DATA],"&lt;="&amp;Lancamentos[[#This Row],[DATA]])</f>
        <v>25</v>
      </c>
    </row>
    <row r="5" spans="1:5" x14ac:dyDescent="0.25">
      <c r="A5" t="s">
        <v>5</v>
      </c>
      <c r="B5" s="5">
        <v>43699</v>
      </c>
      <c r="C5" s="14">
        <v>20</v>
      </c>
      <c r="D5" s="14">
        <v>10</v>
      </c>
      <c r="E5" s="15">
        <f>SUMIFS(Lancamentos[ENTRADA],Lancamentos[PRODUTO],Lancamentos[[#This Row],[PRODUTO]],Lancamentos[DATA],"&lt;="&amp;Lancamentos[[#This Row],[DATA]]) - SUMIFS(Lancamentos[SAÍDA],Lancamentos[PRODUTO],Lancamentos[[#This Row],[PRODUTO]],Lancamentos[DATA],"&lt;="&amp;Lancamentos[[#This Row],[DATA]])</f>
        <v>10</v>
      </c>
    </row>
    <row r="6" spans="1:5" x14ac:dyDescent="0.25">
      <c r="A6" t="s">
        <v>12</v>
      </c>
      <c r="B6" s="5">
        <v>43700</v>
      </c>
      <c r="C6" s="14">
        <v>10</v>
      </c>
      <c r="D6" s="14">
        <v>15</v>
      </c>
      <c r="E6" s="15">
        <f>SUMIFS(Lancamentos[ENTRADA],Lancamentos[PRODUTO],Lancamentos[[#This Row],[PRODUTO]],Lancamentos[DATA],"&lt;="&amp;Lancamentos[[#This Row],[DATA]]) - SUMIFS(Lancamentos[SAÍDA],Lancamentos[PRODUTO],Lancamentos[[#This Row],[PRODUTO]],Lancamentos[DATA],"&lt;="&amp;Lancamentos[[#This Row],[DATA]])</f>
        <v>-5</v>
      </c>
    </row>
    <row r="7" spans="1:5" x14ac:dyDescent="0.25">
      <c r="A7" t="s">
        <v>7</v>
      </c>
      <c r="B7" s="5">
        <v>43701</v>
      </c>
      <c r="C7" s="14">
        <v>10</v>
      </c>
      <c r="D7" s="14">
        <v>5</v>
      </c>
      <c r="E7" s="15">
        <f>SUMIFS(Lancamentos[ENTRADA],Lancamentos[PRODUTO],Lancamentos[[#This Row],[PRODUTO]],Lancamentos[DATA],"&lt;="&amp;Lancamentos[[#This Row],[DATA]]) - SUMIFS(Lancamentos[SAÍDA],Lancamentos[PRODUTO],Lancamentos[[#This Row],[PRODUTO]],Lancamentos[DATA],"&lt;="&amp;Lancamentos[[#This Row],[DATA]])</f>
        <v>30</v>
      </c>
    </row>
    <row r="8" spans="1:5" x14ac:dyDescent="0.25">
      <c r="A8" t="s">
        <v>7</v>
      </c>
      <c r="B8" s="5">
        <v>43702</v>
      </c>
      <c r="C8" s="14">
        <v>3</v>
      </c>
      <c r="D8" s="14">
        <v>5</v>
      </c>
      <c r="E8" s="15">
        <f>SUMIFS(Lancamentos[ENTRADA],Lancamentos[PRODUTO],Lancamentos[[#This Row],[PRODUTO]],Lancamentos[DATA],"&lt;="&amp;Lancamentos[[#This Row],[DATA]]) - SUMIFS(Lancamentos[SAÍDA],Lancamentos[PRODUTO],Lancamentos[[#This Row],[PRODUTO]],Lancamentos[DATA],"&lt;="&amp;Lancamentos[[#This Row],[DATA]])</f>
        <v>28</v>
      </c>
    </row>
    <row r="9" spans="1:5" x14ac:dyDescent="0.25">
      <c r="A9" t="s">
        <v>12</v>
      </c>
      <c r="B9" s="5">
        <v>43703</v>
      </c>
      <c r="C9" s="14">
        <v>160</v>
      </c>
      <c r="D9" s="14">
        <v>5</v>
      </c>
      <c r="E9" s="15">
        <f>SUMIFS(Lancamentos[ENTRADA],Lancamentos[PRODUTO],Lancamentos[[#This Row],[PRODUTO]],Lancamentos[DATA],"&lt;="&amp;Lancamentos[[#This Row],[DATA]]) - SUMIFS(Lancamentos[SAÍDA],Lancamentos[PRODUTO],Lancamentos[[#This Row],[PRODUTO]],Lancamentos[DATA],"&lt;="&amp;Lancamentos[[#This Row],[DATA]])</f>
        <v>150</v>
      </c>
    </row>
    <row r="10" spans="1:5" x14ac:dyDescent="0.25">
      <c r="A10" s="18" t="s">
        <v>8</v>
      </c>
      <c r="B10" s="18">
        <f>SUBTOTAL(103,Lancamentos[DATA])</f>
        <v>6</v>
      </c>
      <c r="C10" s="19">
        <f>SUBTOTAL(109,Lancamentos[ENTRADA])</f>
        <v>233</v>
      </c>
      <c r="D10" s="19">
        <f>SUBTOTAL(109,Lancamentos[SAÍDA])</f>
        <v>45</v>
      </c>
      <c r="E10" s="19">
        <f>SUBTOTAL(109,Lancamentos[SALDO])</f>
        <v>238</v>
      </c>
    </row>
  </sheetData>
  <conditionalFormatting sqref="E4:E9">
    <cfRule type="cellIs" dxfId="0" priority="1" operator="lessThanOrEqual">
      <formula>0</formula>
    </cfRule>
  </conditionalFormatting>
  <dataValidations count="1">
    <dataValidation type="list" allowBlank="1" showInputMessage="1" showErrorMessage="1" sqref="A4:A9" xr:uid="{38609826-2678-414C-A6DE-386452EBADFC}">
      <formula1>Produtos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Início</vt:lpstr>
      <vt:lpstr>Cadastro</vt:lpstr>
      <vt:lpstr>Lançamentos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Neves</dc:creator>
  <cp:lastModifiedBy>Guilherme Neves</cp:lastModifiedBy>
  <dcterms:created xsi:type="dcterms:W3CDTF">2023-10-13T01:27:37Z</dcterms:created>
  <dcterms:modified xsi:type="dcterms:W3CDTF">2023-10-17T16:37:26Z</dcterms:modified>
</cp:coreProperties>
</file>