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<sst xmlns="http://schemas.openxmlformats.org/spreadsheetml/2006/main" count="76" uniqueCount="16">
  <si>
    <t xml:space="preserve">test value</t>
  </si>
  <si>
    <t xml:space="preserve">2011-2015</t>
  </si>
  <si>
    <t xml:space="preserve">2013-2015</t>
  </si>
  <si>
    <t xml:space="preserve">2016-2018</t>
  </si>
  <si>
    <t xml:space="preserve">2011-2018</t>
  </si>
  <si>
    <r>
      <rPr>
        <sz val="18"/>
        <rFont val="Calibri"/>
        <family val="2"/>
        <charset val="1"/>
      </rPr>
      <t xml:space="preserve">W</t>
    </r>
    <r>
      <rPr>
        <vertAlign val="subscript"/>
        <sz val="18"/>
        <rFont val="Calibri"/>
        <family val="2"/>
        <charset val="1"/>
      </rPr>
      <t xml:space="preserve">L</t>
    </r>
    <r>
      <rPr>
        <sz val="18"/>
        <rFont val="Calibri"/>
        <family val="2"/>
        <charset val="1"/>
      </rPr>
      <t xml:space="preserve"> = Map Area Loss (A</t>
    </r>
    <r>
      <rPr>
        <vertAlign val="subscript"/>
        <sz val="18"/>
        <rFont val="Calibri"/>
        <family val="2"/>
        <charset val="1"/>
      </rPr>
      <t xml:space="preserve">L</t>
    </r>
    <r>
      <rPr>
        <sz val="18"/>
        <rFont val="Calibri"/>
        <family val="2"/>
        <charset val="1"/>
      </rPr>
      <t xml:space="preserve">) / Map Area Total (A</t>
    </r>
    <r>
      <rPr>
        <vertAlign val="subscript"/>
        <sz val="18"/>
        <rFont val="Calibri"/>
        <family val="2"/>
        <charset val="1"/>
      </rPr>
      <t xml:space="preserve">T</t>
    </r>
    <r>
      <rPr>
        <sz val="18"/>
        <rFont val="Calibri"/>
        <family val="2"/>
        <charset val="1"/>
      </rPr>
      <t xml:space="preserve">) </t>
    </r>
  </si>
  <si>
    <r>
      <rPr>
        <sz val="18"/>
        <rFont val="Calibri"/>
        <family val="2"/>
        <charset val="1"/>
      </rPr>
      <t xml:space="preserve">W</t>
    </r>
    <r>
      <rPr>
        <vertAlign val="subscript"/>
        <sz val="18"/>
        <rFont val="Calibri"/>
        <family val="2"/>
        <charset val="1"/>
      </rPr>
      <t xml:space="preserve">F</t>
    </r>
    <r>
      <rPr>
        <sz val="18"/>
        <rFont val="Calibri"/>
        <family val="2"/>
        <charset val="1"/>
      </rPr>
      <t xml:space="preserve"> = Map Area Forest (A</t>
    </r>
    <r>
      <rPr>
        <vertAlign val="subscript"/>
        <sz val="18"/>
        <rFont val="Calibri"/>
        <family val="2"/>
        <charset val="1"/>
      </rPr>
      <t xml:space="preserve">F</t>
    </r>
    <r>
      <rPr>
        <sz val="18"/>
        <rFont val="Calibri"/>
        <family val="2"/>
        <charset val="1"/>
      </rPr>
      <t xml:space="preserve">) / Map Area Total (A</t>
    </r>
    <r>
      <rPr>
        <vertAlign val="subscript"/>
        <sz val="18"/>
        <rFont val="Calibri"/>
        <family val="2"/>
        <charset val="1"/>
      </rPr>
      <t xml:space="preserve">T</t>
    </r>
    <r>
      <rPr>
        <sz val="18"/>
        <rFont val="Calibri"/>
        <family val="2"/>
        <charset val="1"/>
      </rPr>
      <t xml:space="preserve">) </t>
    </r>
  </si>
  <si>
    <t xml:space="preserve">GEP</t>
  </si>
  <si>
    <t xml:space="preserve">Producer accuracy (PA) loss</t>
  </si>
  <si>
    <t xml:space="preserve">loss</t>
  </si>
  <si>
    <t xml:space="preserve">forest</t>
  </si>
  <si>
    <t xml:space="preserve">Producer accuracy (PA) forest</t>
  </si>
  <si>
    <t xml:space="preserve">hansen</t>
  </si>
  <si>
    <t xml:space="preserve">User accuracy (UA) loss</t>
  </si>
  <si>
    <t xml:space="preserve">User accuracy (UA) forest</t>
  </si>
  <si>
    <t xml:space="preserve">Overall accuracy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</si>
</sst>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"/>
    <numFmt numFmtId="167" formatCode="#,##0.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sz val="18"/>
      <name val="Calibri"/>
      <family val="2"/>
      <charset val="1"/>
    </font>
    <font>
      <vertAlign val="subscript"/>
      <sz val="18"/>
      <name val="Calibri"/>
      <family val="2"/>
      <charset val="1"/>
    </font>
    <font>
      <u val="single"/>
      <sz val="1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T30"/>
  <sheetViews>
    <sheetView showFormulas="false" showGridLines="true" showRowColHeaders="true" showZeros="true" rightToLeft="false" tabSelected="true" showOutlineSymbols="true" defaultGridColor="true" view="normal" topLeftCell="I1" colorId="64" zoomScale="55" zoomScaleNormal="55" zoomScalePageLayoutView="100" workbookViewId="0">
      <selection pane="topLeft" activeCell="N23" activeCellId="0" sqref="N23"/>
    </sheetView>
  </sheetViews>
  <sheetFormatPr defaultColWidth="10.8203125" defaultRowHeight="22.05" zeroHeight="false" outlineLevelRow="0" outlineLevelCol="0"/>
  <cols>
    <col collapsed="false" customWidth="false" hidden="false" outlineLevel="0" max="13" min="1" style="1" width="10.83"/>
    <col collapsed="false" customWidth="true" hidden="false" outlineLevel="0" max="14" min="14" style="1" width="18.65"/>
    <col collapsed="false" customWidth="true" hidden="false" outlineLevel="0" max="15" min="15" style="1" width="15.41"/>
    <col collapsed="false" customWidth="true" hidden="false" outlineLevel="0" max="16" min="16" style="1" width="31.67"/>
    <col collapsed="false" customWidth="true" hidden="false" outlineLevel="0" max="17" min="17" style="2" width="20.03"/>
    <col collapsed="false" customWidth="false" hidden="false" outlineLevel="0" max="18" min="18" style="3" width="10.83"/>
    <col collapsed="false" customWidth="false" hidden="false" outlineLevel="0" max="20" min="19" style="4" width="10.83"/>
    <col collapsed="false" customWidth="false" hidden="false" outlineLevel="0" max="1024" min="21" style="1" width="10.83"/>
  </cols>
  <sheetData>
    <row r="1" customFormat="false" ht="22.05" hidden="false" customHeight="false" outlineLevel="0" collapsed="false">
      <c r="N1" s="1" t="s">
        <v>0</v>
      </c>
    </row>
    <row r="2" customFormat="false" ht="22.05" hidden="false" customHeight="false" outlineLevel="0" collapsed="false">
      <c r="N2" s="1" t="s">
        <v>1</v>
      </c>
      <c r="O2" s="1" t="s">
        <v>2</v>
      </c>
      <c r="P2" s="1" t="s">
        <v>3</v>
      </c>
      <c r="Q2" s="2" t="s">
        <v>4</v>
      </c>
    </row>
    <row r="3" customFormat="false" ht="22.05" hidden="false" customHeight="false" outlineLevel="0" collapsed="false">
      <c r="J3" s="5" t="s">
        <v>5</v>
      </c>
      <c r="N3" s="6" t="n">
        <v>0.0386351620736934</v>
      </c>
      <c r="O3" s="7" t="n">
        <v>0.0236440961243128</v>
      </c>
      <c r="P3" s="6" t="n">
        <v>0.0357928263822739</v>
      </c>
      <c r="Q3" s="2" t="n">
        <v>0.0717615013873549</v>
      </c>
    </row>
    <row r="4" customFormat="false" ht="22.05" hidden="false" customHeight="false" outlineLevel="0" collapsed="false">
      <c r="J4" s="5" t="s">
        <v>6</v>
      </c>
      <c r="N4" s="6" t="n">
        <v>0.961364837926307</v>
      </c>
      <c r="O4" s="7" t="n">
        <v>0.976355903875687</v>
      </c>
      <c r="P4" s="6" t="n">
        <v>0.964207173617726</v>
      </c>
      <c r="Q4" s="2" t="n">
        <v>0.928238498612645</v>
      </c>
    </row>
    <row r="8" customFormat="false" ht="22.05" hidden="false" customHeight="false" outlineLevel="0" collapsed="false">
      <c r="C8" s="1" t="s">
        <v>1</v>
      </c>
      <c r="E8" s="1" t="s">
        <v>7</v>
      </c>
      <c r="F8" s="1" t="s">
        <v>7</v>
      </c>
      <c r="J8" s="1" t="s">
        <v>1</v>
      </c>
      <c r="L8" s="1" t="s">
        <v>7</v>
      </c>
      <c r="M8" s="1" t="s">
        <v>7</v>
      </c>
      <c r="O8" s="8" t="s">
        <v>8</v>
      </c>
      <c r="Q8" s="2" t="n">
        <f aca="false">+L10/(L10+L11)</f>
        <v>0.830798554532979</v>
      </c>
      <c r="R8" s="3" t="n">
        <f aca="false">1-Q8</f>
        <v>0.169201445467021</v>
      </c>
      <c r="S8" s="4" t="n">
        <f aca="false">Q8*100</f>
        <v>83.0798554532979</v>
      </c>
      <c r="T8" s="4" t="n">
        <f aca="false">R8*100</f>
        <v>16.9201445467021</v>
      </c>
    </row>
    <row r="9" customFormat="false" ht="22.05" hidden="false" customHeight="false" outlineLevel="0" collapsed="false">
      <c r="E9" s="1" t="s">
        <v>9</v>
      </c>
      <c r="F9" s="1" t="s">
        <v>10</v>
      </c>
      <c r="L9" s="1" t="s">
        <v>9</v>
      </c>
      <c r="M9" s="1" t="s">
        <v>10</v>
      </c>
      <c r="O9" s="8" t="s">
        <v>11</v>
      </c>
      <c r="Q9" s="2" t="n">
        <f aca="false">+M11/(M10+M11)</f>
        <v>0.993681084472342</v>
      </c>
      <c r="R9" s="3" t="n">
        <f aca="false">1-Q9</f>
        <v>0.00631891552765829</v>
      </c>
      <c r="S9" s="4" t="n">
        <f aca="false">Q9*100</f>
        <v>99.3681084472342</v>
      </c>
      <c r="T9" s="4" t="n">
        <f aca="false">R9*100</f>
        <v>0.631891552765829</v>
      </c>
    </row>
    <row r="10" customFormat="false" ht="22.05" hidden="false" customHeight="false" outlineLevel="0" collapsed="false">
      <c r="C10" s="1" t="s">
        <v>12</v>
      </c>
      <c r="D10" s="1" t="s">
        <v>9</v>
      </c>
      <c r="E10" s="1" t="n">
        <v>1062</v>
      </c>
      <c r="F10" s="1" t="n">
        <v>198</v>
      </c>
      <c r="G10" s="1" t="n">
        <f aca="false">+SUM(E10:F10)</f>
        <v>1260</v>
      </c>
      <c r="J10" s="1" t="s">
        <v>12</v>
      </c>
      <c r="K10" s="1" t="s">
        <v>9</v>
      </c>
      <c r="L10" s="1" t="n">
        <f aca="false">+E10/$G10*$N$3</f>
        <v>0.0325639223192559</v>
      </c>
      <c r="M10" s="1" t="n">
        <f aca="false">+F10/$G10*$N$3</f>
        <v>0.00607123975443753</v>
      </c>
      <c r="O10" s="8" t="s">
        <v>13</v>
      </c>
      <c r="Q10" s="2" t="n">
        <f aca="false">+L10/(M10+L10)</f>
        <v>0.842857142857143</v>
      </c>
      <c r="R10" s="3" t="n">
        <f aca="false">1-Q10</f>
        <v>0.157142857142857</v>
      </c>
      <c r="S10" s="4" t="n">
        <f aca="false">Q10*100</f>
        <v>84.2857142857143</v>
      </c>
      <c r="T10" s="4" t="n">
        <f aca="false">R10*100</f>
        <v>15.7142857142857</v>
      </c>
    </row>
    <row r="11" customFormat="false" ht="22.05" hidden="false" customHeight="false" outlineLevel="0" collapsed="false">
      <c r="C11" s="1" t="s">
        <v>12</v>
      </c>
      <c r="D11" s="1" t="s">
        <v>10</v>
      </c>
      <c r="E11" s="1" t="n">
        <v>24</v>
      </c>
      <c r="F11" s="1" t="n">
        <v>3455</v>
      </c>
      <c r="G11" s="1" t="n">
        <f aca="false">+SUM(E11:F11)</f>
        <v>3479</v>
      </c>
      <c r="J11" s="1" t="s">
        <v>12</v>
      </c>
      <c r="K11" s="1" t="s">
        <v>10</v>
      </c>
      <c r="L11" s="1" t="n">
        <f aca="false">+E11/$G11*$N$4</f>
        <v>0.00663200807997452</v>
      </c>
      <c r="M11" s="1" t="n">
        <f aca="false">+F11/$G11*$N$4</f>
        <v>0.954732829846332</v>
      </c>
      <c r="O11" s="8" t="s">
        <v>14</v>
      </c>
      <c r="Q11" s="2" t="n">
        <f aca="false">+M11/(M11+L11)</f>
        <v>0.993101465938488</v>
      </c>
      <c r="R11" s="3" t="n">
        <f aca="false">1-Q11</f>
        <v>0.00689853406151197</v>
      </c>
      <c r="S11" s="4" t="n">
        <f aca="false">Q11*100</f>
        <v>99.3101465938488</v>
      </c>
      <c r="T11" s="4" t="n">
        <f aca="false">R11*100</f>
        <v>0.689853406151197</v>
      </c>
    </row>
    <row r="12" customFormat="false" ht="22.05" hidden="false" customHeight="false" outlineLevel="0" collapsed="false">
      <c r="O12" s="8" t="s">
        <v>15</v>
      </c>
      <c r="Q12" s="2" t="n">
        <f aca="false">+L10+M11</f>
        <v>0.987296752165588</v>
      </c>
      <c r="R12" s="3" t="n">
        <f aca="false">1-Q12</f>
        <v>0.0127032478344117</v>
      </c>
      <c r="S12" s="4" t="n">
        <f aca="false">Q12*100</f>
        <v>98.7296752165588</v>
      </c>
      <c r="T12" s="4" t="n">
        <f aca="false">R12*100</f>
        <v>1.27032478344117</v>
      </c>
    </row>
    <row r="14" customFormat="false" ht="22.05" hidden="false" customHeight="false" outlineLevel="0" collapsed="false">
      <c r="C14" s="1" t="s">
        <v>2</v>
      </c>
      <c r="E14" s="1" t="s">
        <v>7</v>
      </c>
      <c r="F14" s="1" t="s">
        <v>7</v>
      </c>
      <c r="J14" s="1" t="s">
        <v>2</v>
      </c>
      <c r="L14" s="1" t="s">
        <v>7</v>
      </c>
      <c r="M14" s="1" t="s">
        <v>7</v>
      </c>
      <c r="O14" s="8" t="s">
        <v>8</v>
      </c>
      <c r="Q14" s="2" t="n">
        <f aca="false">+L16/(L16+L17)</f>
        <v>0.845675318840927</v>
      </c>
      <c r="R14" s="3" t="n">
        <f aca="false">1-Q14</f>
        <v>0.154324681159073</v>
      </c>
      <c r="S14" s="4" t="n">
        <f aca="false">Q14*100</f>
        <v>84.5675318840927</v>
      </c>
      <c r="T14" s="4" t="n">
        <f aca="false">R14*100</f>
        <v>15.4324681159073</v>
      </c>
    </row>
    <row r="15" customFormat="false" ht="22.05" hidden="false" customHeight="false" outlineLevel="0" collapsed="false">
      <c r="E15" s="1" t="s">
        <v>9</v>
      </c>
      <c r="F15" s="1" t="s">
        <v>10</v>
      </c>
      <c r="L15" s="1" t="s">
        <v>9</v>
      </c>
      <c r="M15" s="1" t="s">
        <v>10</v>
      </c>
      <c r="O15" s="8" t="s">
        <v>11</v>
      </c>
      <c r="Q15" s="2" t="n">
        <f aca="false">+M17/(M16+M17)</f>
        <v>0.996324570488319</v>
      </c>
      <c r="R15" s="3" t="n">
        <f aca="false">1-Q15</f>
        <v>0.00367542951168065</v>
      </c>
      <c r="S15" s="4" t="n">
        <f aca="false">Q15*100</f>
        <v>99.6324570488319</v>
      </c>
      <c r="T15" s="4" t="n">
        <f aca="false">R15*100</f>
        <v>0.367542951168065</v>
      </c>
    </row>
    <row r="16" customFormat="false" ht="22.05" hidden="false" customHeight="false" outlineLevel="0" collapsed="false">
      <c r="C16" s="1" t="s">
        <v>12</v>
      </c>
      <c r="D16" s="1" t="s">
        <v>9</v>
      </c>
      <c r="E16" s="1" t="n">
        <v>626</v>
      </c>
      <c r="F16" s="1" t="n">
        <v>112</v>
      </c>
      <c r="G16" s="1" t="n">
        <f aca="false">+SUM(E16:F16)</f>
        <v>738</v>
      </c>
      <c r="J16" s="1" t="s">
        <v>12</v>
      </c>
      <c r="K16" s="1" t="s">
        <v>9</v>
      </c>
      <c r="L16" s="1" t="n">
        <f aca="false">+E16/$G16*$O$3</f>
        <v>0.020055832213848</v>
      </c>
      <c r="M16" s="1" t="n">
        <f aca="false">+F16/$G16*$O$3</f>
        <v>0.00358826391046481</v>
      </c>
      <c r="O16" s="8" t="s">
        <v>13</v>
      </c>
      <c r="Q16" s="2" t="n">
        <f aca="false">+L16/(M16+L16)</f>
        <v>0.848238482384824</v>
      </c>
      <c r="R16" s="3" t="n">
        <f aca="false">1-Q16</f>
        <v>0.151761517615176</v>
      </c>
      <c r="S16" s="4" t="n">
        <f aca="false">Q16*100</f>
        <v>84.8238482384824</v>
      </c>
      <c r="T16" s="4" t="n">
        <f aca="false">R16*100</f>
        <v>15.1761517615176</v>
      </c>
    </row>
    <row r="17" customFormat="false" ht="22.05" hidden="false" customHeight="false" outlineLevel="0" collapsed="false">
      <c r="C17" s="1" t="s">
        <v>12</v>
      </c>
      <c r="D17" s="1" t="s">
        <v>10</v>
      </c>
      <c r="E17" s="1" t="n">
        <v>13</v>
      </c>
      <c r="F17" s="1" t="n">
        <v>3455</v>
      </c>
      <c r="G17" s="1" t="n">
        <f aca="false">+SUM(E17:F17)</f>
        <v>3468</v>
      </c>
      <c r="J17" s="1" t="s">
        <v>12</v>
      </c>
      <c r="K17" s="1" t="s">
        <v>10</v>
      </c>
      <c r="L17" s="1" t="n">
        <f aca="false">+E17/$G17*$O$4</f>
        <v>0.00365992697531255</v>
      </c>
      <c r="M17" s="1" t="n">
        <f aca="false">+F17/$G17*$O$4</f>
        <v>0.972695976900374</v>
      </c>
      <c r="O17" s="8" t="s">
        <v>14</v>
      </c>
      <c r="Q17" s="2" t="n">
        <f aca="false">+M17/(M17+L17)</f>
        <v>0.996251441753172</v>
      </c>
      <c r="R17" s="3" t="n">
        <f aca="false">1-Q17</f>
        <v>0.00374855824682818</v>
      </c>
      <c r="S17" s="4" t="n">
        <f aca="false">Q17*100</f>
        <v>99.6251441753172</v>
      </c>
      <c r="T17" s="4" t="n">
        <f aca="false">R17*100</f>
        <v>0.374855824682818</v>
      </c>
    </row>
    <row r="18" customFormat="false" ht="22.05" hidden="false" customHeight="false" outlineLevel="0" collapsed="false">
      <c r="O18" s="8" t="s">
        <v>15</v>
      </c>
      <c r="Q18" s="2" t="n">
        <f aca="false">+L16+M17</f>
        <v>0.992751809114222</v>
      </c>
      <c r="R18" s="3" t="n">
        <f aca="false">1-Q18</f>
        <v>0.00724819088577755</v>
      </c>
      <c r="S18" s="4" t="n">
        <f aca="false">Q18*100</f>
        <v>99.2751809114222</v>
      </c>
      <c r="T18" s="4" t="n">
        <f aca="false">R18*100</f>
        <v>0.724819088577755</v>
      </c>
    </row>
    <row r="20" customFormat="false" ht="22.05" hidden="false" customHeight="false" outlineLevel="0" collapsed="false">
      <c r="C20" s="1" t="s">
        <v>3</v>
      </c>
      <c r="E20" s="1" t="s">
        <v>7</v>
      </c>
      <c r="F20" s="1" t="s">
        <v>7</v>
      </c>
      <c r="J20" s="1" t="s">
        <v>3</v>
      </c>
      <c r="L20" s="1" t="s">
        <v>7</v>
      </c>
      <c r="M20" s="1" t="s">
        <v>7</v>
      </c>
      <c r="O20" s="8" t="s">
        <v>8</v>
      </c>
      <c r="Q20" s="2" t="n">
        <f aca="false">+L22/(L22+L23)</f>
        <v>0.843075307331375</v>
      </c>
      <c r="R20" s="3" t="n">
        <f aca="false">1-Q20</f>
        <v>0.156924692668625</v>
      </c>
      <c r="S20" s="4" t="n">
        <f aca="false">Q20*100</f>
        <v>84.3075307331375</v>
      </c>
      <c r="T20" s="4" t="n">
        <f aca="false">R20*100</f>
        <v>15.6924692668625</v>
      </c>
    </row>
    <row r="21" customFormat="false" ht="22.05" hidden="false" customHeight="false" outlineLevel="0" collapsed="false">
      <c r="E21" s="1" t="s">
        <v>9</v>
      </c>
      <c r="F21" s="1" t="s">
        <v>10</v>
      </c>
      <c r="L21" s="1" t="s">
        <v>9</v>
      </c>
      <c r="M21" s="1" t="s">
        <v>10</v>
      </c>
      <c r="O21" s="8" t="s">
        <v>11</v>
      </c>
      <c r="Q21" s="2" t="n">
        <f aca="false">+M23/(M22+M23)</f>
        <v>0.990788699847087</v>
      </c>
      <c r="R21" s="3" t="n">
        <f aca="false">1-Q21</f>
        <v>0.00921130015291327</v>
      </c>
      <c r="S21" s="4" t="n">
        <f aca="false">Q21*100</f>
        <v>99.0788699847087</v>
      </c>
      <c r="T21" s="4" t="n">
        <f aca="false">R21*100</f>
        <v>0.921130015291327</v>
      </c>
    </row>
    <row r="22" customFormat="false" ht="22.05" hidden="false" customHeight="false" outlineLevel="0" collapsed="false">
      <c r="C22" s="1" t="s">
        <v>12</v>
      </c>
      <c r="D22" s="1" t="s">
        <v>9</v>
      </c>
      <c r="E22" s="1" t="n">
        <v>440</v>
      </c>
      <c r="F22" s="1" t="n">
        <v>146</v>
      </c>
      <c r="G22" s="1" t="n">
        <f aca="false">+SUM(E22:F22)</f>
        <v>586</v>
      </c>
      <c r="J22" s="1" t="s">
        <v>12</v>
      </c>
      <c r="K22" s="1" t="s">
        <v>9</v>
      </c>
      <c r="L22" s="1" t="n">
        <f aca="false">+E22/$G22*$P$3</f>
        <v>0.0268751597409565</v>
      </c>
      <c r="M22" s="1" t="n">
        <f aca="false">+F22/$G22*$P$3</f>
        <v>0.00891766664131739</v>
      </c>
      <c r="O22" s="8" t="s">
        <v>13</v>
      </c>
      <c r="Q22" s="2" t="n">
        <f aca="false">+L22/(M22+L22)</f>
        <v>0.750853242320819</v>
      </c>
      <c r="R22" s="3" t="n">
        <f aca="false">1-Q22</f>
        <v>0.249146757679181</v>
      </c>
      <c r="S22" s="4" t="n">
        <f aca="false">Q22*100</f>
        <v>75.0853242320819</v>
      </c>
      <c r="T22" s="4" t="n">
        <f aca="false">R22*100</f>
        <v>24.9146757679181</v>
      </c>
    </row>
    <row r="23" customFormat="false" ht="22.05" hidden="false" customHeight="false" outlineLevel="0" collapsed="false">
      <c r="C23" s="1" t="s">
        <v>12</v>
      </c>
      <c r="D23" s="1" t="s">
        <v>10</v>
      </c>
      <c r="E23" s="1" t="n">
        <v>12</v>
      </c>
      <c r="F23" s="1" t="n">
        <v>2301</v>
      </c>
      <c r="G23" s="1" t="n">
        <f aca="false">+SUM(E23:F23)</f>
        <v>2313</v>
      </c>
      <c r="J23" s="1" t="s">
        <v>12</v>
      </c>
      <c r="K23" s="1" t="s">
        <v>10</v>
      </c>
      <c r="L23" s="1" t="n">
        <f aca="false">+E23/$G23*$P$4</f>
        <v>0.00500237184756278</v>
      </c>
      <c r="M23" s="1" t="n">
        <f aca="false">+F23/$G23*$P$4</f>
        <v>0.959204801770163</v>
      </c>
      <c r="O23" s="8" t="s">
        <v>14</v>
      </c>
      <c r="Q23" s="2" t="n">
        <f aca="false">+M23/(M23+L23)</f>
        <v>0.994811932555123</v>
      </c>
      <c r="R23" s="3" t="n">
        <f aca="false">1-Q23</f>
        <v>0.00518806744487677</v>
      </c>
      <c r="S23" s="4" t="n">
        <f aca="false">Q23*100</f>
        <v>99.4811932555123</v>
      </c>
      <c r="T23" s="4" t="n">
        <f aca="false">R23*100</f>
        <v>0.518806744487677</v>
      </c>
    </row>
    <row r="24" customFormat="false" ht="22.05" hidden="false" customHeight="false" outlineLevel="0" collapsed="false">
      <c r="O24" s="8" t="s">
        <v>15</v>
      </c>
      <c r="Q24" s="2" t="n">
        <f aca="false">+L22+M23</f>
        <v>0.98607996151112</v>
      </c>
      <c r="R24" s="3" t="n">
        <f aca="false">1-Q24</f>
        <v>0.0139200384888802</v>
      </c>
      <c r="S24" s="4" t="n">
        <f aca="false">Q24*100</f>
        <v>98.607996151112</v>
      </c>
      <c r="T24" s="4" t="n">
        <f aca="false">R24*100</f>
        <v>1.39200384888802</v>
      </c>
    </row>
    <row r="26" customFormat="false" ht="22.05" hidden="false" customHeight="false" outlineLevel="0" collapsed="false">
      <c r="O26" s="8"/>
    </row>
    <row r="27" customFormat="false" ht="22.05" hidden="false" customHeight="false" outlineLevel="0" collapsed="false">
      <c r="O27" s="8"/>
    </row>
    <row r="28" customFormat="false" ht="22.05" hidden="false" customHeight="false" outlineLevel="0" collapsed="false">
      <c r="O28" s="8"/>
    </row>
    <row r="29" customFormat="false" ht="22.05" hidden="false" customHeight="false" outlineLevel="0" collapsed="false">
      <c r="O29" s="8"/>
    </row>
    <row r="30" customFormat="false" ht="22.05" hidden="false" customHeight="false" outlineLevel="0" collapsed="false">
      <c r="O30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1158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2020-08-17T14:01:04Z</dcterms:created>
  <dc:creator>Alessandro</dc:creator>
  <dc:description/>
  <dc:language>en-US</dc:language>
  <cp:lastModifiedBy/>
  <dcterms:modified xsi:type="dcterms:W3CDTF">2020-12-01T15:27:22Z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