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5170EBD4-306A-0A4D-9FF3-BE560DCA6F6D}" xr6:coauthVersionLast="41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PEDIDO 1" sheetId="1" r:id="rId1"/>
  </sheets>
  <calcPr calcId="191029"/>
  <extLst>
    <ext uri="GoogleSheetsCustomDataVersion1">
      <go:sheetsCustomData xmlns:go="http://customooxmlschemas.google.com/" r:id="rId5" roundtripDataSignature="AMtx7mh0UOq6it7L2RGA0/+zoJQO2J/YyA=="/>
    </ext>
  </extLst>
</workbook>
</file>

<file path=xl/calcChain.xml><?xml version="1.0" encoding="utf-8"?>
<calcChain xmlns="http://schemas.openxmlformats.org/spreadsheetml/2006/main">
  <c r="G42" i="1" l="1"/>
  <c r="G40" i="1"/>
  <c r="G43" i="1" l="1"/>
  <c r="G38" i="1"/>
  <c r="G16" i="1"/>
  <c r="G15" i="1"/>
  <c r="G12" i="1"/>
  <c r="G17" i="1" l="1"/>
</calcChain>
</file>

<file path=xl/sharedStrings.xml><?xml version="1.0" encoding="utf-8"?>
<sst xmlns="http://schemas.openxmlformats.org/spreadsheetml/2006/main" count="98" uniqueCount="58">
  <si>
    <t xml:space="preserve">Pedido </t>
  </si>
  <si>
    <t>Proyecto: EL GRAN FABULADOR</t>
  </si>
  <si>
    <t xml:space="preserve">Fecha: </t>
  </si>
  <si>
    <t>Rubro</t>
  </si>
  <si>
    <t>Ef.</t>
  </si>
  <si>
    <t>Tr</t>
  </si>
  <si>
    <t>Razon Social</t>
  </si>
  <si>
    <t>Motivo</t>
  </si>
  <si>
    <t>$</t>
  </si>
  <si>
    <t>OBSERVACIONES</t>
  </si>
  <si>
    <r>
      <rPr>
        <sz val="9"/>
        <color theme="1"/>
        <rFont val="Arial"/>
      </rPr>
      <t xml:space="preserve">* </t>
    </r>
    <r>
      <rPr>
        <b/>
        <sz val="9"/>
        <color theme="1"/>
        <rFont val="Helvetica"/>
      </rPr>
      <t>Ef</t>
    </r>
    <r>
      <rPr>
        <sz val="9"/>
        <color theme="1"/>
        <rFont val="Helvetica"/>
      </rPr>
      <t xml:space="preserve">= Efectivo ó </t>
    </r>
    <r>
      <rPr>
        <b/>
        <sz val="9"/>
        <color theme="1"/>
        <rFont val="Helvetica"/>
      </rPr>
      <t>Tr</t>
    </r>
    <r>
      <rPr>
        <sz val="9"/>
        <color theme="1"/>
        <rFont val="Helvetica"/>
      </rPr>
      <t>= Transfer</t>
    </r>
  </si>
  <si>
    <t>Total Pedido Nro 1</t>
  </si>
  <si>
    <t>Total x Transferencia</t>
  </si>
  <si>
    <t>Imp Ley</t>
  </si>
  <si>
    <t>Total Efectivo</t>
  </si>
  <si>
    <t>Total Pedidos</t>
  </si>
  <si>
    <t>ARS</t>
  </si>
  <si>
    <t>15-0001</t>
  </si>
  <si>
    <t>x</t>
  </si>
  <si>
    <t>MARIA PAULA LORENA BRAVO</t>
  </si>
  <si>
    <t>Mudanza y acondicionamiento Depósito Correa</t>
  </si>
  <si>
    <r>
      <rPr>
        <sz val="9"/>
        <color theme="1"/>
        <rFont val="Helvetica Neue"/>
      </rPr>
      <t xml:space="preserve">* </t>
    </r>
    <r>
      <rPr>
        <b/>
        <sz val="9"/>
        <color theme="1"/>
        <rFont val="Helvetica"/>
      </rPr>
      <t>Ef</t>
    </r>
    <r>
      <rPr>
        <sz val="9"/>
        <color theme="1"/>
        <rFont val="Helvetica"/>
      </rPr>
      <t xml:space="preserve">= Efectivo ó </t>
    </r>
    <r>
      <rPr>
        <b/>
        <sz val="9"/>
        <color theme="1"/>
        <rFont val="Helvetica"/>
      </rPr>
      <t>Tr</t>
    </r>
    <r>
      <rPr>
        <sz val="9"/>
        <color theme="1"/>
        <rFont val="Helvetica"/>
      </rPr>
      <t>= Transfer</t>
    </r>
  </si>
  <si>
    <t>Total Pedido Nro 25</t>
  </si>
  <si>
    <t>X</t>
  </si>
  <si>
    <t>SANTIAGO GUEVARA OLGUIN</t>
  </si>
  <si>
    <t>Alquiler depósito correa</t>
  </si>
  <si>
    <t>Proporcional agosto y noviembre</t>
  </si>
  <si>
    <t>13-0001</t>
  </si>
  <si>
    <t>NICOLAS KNEES</t>
  </si>
  <si>
    <t>Combustibles scoutings</t>
  </si>
  <si>
    <t>14-0001</t>
  </si>
  <si>
    <t>Comidas scouting</t>
  </si>
  <si>
    <t>15-0003</t>
  </si>
  <si>
    <t>Refrigerios casting</t>
  </si>
  <si>
    <t>ROMINA BERALDI</t>
  </si>
  <si>
    <t>GUIDO MARTINEZ</t>
  </si>
  <si>
    <t>Caja chica producción</t>
  </si>
  <si>
    <t>Caja chica oficina</t>
  </si>
  <si>
    <t>FIBERTEL</t>
  </si>
  <si>
    <t>Internet Fibertel deposito Correa</t>
  </si>
  <si>
    <t>Contratación con Tarjeta de credito.</t>
  </si>
  <si>
    <t>15-0005</t>
  </si>
  <si>
    <t>Utiler oficina</t>
  </si>
  <si>
    <t>TAXI PREMIUM</t>
  </si>
  <si>
    <t xml:space="preserve">Cuentas Taxis </t>
  </si>
  <si>
    <t>Vestuario $100.000 / Arte $100.000 / Produccion $50.000</t>
  </si>
  <si>
    <t>Parte para Arte</t>
  </si>
  <si>
    <t>Movilidades Arte</t>
  </si>
  <si>
    <t>AGOSTINA BENVENUTI</t>
  </si>
  <si>
    <t>5-0001</t>
  </si>
  <si>
    <t>Compras muestras props</t>
  </si>
  <si>
    <t>Movilidades vestuarista</t>
  </si>
  <si>
    <t>SOLEDAD MUÑIZ</t>
  </si>
  <si>
    <t>3-0001</t>
  </si>
  <si>
    <t>Compras varios</t>
  </si>
  <si>
    <t>Compras vestuario personajes principales</t>
  </si>
  <si>
    <t>Compra vestuario en feria</t>
  </si>
  <si>
    <t>El Griego - Prat y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</si>
</sst>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yy"/>
    <numFmt numFmtId="165" formatCode="[$$-2C0A]\ #,##0.00"/>
    <numFmt numFmtId="166" formatCode="[$$-2C0A]\ #,##0;\-[$$-2C0A]\ #,##0"/>
    <numFmt numFmtId="167" formatCode="&quot;$&quot;\ #,##0"/>
    <numFmt numFmtId="168" formatCode="_-[$$-2C0A]\ * #,##0.00_-;\-[$$-2C0A]\ * #,##0.00_-;_-[$$-2C0A]\ * &quot;-&quot;??_-;_-@"/>
    <numFmt numFmtId="169" formatCode="0.0%"/>
    <numFmt numFmtId="174" formatCode="_ [$$-2C0A]\ * #,##0.00_ ;_ [$$-2C0A]\ * \-#,##0.00_ ;_ [$$-2C0A]\ * &quot;-&quot;??_ ;_ @_ "/>
  </numFmts>
  <fonts count="17" x14ac:knownFonts="1">
    <font>
      <sz val="11"/>
      <color theme="1"/>
      <name val="Calibri"/>
      <scheme val="minor"/>
    </font>
    <font>
      <sz val="9"/>
      <color theme="1"/>
      <name val="Helvetica Neue"/>
    </font>
    <font>
      <b/>
      <sz val="9"/>
      <color rgb="FFFFFFFF"/>
      <name val="Helvetica Neue"/>
    </font>
    <font>
      <sz val="11"/>
      <name val="Calibri"/>
    </font>
    <font>
      <b/>
      <sz val="9"/>
      <color theme="1"/>
      <name val="Helvetica Neue"/>
    </font>
    <font>
      <sz val="9"/>
      <color theme="1"/>
      <name val="Arial"/>
    </font>
    <font>
      <sz val="9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Helvetica"/>
    </font>
    <font>
      <sz val="9"/>
      <color theme="1"/>
      <name val="Helvetica"/>
    </font>
    <font>
      <sz val="9"/>
      <color theme="1"/>
      <name val="Helvetica Neue"/>
      <family val="2"/>
    </font>
    <font>
      <b/>
      <sz val="9"/>
      <name val="Arial"/>
      <family val="2"/>
    </font>
    <font>
      <b/>
      <sz val="9"/>
      <color theme="1"/>
      <name val="Helvetica Neue"/>
      <family val="2"/>
    </font>
    <font>
      <b/>
      <sz val="9"/>
      <color theme="1"/>
      <name val="Helvetica"/>
      <family val="2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00ABEA"/>
        <bgColor rgb="FF00ABEA"/>
      </patternFill>
    </fill>
    <fill>
      <patternFill patternType="solid">
        <fgColor rgb="FFFFFF99"/>
        <bgColor rgb="FFFFFF9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165" fontId="1" fillId="0" borderId="0" xfId="0" applyNumberFormat="1" applyFont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166" fontId="6" fillId="0" borderId="15" xfId="0" applyNumberFormat="1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167" fontId="1" fillId="0" borderId="0" xfId="0" applyNumberFormat="1" applyFont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167" fontId="4" fillId="4" borderId="16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167" fontId="4" fillId="4" borderId="11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167" fontId="4" fillId="5" borderId="1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6" borderId="10" xfId="0" applyFont="1" applyFill="1" applyBorder="1" applyAlignment="1">
      <alignment horizontal="center" vertical="center"/>
    </xf>
    <xf numFmtId="167" fontId="4" fillId="6" borderId="1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168" fontId="4" fillId="7" borderId="18" xfId="0" applyNumberFormat="1" applyFont="1" applyFill="1" applyBorder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168" fontId="4" fillId="4" borderId="16" xfId="0" applyNumberFormat="1" applyFont="1" applyFill="1" applyBorder="1" applyAlignment="1">
      <alignment horizontal="center" vertical="center"/>
    </xf>
    <xf numFmtId="168" fontId="4" fillId="4" borderId="11" xfId="0" applyNumberFormat="1" applyFont="1" applyFill="1" applyBorder="1" applyAlignment="1">
      <alignment horizontal="center" vertical="center"/>
    </xf>
    <xf numFmtId="168" fontId="4" fillId="6" borderId="1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64" fontId="1" fillId="0" borderId="5" xfId="0" applyNumberFormat="1" applyFont="1" applyBorder="1" applyAlignment="1">
      <alignment horizontal="center" vertical="center"/>
    </xf>
    <xf numFmtId="0" fontId="3" fillId="0" borderId="6" xfId="0" applyFont="1" applyBorder="1"/>
    <xf numFmtId="0" fontId="14" fillId="0" borderId="19" xfId="0" applyFont="1" applyBorder="1" applyAlignment="1">
      <alignment horizontal="left"/>
    </xf>
    <xf numFmtId="0" fontId="11" fillId="0" borderId="19" xfId="0" applyFont="1" applyBorder="1" applyAlignment="1">
      <alignment horizontal="left" wrapText="1"/>
    </xf>
    <xf numFmtId="49" fontId="12" fillId="8" borderId="19" xfId="0" applyNumberFormat="1" applyFont="1" applyFill="1" applyBorder="1" applyAlignment="1">
      <alignment horizontal="left" vertical="center"/>
    </xf>
    <xf numFmtId="0" fontId="13" fillId="0" borderId="20" xfId="0" applyFont="1" applyBorder="1" applyAlignment="1">
      <alignment horizontal="left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68" fontId="4" fillId="3" borderId="24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11" fillId="0" borderId="20" xfId="0" applyFont="1" applyBorder="1" applyAlignment="1">
      <alignment horizontal="left" wrapText="1"/>
    </xf>
    <xf numFmtId="0" fontId="11" fillId="0" borderId="20" xfId="0" applyFont="1" applyBorder="1" applyAlignment="1">
      <alignment horizontal="left"/>
    </xf>
    <xf numFmtId="49" fontId="15" fillId="8" borderId="19" xfId="0" applyNumberFormat="1" applyFont="1" applyFill="1" applyBorder="1" applyAlignment="1">
      <alignment horizontal="left" vertical="center"/>
    </xf>
    <xf numFmtId="168" fontId="11" fillId="0" borderId="20" xfId="0" applyNumberFormat="1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168" fontId="11" fillId="0" borderId="19" xfId="0" applyNumberFormat="1" applyFont="1" applyBorder="1" applyAlignment="1">
      <alignment horizontal="left"/>
    </xf>
    <xf numFmtId="169" fontId="11" fillId="0" borderId="19" xfId="0" applyNumberFormat="1" applyFont="1" applyBorder="1" applyAlignment="1">
      <alignment horizontal="left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9" fontId="16" fillId="8" borderId="19" xfId="0" applyNumberFormat="1" applyFont="1" applyFill="1" applyBorder="1" applyAlignment="1">
      <alignment horizontal="left" vertical="center"/>
    </xf>
    <xf numFmtId="49" fontId="15" fillId="8" borderId="19" xfId="0" applyNumberFormat="1" applyFont="1" applyFill="1" applyBorder="1" applyAlignment="1">
      <alignment vertical="center"/>
    </xf>
    <xf numFmtId="49" fontId="15" fillId="9" borderId="19" xfId="0" applyNumberFormat="1" applyFont="1" applyFill="1" applyBorder="1" applyAlignment="1">
      <alignment horizontal="left" vertical="center"/>
    </xf>
    <xf numFmtId="174" fontId="4" fillId="5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1"/>
  <sheetViews>
    <sheetView tabSelected="1" zoomScale="132" workbookViewId="0">
      <selection activeCell="H1" sqref="A1:H43"/>
    </sheetView>
  </sheetViews>
  <sheetFormatPr baseColWidth="10" defaultColWidth="14.5" defaultRowHeight="15" customHeight="1" x14ac:dyDescent="0.2"/>
  <cols>
    <col min="1" max="1" width="1" customWidth="1"/>
    <col min="2" max="2" width="9.5" customWidth="1"/>
    <col min="3" max="3" width="6" customWidth="1"/>
    <col min="4" max="4" width="5" customWidth="1"/>
    <col min="5" max="5" width="31" customWidth="1"/>
    <col min="6" max="6" width="38.6640625" customWidth="1"/>
    <col min="7" max="7" width="14" customWidth="1"/>
    <col min="8" max="8" width="49.6640625" customWidth="1"/>
    <col min="9" max="20" width="10" customWidth="1"/>
    <col min="21" max="21" width="14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 ht="24" customHeight="1" x14ac:dyDescent="0.2">
      <c r="A2" s="1"/>
      <c r="B2" s="38" t="s">
        <v>0</v>
      </c>
      <c r="C2" s="39"/>
      <c r="D2" s="40"/>
      <c r="E2" s="1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 ht="18.75" customHeight="1" x14ac:dyDescent="0.2">
      <c r="A3" s="1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 spans="1:26" ht="18" customHeight="1" x14ac:dyDescent="0.2">
      <c r="A4" s="1"/>
      <c r="B4" s="4" t="s">
        <v>2</v>
      </c>
      <c r="C4" s="41">
        <v>44784</v>
      </c>
      <c r="D4" s="42"/>
      <c r="E4" s="1"/>
      <c r="F4" s="1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 ht="16.5" hidden="1" customHeight="1" x14ac:dyDescent="0.2">
      <c r="A6" s="1"/>
      <c r="B6" s="6" t="s">
        <v>3</v>
      </c>
      <c r="C6" s="7" t="s">
        <v>4</v>
      </c>
      <c r="D6" s="6" t="s">
        <v>5</v>
      </c>
      <c r="E6" s="8" t="s">
        <v>6</v>
      </c>
      <c r="F6" s="9" t="s">
        <v>7</v>
      </c>
      <c r="G6" s="10" t="s">
        <v>8</v>
      </c>
      <c r="H6" s="1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 ht="12" hidden="1" customHeight="1" x14ac:dyDescent="0.2">
      <c r="A7" s="1"/>
      <c r="B7" s="12"/>
      <c r="C7" s="13"/>
      <c r="D7" s="14"/>
      <c r="E7" s="15"/>
      <c r="F7" s="15"/>
      <c r="G7" s="16"/>
      <c r="H7" s="17"/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2" hidden="1" customHeight="1" x14ac:dyDescent="0.2">
      <c r="A8" s="1"/>
      <c r="B8" s="12"/>
      <c r="C8" s="13"/>
      <c r="D8" s="14"/>
      <c r="E8" s="15"/>
      <c r="F8" s="15"/>
      <c r="G8" s="16"/>
      <c r="H8" s="17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2" hidden="1" customHeight="1" x14ac:dyDescent="0.2">
      <c r="A9" s="1"/>
      <c r="B9" s="12"/>
      <c r="C9" s="13"/>
      <c r="D9" s="14"/>
      <c r="E9" s="15"/>
      <c r="F9" s="15"/>
      <c r="G9" s="16"/>
      <c r="H9" s="17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  <c r="Y9" s="2"/>
      <c r="Z9" s="2"/>
    </row>
    <row r="10" spans="1:26" ht="12" hidden="1" customHeight="1" x14ac:dyDescent="0.2">
      <c r="A10" s="1"/>
      <c r="B10" s="12"/>
      <c r="C10" s="13"/>
      <c r="D10" s="14"/>
      <c r="E10" s="15"/>
      <c r="F10" s="15"/>
      <c r="G10" s="16"/>
      <c r="H10" s="17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2"/>
      <c r="X10" s="2"/>
      <c r="Y10" s="2"/>
      <c r="Z10" s="2"/>
    </row>
    <row r="11" spans="1:26" ht="12" hidden="1" customHeight="1" x14ac:dyDescent="0.2">
      <c r="A11" s="1"/>
      <c r="B11" s="12"/>
      <c r="C11" s="13"/>
      <c r="D11" s="14"/>
      <c r="E11" s="15"/>
      <c r="F11" s="15"/>
      <c r="G11" s="16"/>
      <c r="H11" s="17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</row>
    <row r="12" spans="1:26" ht="12" hidden="1" customHeight="1" x14ac:dyDescent="0.2">
      <c r="A12" s="1"/>
      <c r="B12" s="12"/>
      <c r="C12" s="13" t="s">
        <v>10</v>
      </c>
      <c r="D12" s="14"/>
      <c r="E12" s="15"/>
      <c r="F12" s="15" t="s">
        <v>11</v>
      </c>
      <c r="G12" s="16">
        <f>SUM(G7:G11)</f>
        <v>0</v>
      </c>
      <c r="H12" s="17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2"/>
      <c r="Z12" s="2"/>
    </row>
    <row r="13" spans="1:26" ht="16.5" hidden="1" customHeight="1" x14ac:dyDescent="0.2">
      <c r="A13" s="1"/>
      <c r="B13" s="1"/>
      <c r="C13" s="1"/>
      <c r="D13" s="1"/>
      <c r="E13" s="1"/>
      <c r="F13" s="1"/>
      <c r="G13" s="19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 ht="18.75" hidden="1" customHeight="1" x14ac:dyDescent="0.2">
      <c r="A14" s="1"/>
      <c r="B14" s="1"/>
      <c r="C14" s="1"/>
      <c r="D14" s="1"/>
      <c r="E14" s="1"/>
      <c r="F14" s="20" t="s">
        <v>12</v>
      </c>
      <c r="G14" s="2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 ht="16.5" hidden="1" customHeight="1" x14ac:dyDescent="0.2">
      <c r="A15" s="1"/>
      <c r="B15" s="1"/>
      <c r="C15" s="1"/>
      <c r="D15" s="1"/>
      <c r="E15" s="1"/>
      <c r="F15" s="22" t="s">
        <v>13</v>
      </c>
      <c r="G15" s="23">
        <f>G14*1.2%</f>
        <v>0</v>
      </c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 ht="16.5" hidden="1" customHeight="1" x14ac:dyDescent="0.2">
      <c r="A16" s="1"/>
      <c r="B16" s="1"/>
      <c r="C16" s="1"/>
      <c r="D16" s="1"/>
      <c r="E16" s="1"/>
      <c r="F16" s="24" t="s">
        <v>14</v>
      </c>
      <c r="G16" s="25">
        <f>G9</f>
        <v>0</v>
      </c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 ht="18.75" hidden="1" customHeight="1" x14ac:dyDescent="0.2">
      <c r="A17" s="1"/>
      <c r="B17" s="1"/>
      <c r="C17" s="26"/>
      <c r="D17" s="27"/>
      <c r="E17" s="1"/>
      <c r="F17" s="28" t="s">
        <v>15</v>
      </c>
      <c r="G17" s="29">
        <f>+G14+G16+G15</f>
        <v>0</v>
      </c>
      <c r="H17" s="1"/>
      <c r="I17" s="1"/>
      <c r="J17" s="30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 ht="15.75" hidden="1" customHeight="1" x14ac:dyDescent="0.2">
      <c r="A18" s="1"/>
      <c r="B18" s="1"/>
      <c r="C18" s="1"/>
      <c r="D18" s="1"/>
      <c r="E18" s="1"/>
      <c r="F18" s="1"/>
      <c r="G18" s="19"/>
      <c r="H18" s="1"/>
      <c r="I18" s="1"/>
      <c r="J18" s="3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 ht="15.75" customHeight="1" x14ac:dyDescent="0.2">
      <c r="A19" s="1"/>
      <c r="B19" s="1"/>
      <c r="C19" s="1"/>
      <c r="D19" s="1"/>
      <c r="E19" s="1"/>
      <c r="F19" s="1"/>
      <c r="G19" s="19"/>
      <c r="H19" s="1"/>
      <c r="I19" s="1"/>
      <c r="J19" s="30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</row>
    <row r="20" spans="1:26" ht="15.75" customHeight="1" x14ac:dyDescent="0.2">
      <c r="A20" s="1"/>
      <c r="B20" s="1"/>
      <c r="C20" s="1"/>
      <c r="D20" s="1"/>
      <c r="E20" s="1"/>
      <c r="F20" s="1"/>
      <c r="G20" s="19"/>
      <c r="H20" s="1"/>
      <c r="I20" s="1"/>
      <c r="J20" s="3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</row>
    <row r="21" spans="1:26" ht="16.5" customHeight="1" thickBot="1" x14ac:dyDescent="0.25">
      <c r="A21" s="1"/>
      <c r="B21" s="47" t="s">
        <v>3</v>
      </c>
      <c r="C21" s="48" t="s">
        <v>4</v>
      </c>
      <c r="D21" s="49" t="s">
        <v>5</v>
      </c>
      <c r="E21" s="50" t="s">
        <v>6</v>
      </c>
      <c r="F21" s="49" t="s">
        <v>7</v>
      </c>
      <c r="G21" s="51" t="s">
        <v>16</v>
      </c>
      <c r="H21" s="52" t="s">
        <v>9</v>
      </c>
      <c r="I21" s="1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</row>
    <row r="22" spans="1:26" ht="12" customHeight="1" x14ac:dyDescent="0.2">
      <c r="A22" s="1"/>
      <c r="B22" s="46" t="s">
        <v>17</v>
      </c>
      <c r="C22" s="60" t="s">
        <v>18</v>
      </c>
      <c r="D22" s="60"/>
      <c r="E22" s="54" t="s">
        <v>19</v>
      </c>
      <c r="F22" s="54" t="s">
        <v>20</v>
      </c>
      <c r="G22" s="56">
        <v>60750</v>
      </c>
      <c r="H22" s="53"/>
      <c r="I22" s="1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</row>
    <row r="23" spans="1:26" ht="12" customHeight="1" x14ac:dyDescent="0.2">
      <c r="A23" s="1"/>
      <c r="B23" s="46" t="s">
        <v>17</v>
      </c>
      <c r="C23" s="60"/>
      <c r="D23" s="60" t="s">
        <v>18</v>
      </c>
      <c r="E23" s="54" t="s">
        <v>38</v>
      </c>
      <c r="F23" s="54" t="s">
        <v>39</v>
      </c>
      <c r="G23" s="56">
        <v>3150</v>
      </c>
      <c r="H23" s="53" t="s">
        <v>40</v>
      </c>
      <c r="I23" s="1"/>
      <c r="J23" s="30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</row>
    <row r="24" spans="1:26" ht="12" customHeight="1" x14ac:dyDescent="0.2">
      <c r="A24" s="1"/>
      <c r="B24" s="43" t="s">
        <v>17</v>
      </c>
      <c r="C24" s="61" t="s">
        <v>18</v>
      </c>
      <c r="D24" s="61"/>
      <c r="E24" s="57" t="s">
        <v>24</v>
      </c>
      <c r="F24" s="57" t="s">
        <v>25</v>
      </c>
      <c r="G24" s="58">
        <v>180000</v>
      </c>
      <c r="H24" s="44" t="s">
        <v>26</v>
      </c>
      <c r="I24" s="1"/>
      <c r="J24" s="30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</row>
    <row r="25" spans="1:26" ht="12" customHeight="1" x14ac:dyDescent="0.2">
      <c r="A25" s="1"/>
      <c r="B25" s="45" t="s">
        <v>27</v>
      </c>
      <c r="C25" s="61" t="s">
        <v>18</v>
      </c>
      <c r="D25" s="61"/>
      <c r="E25" s="57" t="s">
        <v>28</v>
      </c>
      <c r="F25" s="57" t="s">
        <v>29</v>
      </c>
      <c r="G25" s="58">
        <v>5000</v>
      </c>
      <c r="H25" s="44"/>
      <c r="I25" s="1"/>
      <c r="J25" s="30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</row>
    <row r="26" spans="1:26" ht="15.75" customHeight="1" x14ac:dyDescent="0.2">
      <c r="A26" s="1"/>
      <c r="B26" s="45" t="s">
        <v>30</v>
      </c>
      <c r="C26" s="61" t="s">
        <v>18</v>
      </c>
      <c r="D26" s="61"/>
      <c r="E26" s="57" t="s">
        <v>28</v>
      </c>
      <c r="F26" s="57" t="s">
        <v>31</v>
      </c>
      <c r="G26" s="58">
        <v>12000</v>
      </c>
      <c r="H26" s="59"/>
      <c r="I26" s="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</row>
    <row r="27" spans="1:26" ht="15.75" customHeight="1" x14ac:dyDescent="0.2">
      <c r="A27" s="1"/>
      <c r="B27" s="45" t="s">
        <v>32</v>
      </c>
      <c r="C27" s="61" t="s">
        <v>18</v>
      </c>
      <c r="D27" s="61"/>
      <c r="E27" s="57" t="s">
        <v>34</v>
      </c>
      <c r="F27" s="57" t="s">
        <v>33</v>
      </c>
      <c r="G27" s="58">
        <v>10000</v>
      </c>
      <c r="H27" s="59"/>
      <c r="I27" s="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</row>
    <row r="28" spans="1:26" ht="15.75" customHeight="1" x14ac:dyDescent="0.2">
      <c r="A28" s="1"/>
      <c r="B28" s="45" t="s">
        <v>32</v>
      </c>
      <c r="C28" s="61" t="s">
        <v>18</v>
      </c>
      <c r="D28" s="61"/>
      <c r="E28" s="57" t="s">
        <v>34</v>
      </c>
      <c r="F28" s="57" t="s">
        <v>36</v>
      </c>
      <c r="G28" s="58">
        <v>5000</v>
      </c>
      <c r="H28" s="59"/>
      <c r="I28" s="1"/>
      <c r="J28" s="3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</row>
    <row r="29" spans="1:26" ht="15.75" customHeight="1" x14ac:dyDescent="0.2">
      <c r="A29" s="1"/>
      <c r="B29" s="45" t="s">
        <v>32</v>
      </c>
      <c r="C29" s="61" t="s">
        <v>18</v>
      </c>
      <c r="D29" s="61"/>
      <c r="E29" s="57" t="s">
        <v>35</v>
      </c>
      <c r="F29" s="57" t="s">
        <v>37</v>
      </c>
      <c r="G29" s="58">
        <v>20000</v>
      </c>
      <c r="H29" s="59"/>
      <c r="I29" s="1"/>
      <c r="J29" s="3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</row>
    <row r="30" spans="1:26" ht="15.75" customHeight="1" x14ac:dyDescent="0.2">
      <c r="A30" s="1"/>
      <c r="B30" s="45" t="s">
        <v>41</v>
      </c>
      <c r="C30" s="61" t="s">
        <v>18</v>
      </c>
      <c r="D30" s="61"/>
      <c r="E30" s="57" t="s">
        <v>35</v>
      </c>
      <c r="F30" s="57" t="s">
        <v>42</v>
      </c>
      <c r="G30" s="58">
        <v>10000</v>
      </c>
      <c r="H30" s="59" t="s">
        <v>46</v>
      </c>
      <c r="I30" s="1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63" t="s">
        <v>27</v>
      </c>
      <c r="C31" s="61"/>
      <c r="D31" s="61" t="s">
        <v>18</v>
      </c>
      <c r="E31" s="57" t="s">
        <v>43</v>
      </c>
      <c r="F31" s="57" t="s">
        <v>44</v>
      </c>
      <c r="G31" s="58">
        <v>250000</v>
      </c>
      <c r="H31" s="59" t="s">
        <v>45</v>
      </c>
      <c r="I31" s="1"/>
      <c r="J31" s="3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</row>
    <row r="32" spans="1:26" ht="15.75" customHeight="1" x14ac:dyDescent="0.2">
      <c r="A32" s="1"/>
      <c r="B32" s="55" t="s">
        <v>27</v>
      </c>
      <c r="C32" s="61" t="s">
        <v>18</v>
      </c>
      <c r="D32" s="61"/>
      <c r="E32" s="57" t="s">
        <v>48</v>
      </c>
      <c r="F32" s="57" t="s">
        <v>47</v>
      </c>
      <c r="G32" s="58">
        <v>30000</v>
      </c>
      <c r="H32" s="59"/>
      <c r="I32" s="1"/>
      <c r="J32" s="3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</row>
    <row r="33" spans="1:26" ht="15.75" customHeight="1" x14ac:dyDescent="0.2">
      <c r="A33" s="1"/>
      <c r="B33" s="64" t="s">
        <v>49</v>
      </c>
      <c r="C33" s="61" t="s">
        <v>18</v>
      </c>
      <c r="D33" s="61"/>
      <c r="E33" s="57" t="s">
        <v>48</v>
      </c>
      <c r="F33" s="57" t="s">
        <v>50</v>
      </c>
      <c r="G33" s="58">
        <v>70000</v>
      </c>
      <c r="H33" s="59"/>
      <c r="I33" s="1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</row>
    <row r="34" spans="1:26" ht="15.75" customHeight="1" x14ac:dyDescent="0.2">
      <c r="A34" s="1"/>
      <c r="B34" s="55" t="s">
        <v>27</v>
      </c>
      <c r="C34" s="61" t="s">
        <v>18</v>
      </c>
      <c r="D34" s="61"/>
      <c r="E34" s="57" t="s">
        <v>52</v>
      </c>
      <c r="F34" s="57" t="s">
        <v>51</v>
      </c>
      <c r="G34" s="58">
        <v>8000</v>
      </c>
      <c r="H34" s="59"/>
      <c r="I34" s="1"/>
      <c r="J34" s="3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</row>
    <row r="35" spans="1:26" ht="15.75" customHeight="1" x14ac:dyDescent="0.2">
      <c r="A35" s="1"/>
      <c r="B35" s="62" t="s">
        <v>53</v>
      </c>
      <c r="C35" s="61" t="s">
        <v>18</v>
      </c>
      <c r="D35" s="61"/>
      <c r="E35" s="57" t="s">
        <v>52</v>
      </c>
      <c r="F35" s="57" t="s">
        <v>54</v>
      </c>
      <c r="G35" s="58">
        <v>10000</v>
      </c>
      <c r="H35" s="59"/>
      <c r="I35" s="1"/>
      <c r="J35" s="3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</row>
    <row r="36" spans="1:26" ht="15.75" customHeight="1" x14ac:dyDescent="0.2">
      <c r="A36" s="1"/>
      <c r="B36" s="62" t="s">
        <v>53</v>
      </c>
      <c r="C36" s="61" t="s">
        <v>18</v>
      </c>
      <c r="D36" s="61"/>
      <c r="E36" s="57" t="s">
        <v>52</v>
      </c>
      <c r="F36" s="57" t="s">
        <v>55</v>
      </c>
      <c r="G36" s="58">
        <v>125000</v>
      </c>
      <c r="H36" s="59" t="s">
        <v>57</v>
      </c>
      <c r="I36" s="1"/>
      <c r="J36" s="3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62" t="s">
        <v>53</v>
      </c>
      <c r="C37" s="61" t="s">
        <v>23</v>
      </c>
      <c r="D37" s="61"/>
      <c r="E37" s="57" t="s">
        <v>52</v>
      </c>
      <c r="F37" s="57" t="s">
        <v>56</v>
      </c>
      <c r="G37" s="58">
        <v>50000</v>
      </c>
      <c r="H37" s="59"/>
      <c r="I37" s="1"/>
      <c r="J37" s="3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</row>
    <row r="38" spans="1:26" ht="18.75" customHeight="1" thickBot="1" x14ac:dyDescent="0.25">
      <c r="A38" s="1"/>
      <c r="B38" s="1"/>
      <c r="C38" s="27" t="s">
        <v>21</v>
      </c>
      <c r="D38" s="1"/>
      <c r="E38" s="1"/>
      <c r="F38" s="32" t="s">
        <v>22</v>
      </c>
      <c r="G38" s="33">
        <f>SUM(G22:G37)</f>
        <v>848900</v>
      </c>
      <c r="H38" s="5"/>
      <c r="I38" s="1"/>
      <c r="J38" s="30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</row>
    <row r="39" spans="1:26" ht="16.5" customHeight="1" thickBot="1" x14ac:dyDescent="0.25">
      <c r="A39" s="1"/>
      <c r="B39" s="1"/>
      <c r="C39" s="1"/>
      <c r="D39" s="1"/>
      <c r="E39" s="1"/>
      <c r="F39" s="1"/>
      <c r="G39" s="34"/>
      <c r="H39" s="5"/>
      <c r="I39" s="1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</row>
    <row r="40" spans="1:26" ht="18.75" customHeight="1" thickBot="1" x14ac:dyDescent="0.25">
      <c r="A40" s="1"/>
      <c r="B40" s="1"/>
      <c r="C40" s="1"/>
      <c r="D40" s="1"/>
      <c r="E40" s="1"/>
      <c r="F40" s="20" t="s">
        <v>12</v>
      </c>
      <c r="G40" s="35">
        <f>G23+G31</f>
        <v>253150</v>
      </c>
      <c r="H40" s="1"/>
      <c r="I40" s="1"/>
      <c r="J40" s="30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</row>
    <row r="41" spans="1:26" ht="16.5" customHeight="1" thickBot="1" x14ac:dyDescent="0.25">
      <c r="A41" s="1"/>
      <c r="B41" s="1"/>
      <c r="C41" s="1"/>
      <c r="D41" s="1"/>
      <c r="E41" s="1"/>
      <c r="F41" s="22" t="s">
        <v>13</v>
      </c>
      <c r="G41" s="36">
        <v>0</v>
      </c>
      <c r="H41" s="5"/>
      <c r="I41" s="1"/>
      <c r="J41" s="30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</row>
    <row r="42" spans="1:26" ht="16.5" customHeight="1" thickBot="1" x14ac:dyDescent="0.25">
      <c r="A42" s="1"/>
      <c r="B42" s="1"/>
      <c r="C42" s="1"/>
      <c r="D42" s="1"/>
      <c r="E42" s="1"/>
      <c r="F42" s="24" t="s">
        <v>14</v>
      </c>
      <c r="G42" s="65">
        <f>G22+G24+G25+G26+G27+G28+G29+G30+G32+G33+G34+G35+G36+G37</f>
        <v>595750</v>
      </c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</row>
    <row r="43" spans="1:26" ht="18.75" customHeight="1" thickBot="1" x14ac:dyDescent="0.25">
      <c r="A43" s="1"/>
      <c r="B43" s="1"/>
      <c r="C43" s="26"/>
      <c r="D43" s="27"/>
      <c r="E43" s="1"/>
      <c r="F43" s="28" t="s">
        <v>15</v>
      </c>
      <c r="G43" s="37">
        <f>+G40+G42+G41</f>
        <v>848900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</row>
    <row r="244" spans="1:26" ht="1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2">
    <mergeCell ref="B2:D2"/>
    <mergeCell ref="C4:D4"/>
  </mergeCells>
  <pageMargins left="0.7" right="0.7" top="0.75" bottom="0.75" header="0" footer="0"/>
  <pageSetup scale="7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Diacovetzky</dc:creator>
  <cp:lastModifiedBy>Microsoft Office User</cp:lastModifiedBy>
  <cp:lastPrinted>2022-08-11T19:40:54Z</cp:lastPrinted>
  <dcterms:created xsi:type="dcterms:W3CDTF">2021-09-27T16:40:14Z</dcterms:created>
  <dcterms:modified xsi:type="dcterms:W3CDTF">2022-08-11T19:42:40Z</dcterms:modified>
</cp:coreProperties>
</file>