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mariabelenarias/Documents/"/>
    </mc:Choice>
  </mc:AlternateContent>
  <xr:revisionPtr revIDLastSave="0" documentId="8_{DE2BCCC3-0511-F646-B346-3F14748571C2}" xr6:coauthVersionLast="47" xr6:coauthVersionMax="47" xr10:uidLastSave="{00000000-0000-0000-0000-000000000000}"/>
  <bookViews>
    <workbookView xWindow="3120" yWindow="720" windowWidth="25680" windowHeight="15260" tabRatio="500" xr2:uid="{00000000-000D-0000-FFFF-FFFF00000000}"/>
  </bookViews>
  <sheets>
    <sheet name="total insumos" sheetId="1" r:id="rId1"/>
    <sheet name="pedido gelatinas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5" i="1" l="1"/>
  <c r="D49" i="1"/>
  <c r="D48" i="1"/>
  <c r="D71" i="1"/>
  <c r="D179" i="1"/>
  <c r="D69" i="1"/>
  <c r="D70" i="1"/>
  <c r="D108" i="1"/>
  <c r="D109" i="1"/>
  <c r="D164" i="1"/>
  <c r="D166" i="1"/>
  <c r="D107" i="1"/>
  <c r="D96" i="1" l="1"/>
  <c r="D85" i="1"/>
  <c r="D14" i="1"/>
  <c r="D5" i="1"/>
  <c r="D130" i="1"/>
  <c r="D54" i="1"/>
  <c r="B177" i="1"/>
  <c r="D177" i="1" s="1"/>
  <c r="B176" i="1"/>
  <c r="D176" i="1" s="1"/>
  <c r="B175" i="1"/>
  <c r="D175" i="1" s="1"/>
  <c r="B174" i="1"/>
  <c r="D174" i="1" s="1"/>
  <c r="B173" i="1"/>
  <c r="D173" i="1" s="1"/>
  <c r="E40" i="2"/>
  <c r="D40" i="2"/>
  <c r="C40" i="2"/>
  <c r="D4" i="1"/>
  <c r="D6" i="1"/>
  <c r="D7" i="1"/>
  <c r="D8" i="1"/>
  <c r="D9" i="1"/>
  <c r="D10" i="1"/>
  <c r="D11" i="1"/>
  <c r="D12" i="1"/>
  <c r="D13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50" i="1"/>
  <c r="D51" i="1"/>
  <c r="D52" i="1"/>
  <c r="D53" i="1"/>
  <c r="D55" i="1"/>
  <c r="D56" i="1"/>
  <c r="D57" i="1"/>
  <c r="D58" i="1"/>
  <c r="D59" i="1"/>
  <c r="D60" i="1"/>
  <c r="D61" i="1"/>
  <c r="D62" i="1"/>
  <c r="D63" i="1"/>
  <c r="D64" i="1"/>
  <c r="D67" i="1"/>
  <c r="D68" i="1"/>
  <c r="D72" i="1"/>
  <c r="D73" i="1"/>
  <c r="D74" i="1"/>
  <c r="D75" i="1"/>
  <c r="D76" i="1"/>
  <c r="D77" i="1"/>
  <c r="D80" i="1"/>
  <c r="D81" i="1"/>
  <c r="D82" i="1"/>
  <c r="D86" i="1"/>
  <c r="D87" i="1"/>
  <c r="D88" i="1"/>
  <c r="D89" i="1"/>
  <c r="D90" i="1"/>
  <c r="D91" i="1"/>
  <c r="D92" i="1"/>
  <c r="D93" i="1"/>
  <c r="D94" i="1"/>
  <c r="D95" i="1"/>
  <c r="D97" i="1"/>
  <c r="D98" i="1"/>
  <c r="D99" i="1"/>
  <c r="D100" i="1"/>
  <c r="D101" i="1"/>
  <c r="D102" i="1"/>
  <c r="D103" i="1"/>
  <c r="D106" i="1"/>
  <c r="D112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3" i="1"/>
  <c r="D169" i="1"/>
  <c r="D170" i="1"/>
  <c r="D171" i="1"/>
  <c r="D180" i="1" l="1"/>
  <c r="D186" i="1" l="1"/>
  <c r="D187" i="1" s="1"/>
  <c r="D182" i="1"/>
  <c r="D184" i="1" s="1"/>
  <c r="D188" i="1" s="1"/>
</calcChain>
</file>

<file path=xl/sharedStrings.xml><?xml version="1.0" encoding="utf-8"?>
<sst xmlns="http://schemas.openxmlformats.org/spreadsheetml/2006/main" count="253" uniqueCount="212">
  <si>
    <t>DESCRIPCION</t>
    <phoneticPr fontId="0" type="noConversion"/>
  </si>
  <si>
    <t>TOTAL</t>
    <phoneticPr fontId="0" type="noConversion"/>
  </si>
  <si>
    <t>SEGURIDAD E HIGIENE</t>
  </si>
  <si>
    <t>ALCOHOL 250ml al 70% con SPRAY</t>
  </si>
  <si>
    <t>ALCOHOL 1/2 LT</t>
  </si>
  <si>
    <t>ALCOHOL 500ml al 70% con SPRAY</t>
  </si>
  <si>
    <t>ALCOHOL 5 LT</t>
  </si>
  <si>
    <t>ALCOHOL EN AEROSOL</t>
  </si>
  <si>
    <t>ALCOHOL EN GEL 50ml - INDIVIDUAL</t>
  </si>
  <si>
    <t>ALCOHOL en Gel 250ml</t>
  </si>
  <si>
    <t>ALCOHOL en Gel 500ml</t>
  </si>
  <si>
    <t>ALCOHOL en Gel 1000ml</t>
  </si>
  <si>
    <t>ALGODÓN</t>
    <phoneticPr fontId="0" type="noConversion"/>
  </si>
  <si>
    <t>KIT PROTECCION, cofia, pies y camisolin</t>
  </si>
  <si>
    <t>BARBIJO DOS CAPAS - CON ELASTICO- REUTILIZABLE</t>
  </si>
  <si>
    <t>BARBIJO DOS CAPAS x caja 50 U</t>
  </si>
  <si>
    <t>BOLSAS DE RESIDUOS ROJAS (RESIDUO PATOLOGICO) X 10U</t>
  </si>
  <si>
    <t>BOTITAS CUBREPIES</t>
  </si>
  <si>
    <t>GAFAS DE SEGURIDAD REUTILIZABLES</t>
  </si>
  <si>
    <t>GUANTES POR PAR</t>
  </si>
  <si>
    <t>GUANTES POR CAJA 100U</t>
  </si>
  <si>
    <t>GUANTES DE NITRILO CAJA 100U</t>
  </si>
  <si>
    <t>LAVANDINA 1L</t>
  </si>
  <si>
    <t>LYSOFORM DESINFECTANTE 360ml</t>
  </si>
  <si>
    <t>MASCARA FACIAL plastica cubre rostro</t>
  </si>
  <si>
    <t>TRAJE DUPONT REUTILIZABLE cuerpo entero</t>
  </si>
  <si>
    <t>FERRETERIA</t>
    <phoneticPr fontId="0" type="noConversion"/>
  </si>
  <si>
    <r>
      <t xml:space="preserve">AGROPOL CRISTAL </t>
    </r>
    <r>
      <rPr>
        <sz val="10"/>
        <color indexed="48"/>
        <rFont val="Verdana"/>
        <family val="2"/>
      </rPr>
      <t>x 100 mts</t>
    </r>
  </si>
  <si>
    <t>AGROPOL CRISTAL por metro</t>
  </si>
  <si>
    <t>AGROPOL NEGRO por metro</t>
  </si>
  <si>
    <t>ALAMBRE DE FARDO</t>
    <phoneticPr fontId="0" type="noConversion"/>
  </si>
  <si>
    <t>ALARGUE (reposición  o compra)</t>
  </si>
  <si>
    <t>BIDON 20lts</t>
  </si>
  <si>
    <t>CARTON CORRUGADO 1mt x 20mts</t>
    <phoneticPr fontId="0" type="noConversion"/>
  </si>
  <si>
    <t>FENOLICOS 18mm</t>
  </si>
  <si>
    <t>GUANTES DE TRABAJO MOTEADOS</t>
  </si>
  <si>
    <t>GUANTES VAQUETA</t>
  </si>
  <si>
    <t>PEGAMENTO instantaneo ¨La Gotita¨</t>
  </si>
  <si>
    <t>LIQUIDO DE HUMO x 5Lts</t>
    <phoneticPr fontId="0" type="noConversion"/>
  </si>
  <si>
    <t>LIQUIDO DE HUMO x 1Lt</t>
  </si>
  <si>
    <t>CHALECOS REFLECTIVOS TELA</t>
  </si>
  <si>
    <t>PILOTINES ECONOMICO Descartables</t>
    <phoneticPr fontId="0" type="noConversion"/>
  </si>
  <si>
    <t>PERCHAS compra</t>
  </si>
  <si>
    <t>PRECINTOS 20cm x 100 unidades</t>
    <phoneticPr fontId="0" type="noConversion"/>
  </si>
  <si>
    <t>PRECINTOS 30cm x 100 unidades</t>
  </si>
  <si>
    <t>SOGA 8 MM x mt</t>
    <phoneticPr fontId="0" type="noConversion"/>
  </si>
  <si>
    <r>
      <t xml:space="preserve">SOGA 8mm x 100 mts CARRETEL </t>
    </r>
    <r>
      <rPr>
        <sz val="10"/>
        <color indexed="48"/>
        <rFont val="Verdana"/>
        <family val="2"/>
      </rPr>
      <t>(resistencia 250 kg)</t>
    </r>
  </si>
  <si>
    <r>
      <t xml:space="preserve">SOGA 10mm x 100 mts CARRETEL </t>
    </r>
    <r>
      <rPr>
        <sz val="10"/>
        <color indexed="48"/>
        <rFont val="Verdana"/>
        <family val="2"/>
      </rPr>
      <t>(resistencia 360 kg)</t>
    </r>
  </si>
  <si>
    <t>TACHOS BASURA</t>
  </si>
  <si>
    <t>TELGOPOR 2x1 fino 24mm, alta densidad</t>
    <phoneticPr fontId="0" type="noConversion"/>
  </si>
  <si>
    <t>TELGOPOR 2x1 grueso 48mm, alta densidad</t>
    <phoneticPr fontId="0" type="noConversion"/>
  </si>
  <si>
    <t>WD 40 CHICO o SIMILAR CHICO</t>
  </si>
  <si>
    <t>ZAPATILLAS (compra o reposición)</t>
  </si>
  <si>
    <t xml:space="preserve">CAMARA </t>
    <phoneticPr fontId="0" type="noConversion"/>
  </si>
  <si>
    <t>AIRE COMPRIMIDO SERVEX</t>
    <phoneticPr fontId="0" type="noConversion"/>
  </si>
  <si>
    <t>ALCOHOL ISOPROPILICO SERVEX</t>
  </si>
  <si>
    <r>
      <t xml:space="preserve">LIMPIA LENTES SERVEX  </t>
    </r>
    <r>
      <rPr>
        <sz val="12"/>
        <color theme="1"/>
        <rFont val="Calibri"/>
        <family val="2"/>
        <scheme val="minor"/>
      </rPr>
      <t xml:space="preserve">liquido </t>
    </r>
    <r>
      <rPr>
        <sz val="12"/>
        <color theme="1"/>
        <rFont val="Calibri"/>
        <family val="2"/>
        <scheme val="minor"/>
      </rPr>
      <t>100cc</t>
    </r>
  </si>
  <si>
    <t>LIMPIACONTACTOS SERVEX 228ML</t>
  </si>
  <si>
    <t>MATABRILLO SERVEX MATEANTE SUPERFICIES</t>
    <phoneticPr fontId="0" type="noConversion"/>
  </si>
  <si>
    <t>OCULAR ¨BLUE STAR¨ Oval eyecushion</t>
  </si>
  <si>
    <t>OCULAR CAMARA DE TELA</t>
  </si>
  <si>
    <t>PAÑOS LIMPIALENTES por 100 UNIDADES</t>
  </si>
  <si>
    <t>PAPEL VEGETAL 90 grs x 20 mts rollo</t>
  </si>
  <si>
    <t>PAPEL VEGETAL 60 grs x 20 mts rollo</t>
  </si>
  <si>
    <t>RESMA A4 TEMPO x 75grms</t>
  </si>
  <si>
    <t>CINTAS</t>
    <phoneticPr fontId="0" type="noConversion"/>
  </si>
  <si>
    <t>CINTA BI FAZ ACOLCHONADA x 10mts</t>
  </si>
  <si>
    <t>CINTA BI FAZ TRANSPARENTE 24mmx30mts</t>
  </si>
  <si>
    <t>CINTA BI FAZ TRANSPARENTE 48mmx30mts</t>
  </si>
  <si>
    <t>CINTA PAPEL AZUL 24mm x 50mts</t>
  </si>
  <si>
    <t>CINTA PAPEL AZUL 48mm x 50mts</t>
  </si>
  <si>
    <t>CINTA PAPEL VERDE 48mm x 50mts</t>
  </si>
  <si>
    <t>CINTA PAPEL BLANCA 24mm x 50mts</t>
  </si>
  <si>
    <t>CINTA PAPEL BLANCA 48mm x 50mts</t>
  </si>
  <si>
    <t>CINTA PAPEL NEGRA 24mm x 50mts</t>
  </si>
  <si>
    <t>CINTA PAPEL NEGRA 48mm x 50mts</t>
  </si>
  <si>
    <t>CINTA PELIGRO x 100mts</t>
    <phoneticPr fontId="0" type="noConversion"/>
  </si>
  <si>
    <r>
      <t xml:space="preserve">CINTA PERMACEL fluo CAMARA </t>
    </r>
    <r>
      <rPr>
        <sz val="12"/>
        <color theme="1"/>
        <rFont val="Calibri"/>
        <family val="2"/>
        <scheme val="minor"/>
      </rPr>
      <t xml:space="preserve">x 24mm </t>
    </r>
  </si>
  <si>
    <t xml:space="preserve">CINTA PERMACEL fluo CAMARAx 48mm </t>
  </si>
  <si>
    <t>CINTA TRANSPARENTE 40mmx50mts EMBALAR</t>
    <phoneticPr fontId="0" type="noConversion"/>
  </si>
  <si>
    <t>DUCT TAPE BLANCA x 9mts</t>
    <phoneticPr fontId="0" type="noConversion"/>
  </si>
  <si>
    <t>DUCT TAPE GRIS x 9mts</t>
    <phoneticPr fontId="0" type="noConversion"/>
  </si>
  <si>
    <t>DUCT TAPE NEGRA x 9mts</t>
    <phoneticPr fontId="0" type="noConversion"/>
  </si>
  <si>
    <t>CINTA transpore 5cm</t>
  </si>
  <si>
    <t>CINTA transpore 2,5cm</t>
  </si>
  <si>
    <r>
      <t xml:space="preserve">CINTA </t>
    </r>
    <r>
      <rPr>
        <b/>
        <sz val="10"/>
        <rFont val="Verdana"/>
        <family val="2"/>
      </rPr>
      <t>DURAPORE</t>
    </r>
    <r>
      <rPr>
        <sz val="12"/>
        <color theme="1"/>
        <rFont val="Calibri"/>
        <family val="2"/>
        <scheme val="minor"/>
      </rPr>
      <t xml:space="preserve"> 2,5 </t>
    </r>
  </si>
  <si>
    <r>
      <t>L</t>
    </r>
    <r>
      <rPr>
        <b/>
        <i/>
        <sz val="10"/>
        <rFont val="Verdana"/>
        <family val="2"/>
      </rPr>
      <t>AMPARAS</t>
    </r>
  </si>
  <si>
    <t>LAMPARITA  25W gota led (para espejo maquillaje)</t>
  </si>
  <si>
    <t>LIMPIEZA Y VARIOS</t>
  </si>
  <si>
    <t>BALDE</t>
    <phoneticPr fontId="0" type="noConversion"/>
  </si>
  <si>
    <t xml:space="preserve">BLEM LUSTRAMUEBLE </t>
  </si>
  <si>
    <t>BOLSA DE CONSORCIO 60X90cm x 10 unidades</t>
    <phoneticPr fontId="0" type="noConversion"/>
  </si>
  <si>
    <t>BOLSA DE CONSORCIO GRANDE-80X1,10cm x 10 unidades</t>
  </si>
  <si>
    <t>CIF CREMA</t>
    <phoneticPr fontId="0" type="noConversion"/>
  </si>
  <si>
    <t>DESODORANTE DE AMBIENTES</t>
    <phoneticPr fontId="0" type="noConversion"/>
  </si>
  <si>
    <t>DETERGENTE</t>
    <phoneticPr fontId="0" type="noConversion"/>
  </si>
  <si>
    <t>ESCOBA /ESCOBILLON</t>
  </si>
  <si>
    <t>FRANELA x unidad</t>
    <phoneticPr fontId="0" type="noConversion"/>
  </si>
  <si>
    <t>JABON DE TOCADOR x 3 unidades</t>
    <phoneticPr fontId="0" type="noConversion"/>
  </si>
  <si>
    <t>JABON LIQUIDO 200 cc</t>
    <phoneticPr fontId="0" type="noConversion"/>
  </si>
  <si>
    <t>LIMPIAPISOS Glade</t>
  </si>
  <si>
    <t>MULTIUSO CON GATILLO CIF</t>
    <phoneticPr fontId="0" type="noConversion"/>
  </si>
  <si>
    <t>PALA DE BASURA</t>
    <phoneticPr fontId="0" type="noConversion"/>
  </si>
  <si>
    <t>PAÑO ABSORBENTE x 3 unidades (Ballerina)</t>
    <phoneticPr fontId="0" type="noConversion"/>
  </si>
  <si>
    <t>PAPEL ALUMINIO</t>
    <phoneticPr fontId="0" type="noConversion"/>
  </si>
  <si>
    <t>PAPEL FILM x 20mts</t>
  </si>
  <si>
    <t>PAPEL HIGIENICO x 4 unidades x 30 mts</t>
  </si>
  <si>
    <t>PAPEL HIGIENICO extra grande 4x80mts</t>
  </si>
  <si>
    <t>REPELENTE MOSQUITOS OFF CUERPO NARANJA</t>
  </si>
  <si>
    <t>REPELENTE MOSQUITOS OFF VERDE extra duración</t>
  </si>
  <si>
    <t>ROLLO DE COCINA SUSSEX CLASICO 50p</t>
  </si>
  <si>
    <t>SECADOR DE PISO</t>
    <phoneticPr fontId="0" type="noConversion"/>
  </si>
  <si>
    <t>TOALLAS HUMEDAS</t>
  </si>
  <si>
    <t>TRAPO DE PISO x unidad</t>
    <phoneticPr fontId="0" type="noConversion"/>
  </si>
  <si>
    <t>TRAPO REJILLA</t>
    <phoneticPr fontId="0" type="noConversion"/>
  </si>
  <si>
    <t>LIBRERÍA</t>
    <phoneticPr fontId="0" type="noConversion"/>
  </si>
  <si>
    <t>BROCHE METAL CAJA X 12 32mm</t>
  </si>
  <si>
    <t>BROCHE METAL CAJA X 12 51mm</t>
  </si>
  <si>
    <t>CARTULINA BLANCA</t>
  </si>
  <si>
    <t>CARTULINA NEGRA</t>
    <phoneticPr fontId="0" type="noConversion"/>
  </si>
  <si>
    <t>FOAMBORD NEGRO plancha 50x70cm</t>
  </si>
  <si>
    <t>FOAMBORD BLANCO plancha 50x70cm</t>
  </si>
  <si>
    <t>FOAMBORD BLANCO plancha 1 MTS X 0,70</t>
  </si>
  <si>
    <t>FOAMBORD NEGRO plancha 1 MTS X 0,70</t>
  </si>
  <si>
    <t>GOMA EVA BLANCA</t>
  </si>
  <si>
    <t>GOMA EVA CROMA AZUL</t>
    <phoneticPr fontId="0" type="noConversion"/>
  </si>
  <si>
    <t>GOMA EVA CROMA VERDE</t>
    <phoneticPr fontId="0" type="noConversion"/>
  </si>
  <si>
    <t>GOMA EVA NEGRA</t>
    <phoneticPr fontId="0" type="noConversion"/>
  </si>
  <si>
    <t>MARCADO DE PIZARRA</t>
    <phoneticPr fontId="0" type="noConversion"/>
  </si>
  <si>
    <t>MARCADOR INDELEBLE</t>
  </si>
  <si>
    <t>MARCADOR INDELEBLE punta fina- Sharpie</t>
  </si>
  <si>
    <t>STREECH film x 10cm</t>
  </si>
  <si>
    <t>PILAS Y BATERIAS</t>
    <phoneticPr fontId="0" type="noConversion"/>
  </si>
  <si>
    <t>BATERIA 9V DURACELL</t>
  </si>
  <si>
    <r>
      <t>PILAS AA x 4 unidades DURACEL</t>
    </r>
    <r>
      <rPr>
        <sz val="12"/>
        <color theme="1"/>
        <rFont val="Calibri"/>
        <family val="2"/>
        <scheme val="minor"/>
      </rPr>
      <t>L</t>
    </r>
  </si>
  <si>
    <t>PILAS AAA X 4 unidades DURACELL</t>
  </si>
  <si>
    <t>DIFUSORES Y CORRECTORRES Rollo</t>
  </si>
  <si>
    <t>DIFUSORES Y CORRECTORES 1/2 rollo</t>
  </si>
  <si>
    <t>DIFUSORES Y CORRECTORRES x Metro</t>
  </si>
  <si>
    <t>GRID CLOTH X METRO</t>
  </si>
  <si>
    <t>SOFT SILVER X METRO</t>
  </si>
  <si>
    <t>TOTAL SIN IVA con pronto pago</t>
  </si>
  <si>
    <t>IVA</t>
    <phoneticPr fontId="0" type="noConversion"/>
  </si>
  <si>
    <t>TOTAL FINAL C/IVA</t>
    <phoneticPr fontId="0" type="noConversion"/>
  </si>
  <si>
    <t>TOTAL FINAL  a proveedores</t>
  </si>
  <si>
    <t>IVA</t>
  </si>
  <si>
    <t>TOTAL FINAL C/IVA A PROVEEDORES</t>
  </si>
  <si>
    <t>Precios y condiciones sujetos a cambio sin previo aviso.</t>
  </si>
  <si>
    <t>ROLLO</t>
  </si>
  <si>
    <t>MEDIO ROLLO</t>
  </si>
  <si>
    <t>METRO</t>
  </si>
  <si>
    <t>PRECIO</t>
  </si>
  <si>
    <t>DIFUSORES Y CORRECTORES</t>
  </si>
  <si>
    <t>opal</t>
  </si>
  <si>
    <t>opal light</t>
  </si>
  <si>
    <t>CTB 1/2</t>
    <phoneticPr fontId="0" type="noConversion"/>
  </si>
  <si>
    <t>CTB 1/4</t>
    <phoneticPr fontId="0" type="noConversion"/>
  </si>
  <si>
    <t>CTB 1/8</t>
    <phoneticPr fontId="0" type="noConversion"/>
  </si>
  <si>
    <t>CTB FULL</t>
    <phoneticPr fontId="0" type="noConversion"/>
  </si>
  <si>
    <t>CTS 1/2</t>
    <phoneticPr fontId="0" type="noConversion"/>
  </si>
  <si>
    <t>CTS 1/4</t>
    <phoneticPr fontId="0" type="noConversion"/>
  </si>
  <si>
    <t>CTS 1/8</t>
    <phoneticPr fontId="0" type="noConversion"/>
  </si>
  <si>
    <t>CTS FULL</t>
    <phoneticPr fontId="0" type="noConversion"/>
  </si>
  <si>
    <t>CTO 1/2</t>
    <phoneticPr fontId="0" type="noConversion"/>
  </si>
  <si>
    <t>CTO 1/4</t>
    <phoneticPr fontId="0" type="noConversion"/>
  </si>
  <si>
    <t>CTO 1/8</t>
    <phoneticPr fontId="0" type="noConversion"/>
  </si>
  <si>
    <t xml:space="preserve">CTO FULL </t>
    <phoneticPr fontId="0" type="noConversion"/>
  </si>
  <si>
    <t>ND 1.2</t>
  </si>
  <si>
    <t>ND 3</t>
    <phoneticPr fontId="0" type="noConversion"/>
  </si>
  <si>
    <t>ND 6</t>
    <phoneticPr fontId="0" type="noConversion"/>
  </si>
  <si>
    <t>ND 9</t>
    <phoneticPr fontId="0" type="noConversion"/>
  </si>
  <si>
    <t>MG 1/2</t>
    <phoneticPr fontId="0" type="noConversion"/>
  </si>
  <si>
    <t>MG 1/4</t>
    <phoneticPr fontId="0" type="noConversion"/>
  </si>
  <si>
    <t>MG 1/8</t>
    <phoneticPr fontId="0" type="noConversion"/>
  </si>
  <si>
    <t>MG FULL</t>
    <phoneticPr fontId="0" type="noConversion"/>
  </si>
  <si>
    <t>PG 1/2</t>
    <phoneticPr fontId="0" type="noConversion"/>
  </si>
  <si>
    <t>PG 1/4</t>
    <phoneticPr fontId="0" type="noConversion"/>
  </si>
  <si>
    <t>PG 1/8</t>
    <phoneticPr fontId="0" type="noConversion"/>
  </si>
  <si>
    <t>PG FULL</t>
    <phoneticPr fontId="0" type="noConversion"/>
  </si>
  <si>
    <t>VIOLET</t>
  </si>
  <si>
    <t>DEEP STRAW</t>
  </si>
  <si>
    <t>OTROS COLORES (completar)</t>
  </si>
  <si>
    <t>grid cloth (rollo 7mts)</t>
  </si>
  <si>
    <t>NA</t>
  </si>
  <si>
    <t>soft silver reflector (rollo 7mts)</t>
  </si>
  <si>
    <t>SOFT SILVER REFLECTOR X METRO</t>
  </si>
  <si>
    <t>TOTAL CANTIDADES</t>
  </si>
  <si>
    <t>CABLE BIPOLAR NORMALIZADO POR METRO (2x1mm)</t>
  </si>
  <si>
    <t>KIT PROTECCION INDIVIDUAL, guantes, barbijo, alcohol gel  50ml y alcohol en spray 120ml (en bolsa plástica)</t>
  </si>
  <si>
    <t>PLURIBOL</t>
  </si>
  <si>
    <t>PAÑO MICROFIBRA</t>
  </si>
  <si>
    <t>ALCOHOL 125ml al 70% con SPRAY</t>
  </si>
  <si>
    <t>ALCOHOL en Gel 5L</t>
  </si>
  <si>
    <t>CINTA AISLADORA</t>
  </si>
  <si>
    <t>PROTECTOR SOLAR  FPS 50</t>
  </si>
  <si>
    <t>PROTECTOR SOLAR  FPS 30</t>
  </si>
  <si>
    <t>BIDON DE AGUA</t>
  </si>
  <si>
    <t>ESPUMA MULTILIMPIADORA SERVEX</t>
  </si>
  <si>
    <t>SONIDO</t>
  </si>
  <si>
    <t>BONGO TIES NACIONALES</t>
  </si>
  <si>
    <t>EMBALAJE Y OTROS</t>
  </si>
  <si>
    <t>VASOS TERMICOS X 100 UNIDADES</t>
  </si>
  <si>
    <t>VASOS PLASTICOS X 100 UNIDADES</t>
  </si>
  <si>
    <t>STREECH film x 50cm</t>
  </si>
  <si>
    <t>CINEFOIL 12" x 50' ROLLO</t>
  </si>
  <si>
    <t>CINEFOIL 12" x 50' MEDIO ROLLO</t>
  </si>
  <si>
    <t>AGROPOL NEGRO por 100 mts</t>
  </si>
  <si>
    <t>MANTA POLAR  (reposición  o compra)</t>
  </si>
  <si>
    <t>TOALLITAS DESINFECTANTES AYUDIN  chicas</t>
  </si>
  <si>
    <t>LIQUIDO DE CRAQUERA x 5Lts</t>
  </si>
  <si>
    <t>LIQUIDO DE CRAQUERA x 1Lt</t>
  </si>
  <si>
    <t>CINTA PAPEL AMARILLA 18mm x 40mm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</si>
</sst>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&quot;$&quot;"/>
    <numFmt numFmtId="165" formatCode="&quot;$&quot;#,##0.0"/>
    <numFmt numFmtId="166" formatCode="&quot;$&quot;#,##0.00"/>
    <numFmt numFmtId="167" formatCode="&quot;$&quot;\ #,##0.0"/>
  </numFmts>
  <fonts count="9" x14ac:knownFonts="1">
    <font>
      <sz val="12"/>
      <color theme="1"/>
      <name val="Calibri"/>
      <family val="2"/>
      <scheme val="minor"/>
    </font>
    <font>
      <b/>
      <i/>
      <sz val="10"/>
      <name val="Verdana"/>
      <family val="2"/>
    </font>
    <font>
      <sz val="10"/>
      <name val="Verdana"/>
      <family val="2"/>
    </font>
    <font>
      <sz val="10"/>
      <color indexed="48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i/>
      <sz val="9"/>
      <name val="Verdana"/>
      <family val="2"/>
    </font>
    <font>
      <sz val="10"/>
      <color theme="0"/>
      <name val="Verdana"/>
      <family val="2"/>
    </font>
    <font>
      <i/>
      <sz val="1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NumberFormat="1" applyFill="1" applyBorder="1" applyAlignment="1" applyProtection="1">
      <alignment horizontal="center" vertical="center" wrapText="1"/>
      <protection locked="0"/>
    </xf>
    <xf numFmtId="164" fontId="0" fillId="2" borderId="2" xfId="0" applyNumberFormat="1" applyFill="1" applyBorder="1" applyAlignment="1">
      <alignment horizontal="center" vertical="center" wrapText="1"/>
    </xf>
    <xf numFmtId="164" fontId="0" fillId="2" borderId="3" xfId="0" applyNumberFormat="1" applyFill="1" applyBorder="1" applyAlignment="1">
      <alignment horizontal="center" vertical="center" wrapText="1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3" borderId="0" xfId="0" applyNumberFormat="1" applyFill="1" applyBorder="1" applyAlignment="1" applyProtection="1">
      <alignment horizontal="center"/>
      <protection locked="0"/>
    </xf>
    <xf numFmtId="164" fontId="0" fillId="3" borderId="0" xfId="0" applyNumberFormat="1" applyFill="1" applyBorder="1" applyAlignment="1">
      <alignment horizontal="center"/>
    </xf>
    <xf numFmtId="0" fontId="1" fillId="3" borderId="0" xfId="0" applyFont="1" applyFill="1" applyBorder="1"/>
    <xf numFmtId="0" fontId="2" fillId="3" borderId="0" xfId="0" applyNumberFormat="1" applyFont="1" applyFill="1" applyBorder="1" applyAlignment="1" applyProtection="1">
      <alignment horizontal="center"/>
      <protection locked="0"/>
    </xf>
    <xf numFmtId="164" fontId="2" fillId="3" borderId="0" xfId="0" applyNumberFormat="1" applyFont="1" applyFill="1" applyBorder="1"/>
    <xf numFmtId="0" fontId="0" fillId="4" borderId="4" xfId="0" applyFont="1" applyFill="1" applyBorder="1" applyAlignment="1">
      <alignment horizontal="left"/>
    </xf>
    <xf numFmtId="0" fontId="0" fillId="3" borderId="4" xfId="0" applyNumberFormat="1" applyFont="1" applyFill="1" applyBorder="1" applyAlignment="1" applyProtection="1">
      <alignment horizontal="center"/>
      <protection locked="0"/>
    </xf>
    <xf numFmtId="164" fontId="0" fillId="3" borderId="4" xfId="0" applyNumberFormat="1" applyFont="1" applyFill="1" applyBorder="1" applyAlignment="1">
      <alignment horizontal="right"/>
    </xf>
    <xf numFmtId="164" fontId="2" fillId="3" borderId="4" xfId="0" applyNumberFormat="1" applyFont="1" applyFill="1" applyBorder="1" applyAlignment="1">
      <alignment horizontal="right"/>
    </xf>
    <xf numFmtId="0" fontId="0" fillId="3" borderId="4" xfId="0" applyFont="1" applyFill="1" applyBorder="1" applyAlignment="1">
      <alignment horizontal="left"/>
    </xf>
    <xf numFmtId="164" fontId="0" fillId="3" borderId="4" xfId="0" applyNumberFormat="1" applyFill="1" applyBorder="1" applyAlignment="1">
      <alignment horizontal="right"/>
    </xf>
    <xf numFmtId="0" fontId="0" fillId="3" borderId="4" xfId="0" applyNumberFormat="1" applyFill="1" applyBorder="1" applyAlignment="1" applyProtection="1">
      <alignment horizontal="center"/>
      <protection locked="0"/>
    </xf>
    <xf numFmtId="0" fontId="0" fillId="3" borderId="4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4" borderId="0" xfId="0" applyFont="1" applyFill="1" applyBorder="1" applyAlignment="1">
      <alignment horizontal="left"/>
    </xf>
    <xf numFmtId="0" fontId="0" fillId="3" borderId="0" xfId="0" applyNumberFormat="1" applyFont="1" applyFill="1" applyBorder="1" applyAlignment="1" applyProtection="1">
      <alignment horizontal="center"/>
      <protection locked="0"/>
    </xf>
    <xf numFmtId="164" fontId="0" fillId="3" borderId="0" xfId="0" applyNumberFormat="1" applyFont="1" applyFill="1" applyBorder="1"/>
    <xf numFmtId="164" fontId="2" fillId="3" borderId="0" xfId="0" applyNumberFormat="1" applyFont="1" applyFill="1" applyBorder="1" applyAlignment="1">
      <alignment horizontal="right"/>
    </xf>
    <xf numFmtId="0" fontId="1" fillId="3" borderId="5" xfId="0" applyFont="1" applyFill="1" applyBorder="1"/>
    <xf numFmtId="0" fontId="2" fillId="3" borderId="5" xfId="0" applyNumberFormat="1" applyFont="1" applyFill="1" applyBorder="1" applyAlignment="1" applyProtection="1">
      <alignment horizontal="center"/>
      <protection locked="0"/>
    </xf>
    <xf numFmtId="164" fontId="2" fillId="3" borderId="5" xfId="0" applyNumberFormat="1" applyFont="1" applyFill="1" applyBorder="1"/>
    <xf numFmtId="0" fontId="0" fillId="4" borderId="6" xfId="0" applyFont="1" applyFill="1" applyBorder="1" applyAlignment="1">
      <alignment horizontal="left"/>
    </xf>
    <xf numFmtId="0" fontId="0" fillId="3" borderId="7" xfId="0" applyNumberFormat="1" applyFont="1" applyFill="1" applyBorder="1" applyAlignment="1" applyProtection="1">
      <alignment horizontal="center"/>
      <protection locked="0"/>
    </xf>
    <xf numFmtId="164" fontId="0" fillId="3" borderId="7" xfId="0" applyNumberFormat="1" applyFont="1" applyFill="1" applyBorder="1"/>
    <xf numFmtId="164" fontId="2" fillId="3" borderId="8" xfId="0" applyNumberFormat="1" applyFont="1" applyFill="1" applyBorder="1"/>
    <xf numFmtId="0" fontId="0" fillId="4" borderId="9" xfId="0" applyFont="1" applyFill="1" applyBorder="1" applyAlignment="1">
      <alignment horizontal="left"/>
    </xf>
    <xf numFmtId="0" fontId="0" fillId="3" borderId="10" xfId="0" applyNumberFormat="1" applyFont="1" applyFill="1" applyBorder="1" applyAlignment="1" applyProtection="1">
      <alignment horizontal="center"/>
      <protection locked="0"/>
    </xf>
    <xf numFmtId="164" fontId="0" fillId="3" borderId="10" xfId="0" applyNumberFormat="1" applyFont="1" applyFill="1" applyBorder="1"/>
    <xf numFmtId="164" fontId="2" fillId="3" borderId="11" xfId="0" applyNumberFormat="1" applyFont="1" applyFill="1" applyBorder="1"/>
    <xf numFmtId="0" fontId="0" fillId="4" borderId="12" xfId="0" applyFont="1" applyFill="1" applyBorder="1" applyAlignment="1">
      <alignment horizontal="left"/>
    </xf>
    <xf numFmtId="164" fontId="0" fillId="3" borderId="4" xfId="0" applyNumberFormat="1" applyFont="1" applyFill="1" applyBorder="1"/>
    <xf numFmtId="164" fontId="2" fillId="3" borderId="13" xfId="0" applyNumberFormat="1" applyFont="1" applyFill="1" applyBorder="1"/>
    <xf numFmtId="0" fontId="4" fillId="5" borderId="12" xfId="0" applyFont="1" applyFill="1" applyBorder="1" applyAlignment="1">
      <alignment horizontal="left"/>
    </xf>
    <xf numFmtId="0" fontId="4" fillId="5" borderId="4" xfId="0" applyNumberFormat="1" applyFont="1" applyFill="1" applyBorder="1" applyAlignment="1" applyProtection="1">
      <alignment horizontal="center"/>
      <protection locked="0"/>
    </xf>
    <xf numFmtId="164" fontId="4" fillId="5" borderId="4" xfId="0" applyNumberFormat="1" applyFont="1" applyFill="1" applyBorder="1"/>
    <xf numFmtId="164" fontId="4" fillId="5" borderId="13" xfId="0" applyNumberFormat="1" applyFont="1" applyFill="1" applyBorder="1"/>
    <xf numFmtId="0" fontId="0" fillId="5" borderId="0" xfId="0" applyFill="1" applyBorder="1"/>
    <xf numFmtId="0" fontId="0" fillId="5" borderId="12" xfId="0" applyFont="1" applyFill="1" applyBorder="1" applyAlignment="1">
      <alignment horizontal="left"/>
    </xf>
    <xf numFmtId="0" fontId="0" fillId="5" borderId="4" xfId="0" applyNumberFormat="1" applyFont="1" applyFill="1" applyBorder="1" applyAlignment="1" applyProtection="1">
      <alignment horizontal="center"/>
      <protection locked="0"/>
    </xf>
    <xf numFmtId="164" fontId="0" fillId="5" borderId="4" xfId="0" applyNumberFormat="1" applyFont="1" applyFill="1" applyBorder="1"/>
    <xf numFmtId="164" fontId="2" fillId="5" borderId="13" xfId="0" applyNumberFormat="1" applyFont="1" applyFill="1" applyBorder="1"/>
    <xf numFmtId="164" fontId="0" fillId="5" borderId="10" xfId="0" applyNumberFormat="1" applyFont="1" applyFill="1" applyBorder="1"/>
    <xf numFmtId="0" fontId="2" fillId="5" borderId="12" xfId="0" applyFont="1" applyFill="1" applyBorder="1" applyAlignment="1">
      <alignment horizontal="left"/>
    </xf>
    <xf numFmtId="0" fontId="0" fillId="5" borderId="14" xfId="0" applyFont="1" applyFill="1" applyBorder="1" applyAlignment="1">
      <alignment horizontal="left"/>
    </xf>
    <xf numFmtId="0" fontId="0" fillId="5" borderId="15" xfId="0" applyNumberFormat="1" applyFont="1" applyFill="1" applyBorder="1" applyAlignment="1" applyProtection="1">
      <alignment horizontal="center"/>
      <protection locked="0"/>
    </xf>
    <xf numFmtId="164" fontId="0" fillId="5" borderId="15" xfId="0" applyNumberFormat="1" applyFont="1" applyFill="1" applyBorder="1"/>
    <xf numFmtId="164" fontId="2" fillId="5" borderId="16" xfId="0" applyNumberFormat="1" applyFont="1" applyFill="1" applyBorder="1"/>
    <xf numFmtId="0" fontId="0" fillId="5" borderId="14" xfId="0" applyFill="1" applyBorder="1" applyAlignment="1">
      <alignment horizontal="left"/>
    </xf>
    <xf numFmtId="0" fontId="0" fillId="5" borderId="12" xfId="0" applyFill="1" applyBorder="1" applyAlignment="1">
      <alignment horizontal="left"/>
    </xf>
    <xf numFmtId="164" fontId="0" fillId="5" borderId="13" xfId="0" applyNumberFormat="1" applyFill="1" applyBorder="1"/>
    <xf numFmtId="0" fontId="0" fillId="5" borderId="17" xfId="0" applyFont="1" applyFill="1" applyBorder="1" applyAlignment="1">
      <alignment horizontal="left"/>
    </xf>
    <xf numFmtId="0" fontId="0" fillId="5" borderId="18" xfId="0" applyNumberFormat="1" applyFont="1" applyFill="1" applyBorder="1" applyAlignment="1" applyProtection="1">
      <alignment horizontal="center"/>
      <protection locked="0"/>
    </xf>
    <xf numFmtId="164" fontId="0" fillId="5" borderId="18" xfId="0" applyNumberFormat="1" applyFont="1" applyFill="1" applyBorder="1"/>
    <xf numFmtId="164" fontId="2" fillId="5" borderId="19" xfId="0" applyNumberFormat="1" applyFont="1" applyFill="1" applyBorder="1"/>
    <xf numFmtId="0" fontId="2" fillId="4" borderId="0" xfId="0" applyFont="1" applyFill="1" applyBorder="1" applyAlignment="1">
      <alignment horizontal="left"/>
    </xf>
    <xf numFmtId="164" fontId="0" fillId="3" borderId="0" xfId="0" applyNumberFormat="1" applyFill="1"/>
    <xf numFmtId="0" fontId="1" fillId="4" borderId="0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0" fontId="2" fillId="3" borderId="7" xfId="0" applyNumberFormat="1" applyFont="1" applyFill="1" applyBorder="1" applyAlignment="1" applyProtection="1">
      <alignment horizontal="center"/>
      <protection locked="0"/>
    </xf>
    <xf numFmtId="164" fontId="0" fillId="3" borderId="7" xfId="0" applyNumberFormat="1" applyFill="1" applyBorder="1"/>
    <xf numFmtId="164" fontId="0" fillId="3" borderId="4" xfId="0" applyNumberFormat="1" applyFill="1" applyBorder="1"/>
    <xf numFmtId="0" fontId="2" fillId="3" borderId="4" xfId="0" applyNumberFormat="1" applyFont="1" applyFill="1" applyBorder="1" applyAlignment="1" applyProtection="1">
      <alignment horizontal="center"/>
      <protection locked="0"/>
    </xf>
    <xf numFmtId="0" fontId="2" fillId="4" borderId="12" xfId="0" applyFont="1" applyFill="1" applyBorder="1" applyAlignment="1">
      <alignment horizontal="left"/>
    </xf>
    <xf numFmtId="0" fontId="0" fillId="4" borderId="14" xfId="0" applyFont="1" applyFill="1" applyBorder="1" applyAlignment="1">
      <alignment horizontal="left"/>
    </xf>
    <xf numFmtId="0" fontId="2" fillId="3" borderId="15" xfId="0" applyNumberFormat="1" applyFont="1" applyFill="1" applyBorder="1" applyAlignment="1" applyProtection="1">
      <alignment horizontal="center"/>
      <protection locked="0"/>
    </xf>
    <xf numFmtId="164" fontId="0" fillId="3" borderId="15" xfId="0" applyNumberFormat="1" applyFill="1" applyBorder="1"/>
    <xf numFmtId="164" fontId="2" fillId="3" borderId="16" xfId="0" applyNumberFormat="1" applyFont="1" applyFill="1" applyBorder="1"/>
    <xf numFmtId="0" fontId="0" fillId="4" borderId="17" xfId="0" applyFont="1" applyFill="1" applyBorder="1" applyAlignment="1">
      <alignment horizontal="left" vertical="center"/>
    </xf>
    <xf numFmtId="0" fontId="2" fillId="3" borderId="18" xfId="0" applyNumberFormat="1" applyFont="1" applyFill="1" applyBorder="1" applyAlignment="1" applyProtection="1">
      <alignment horizontal="center"/>
      <protection locked="0"/>
    </xf>
    <xf numFmtId="164" fontId="0" fillId="3" borderId="18" xfId="0" applyNumberFormat="1" applyFill="1" applyBorder="1"/>
    <xf numFmtId="164" fontId="2" fillId="3" borderId="19" xfId="0" applyNumberFormat="1" applyFont="1" applyFill="1" applyBorder="1"/>
    <xf numFmtId="164" fontId="0" fillId="3" borderId="0" xfId="0" applyNumberFormat="1" applyFill="1" applyBorder="1"/>
    <xf numFmtId="0" fontId="2" fillId="4" borderId="9" xfId="0" applyFont="1" applyFill="1" applyBorder="1" applyAlignment="1">
      <alignment horizontal="left"/>
    </xf>
    <xf numFmtId="0" fontId="0" fillId="3" borderId="20" xfId="0" applyNumberFormat="1" applyFont="1" applyFill="1" applyBorder="1" applyAlignment="1" applyProtection="1">
      <alignment horizontal="center"/>
      <protection locked="0"/>
    </xf>
    <xf numFmtId="164" fontId="0" fillId="3" borderId="20" xfId="0" applyNumberFormat="1" applyFont="1" applyFill="1" applyBorder="1"/>
    <xf numFmtId="164" fontId="2" fillId="3" borderId="21" xfId="0" applyNumberFormat="1" applyFont="1" applyFill="1" applyBorder="1"/>
    <xf numFmtId="0" fontId="0" fillId="5" borderId="17" xfId="0" applyFill="1" applyBorder="1" applyAlignment="1">
      <alignment horizontal="left"/>
    </xf>
    <xf numFmtId="0" fontId="2" fillId="5" borderId="18" xfId="0" applyNumberFormat="1" applyFont="1" applyFill="1" applyBorder="1" applyAlignment="1" applyProtection="1">
      <alignment horizontal="center"/>
      <protection locked="0"/>
    </xf>
    <xf numFmtId="164" fontId="0" fillId="5" borderId="18" xfId="0" applyNumberFormat="1" applyFill="1" applyBorder="1"/>
    <xf numFmtId="0" fontId="0" fillId="4" borderId="0" xfId="0" applyFill="1" applyBorder="1" applyAlignment="1">
      <alignment horizontal="left"/>
    </xf>
    <xf numFmtId="0" fontId="0" fillId="5" borderId="12" xfId="0" applyFont="1" applyFill="1" applyBorder="1"/>
    <xf numFmtId="166" fontId="0" fillId="3" borderId="4" xfId="0" applyNumberFormat="1" applyFill="1" applyBorder="1"/>
    <xf numFmtId="0" fontId="0" fillId="3" borderId="0" xfId="0" applyNumberFormat="1" applyFill="1" applyBorder="1" applyAlignment="1">
      <alignment horizontal="center"/>
    </xf>
    <xf numFmtId="0" fontId="0" fillId="4" borderId="17" xfId="0" applyFont="1" applyFill="1" applyBorder="1" applyAlignment="1">
      <alignment horizontal="left"/>
    </xf>
    <xf numFmtId="0" fontId="0" fillId="3" borderId="18" xfId="0" applyNumberFormat="1" applyFont="1" applyFill="1" applyBorder="1" applyAlignment="1" applyProtection="1">
      <alignment horizontal="center"/>
      <protection locked="0"/>
    </xf>
    <xf numFmtId="164" fontId="0" fillId="3" borderId="18" xfId="0" applyNumberFormat="1" applyFont="1" applyFill="1" applyBorder="1"/>
    <xf numFmtId="164" fontId="0" fillId="3" borderId="0" xfId="0" applyNumberFormat="1" applyFont="1" applyFill="1"/>
    <xf numFmtId="0" fontId="0" fillId="3" borderId="15" xfId="0" applyNumberFormat="1" applyFont="1" applyFill="1" applyBorder="1" applyAlignment="1" applyProtection="1">
      <alignment horizontal="center"/>
      <protection locked="0"/>
    </xf>
    <xf numFmtId="164" fontId="0" fillId="3" borderId="15" xfId="0" applyNumberFormat="1" applyFont="1" applyFill="1" applyBorder="1"/>
    <xf numFmtId="164" fontId="0" fillId="0" borderId="19" xfId="0" applyNumberFormat="1" applyBorder="1"/>
    <xf numFmtId="164" fontId="0" fillId="0" borderId="0" xfId="0" applyNumberFormat="1" applyBorder="1"/>
    <xf numFmtId="164" fontId="2" fillId="3" borderId="7" xfId="0" applyNumberFormat="1" applyFont="1" applyFill="1" applyBorder="1"/>
    <xf numFmtId="164" fontId="2" fillId="3" borderId="4" xfId="0" applyNumberFormat="1" applyFont="1" applyFill="1" applyBorder="1"/>
    <xf numFmtId="164" fontId="2" fillId="3" borderId="18" xfId="0" applyNumberFormat="1" applyFont="1" applyFill="1" applyBorder="1"/>
    <xf numFmtId="0" fontId="0" fillId="6" borderId="22" xfId="0" applyFill="1" applyBorder="1" applyAlignment="1">
      <alignment horizontal="right"/>
    </xf>
    <xf numFmtId="0" fontId="0" fillId="6" borderId="22" xfId="0" applyNumberFormat="1" applyFill="1" applyBorder="1" applyAlignment="1" applyProtection="1">
      <alignment horizontal="center"/>
      <protection locked="0"/>
    </xf>
    <xf numFmtId="164" fontId="0" fillId="6" borderId="22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NumberFormat="1" applyFill="1" applyAlignment="1" applyProtection="1">
      <alignment horizontal="center"/>
      <protection locked="0"/>
    </xf>
    <xf numFmtId="164" fontId="0" fillId="3" borderId="0" xfId="0" applyNumberFormat="1" applyFill="1" applyAlignment="1">
      <alignment horizontal="center"/>
    </xf>
    <xf numFmtId="0" fontId="0" fillId="3" borderId="22" xfId="0" applyFill="1" applyBorder="1" applyAlignment="1">
      <alignment horizontal="right"/>
    </xf>
    <xf numFmtId="0" fontId="0" fillId="3" borderId="22" xfId="0" applyNumberFormat="1" applyFill="1" applyBorder="1" applyAlignment="1" applyProtection="1">
      <alignment horizontal="center"/>
      <protection locked="0"/>
    </xf>
    <xf numFmtId="164" fontId="0" fillId="3" borderId="22" xfId="0" applyNumberFormat="1" applyFill="1" applyBorder="1" applyAlignment="1">
      <alignment horizontal="center"/>
    </xf>
    <xf numFmtId="164" fontId="6" fillId="3" borderId="22" xfId="0" applyNumberFormat="1" applyFont="1" applyFill="1" applyBorder="1" applyAlignment="1">
      <alignment horizontal="center"/>
    </xf>
    <xf numFmtId="0" fontId="0" fillId="3" borderId="0" xfId="0" applyFill="1" applyAlignment="1">
      <alignment horizontal="left"/>
    </xf>
    <xf numFmtId="0" fontId="0" fillId="7" borderId="0" xfId="0" applyFill="1" applyBorder="1"/>
    <xf numFmtId="0" fontId="0" fillId="7" borderId="23" xfId="0" applyFill="1" applyBorder="1" applyAlignment="1">
      <alignment horizontal="right"/>
    </xf>
    <xf numFmtId="0" fontId="0" fillId="7" borderId="23" xfId="0" applyNumberFormat="1" applyFill="1" applyBorder="1" applyAlignment="1" applyProtection="1">
      <alignment horizontal="center"/>
      <protection locked="0"/>
    </xf>
    <xf numFmtId="164" fontId="0" fillId="7" borderId="23" xfId="0" applyNumberFormat="1" applyFill="1" applyBorder="1" applyAlignment="1">
      <alignment horizontal="center"/>
    </xf>
    <xf numFmtId="164" fontId="1" fillId="7" borderId="23" xfId="0" applyNumberFormat="1" applyFont="1" applyFill="1" applyBorder="1" applyAlignment="1">
      <alignment horizontal="center"/>
    </xf>
    <xf numFmtId="0" fontId="0" fillId="5" borderId="23" xfId="0" applyFill="1" applyBorder="1" applyAlignment="1">
      <alignment horizontal="right"/>
    </xf>
    <xf numFmtId="0" fontId="0" fillId="5" borderId="23" xfId="0" applyNumberFormat="1" applyFill="1" applyBorder="1" applyAlignment="1" applyProtection="1">
      <alignment horizontal="center"/>
      <protection locked="0"/>
    </xf>
    <xf numFmtId="164" fontId="0" fillId="5" borderId="23" xfId="0" applyNumberFormat="1" applyFill="1" applyBorder="1" applyAlignment="1">
      <alignment horizontal="center"/>
    </xf>
    <xf numFmtId="164" fontId="1" fillId="5" borderId="23" xfId="0" applyNumberFormat="1" applyFont="1" applyFill="1" applyBorder="1" applyAlignment="1">
      <alignment horizontal="center"/>
    </xf>
    <xf numFmtId="0" fontId="0" fillId="8" borderId="0" xfId="0" applyFill="1" applyBorder="1"/>
    <xf numFmtId="0" fontId="0" fillId="8" borderId="23" xfId="0" applyFill="1" applyBorder="1" applyAlignment="1">
      <alignment horizontal="right"/>
    </xf>
    <xf numFmtId="0" fontId="0" fillId="8" borderId="23" xfId="0" applyNumberFormat="1" applyFill="1" applyBorder="1" applyAlignment="1" applyProtection="1">
      <alignment horizontal="center"/>
      <protection locked="0"/>
    </xf>
    <xf numFmtId="164" fontId="0" fillId="8" borderId="23" xfId="0" applyNumberFormat="1" applyFill="1" applyBorder="1" applyAlignment="1">
      <alignment horizontal="center"/>
    </xf>
    <xf numFmtId="164" fontId="1" fillId="8" borderId="23" xfId="0" applyNumberFormat="1" applyFont="1" applyFill="1" applyBorder="1" applyAlignment="1">
      <alignment horizontal="center"/>
    </xf>
    <xf numFmtId="0" fontId="0" fillId="9" borderId="0" xfId="0" applyFill="1" applyBorder="1"/>
    <xf numFmtId="0" fontId="2" fillId="9" borderId="24" xfId="0" applyFont="1" applyFill="1" applyBorder="1" applyAlignment="1">
      <alignment horizontal="right"/>
    </xf>
    <xf numFmtId="0" fontId="0" fillId="9" borderId="24" xfId="0" applyNumberFormat="1" applyFill="1" applyBorder="1" applyAlignment="1" applyProtection="1">
      <alignment horizontal="center"/>
      <protection locked="0"/>
    </xf>
    <xf numFmtId="164" fontId="0" fillId="9" borderId="24" xfId="0" applyNumberFormat="1" applyFill="1" applyBorder="1" applyAlignment="1">
      <alignment horizontal="center"/>
    </xf>
    <xf numFmtId="164" fontId="1" fillId="9" borderId="24" xfId="0" applyNumberFormat="1" applyFont="1" applyFill="1" applyBorder="1" applyAlignment="1">
      <alignment horizontal="center"/>
    </xf>
    <xf numFmtId="0" fontId="7" fillId="10" borderId="0" xfId="0" applyFont="1" applyFill="1" applyBorder="1" applyAlignment="1">
      <alignment horizontal="right"/>
    </xf>
    <xf numFmtId="0" fontId="7" fillId="10" borderId="0" xfId="0" applyNumberFormat="1" applyFont="1" applyFill="1" applyBorder="1" applyAlignment="1">
      <alignment horizontal="center"/>
    </xf>
    <xf numFmtId="0" fontId="7" fillId="10" borderId="0" xfId="0" applyFont="1" applyFill="1" applyBorder="1"/>
    <xf numFmtId="0" fontId="2" fillId="11" borderId="4" xfId="0" applyFont="1" applyFill="1" applyBorder="1" applyAlignment="1">
      <alignment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2" fillId="12" borderId="4" xfId="0" applyFont="1" applyFill="1" applyBorder="1" applyAlignment="1">
      <alignment horizontal="left"/>
    </xf>
    <xf numFmtId="0" fontId="2" fillId="12" borderId="4" xfId="0" applyFont="1" applyFill="1" applyBorder="1" applyAlignment="1">
      <alignment horizontal="center"/>
    </xf>
    <xf numFmtId="0" fontId="2" fillId="3" borderId="4" xfId="0" applyFont="1" applyFill="1" applyBorder="1" applyAlignment="1" applyProtection="1">
      <alignment horizontal="center"/>
      <protection locked="0"/>
    </xf>
    <xf numFmtId="0" fontId="2" fillId="12" borderId="4" xfId="0" applyFont="1" applyFill="1" applyBorder="1"/>
    <xf numFmtId="0" fontId="2" fillId="3" borderId="0" xfId="0" applyFont="1" applyFill="1"/>
    <xf numFmtId="0" fontId="8" fillId="3" borderId="4" xfId="0" applyFont="1" applyFill="1" applyBorder="1" applyProtection="1">
      <protection locked="0"/>
    </xf>
    <xf numFmtId="0" fontId="2" fillId="3" borderId="4" xfId="0" applyFont="1" applyFill="1" applyBorder="1" applyAlignment="1">
      <alignment horizontal="center"/>
    </xf>
    <xf numFmtId="0" fontId="5" fillId="8" borderId="0" xfId="0" applyFont="1" applyFill="1"/>
    <xf numFmtId="0" fontId="5" fillId="8" borderId="0" xfId="0" applyFont="1" applyFill="1" applyAlignment="1">
      <alignment horizontal="center"/>
    </xf>
    <xf numFmtId="0" fontId="5" fillId="3" borderId="0" xfId="0" applyFont="1" applyFill="1"/>
    <xf numFmtId="0" fontId="2" fillId="3" borderId="0" xfId="0" applyFont="1" applyFill="1" applyAlignment="1">
      <alignment horizontal="center"/>
    </xf>
    <xf numFmtId="0" fontId="0" fillId="4" borderId="25" xfId="0" applyFont="1" applyFill="1" applyBorder="1" applyAlignment="1">
      <alignment horizontal="left"/>
    </xf>
    <xf numFmtId="0" fontId="0" fillId="5" borderId="26" xfId="0" applyFont="1" applyFill="1" applyBorder="1" applyAlignment="1">
      <alignment horizontal="left"/>
    </xf>
    <xf numFmtId="164" fontId="2" fillId="5" borderId="27" xfId="0" applyNumberFormat="1" applyFont="1" applyFill="1" applyBorder="1"/>
    <xf numFmtId="0" fontId="0" fillId="5" borderId="26" xfId="0" applyFont="1" applyFill="1" applyBorder="1"/>
    <xf numFmtId="0" fontId="2" fillId="5" borderId="26" xfId="0" applyFont="1" applyFill="1" applyBorder="1" applyAlignment="1">
      <alignment horizontal="left"/>
    </xf>
    <xf numFmtId="0" fontId="0" fillId="5" borderId="28" xfId="0" applyFont="1" applyFill="1" applyBorder="1"/>
    <xf numFmtId="0" fontId="0" fillId="3" borderId="29" xfId="0" applyNumberFormat="1" applyFont="1" applyFill="1" applyBorder="1" applyAlignment="1" applyProtection="1">
      <alignment horizontal="center"/>
      <protection locked="0"/>
    </xf>
    <xf numFmtId="164" fontId="2" fillId="5" borderId="30" xfId="0" applyNumberFormat="1" applyFont="1" applyFill="1" applyBorder="1"/>
    <xf numFmtId="167" fontId="0" fillId="3" borderId="0" xfId="0" applyNumberFormat="1" applyFill="1" applyBorder="1"/>
    <xf numFmtId="0" fontId="0" fillId="5" borderId="4" xfId="0" applyFont="1" applyFill="1" applyBorder="1" applyAlignment="1">
      <alignment horizontal="left" wrapText="1"/>
    </xf>
    <xf numFmtId="0" fontId="0" fillId="5" borderId="4" xfId="0" applyNumberFormat="1" applyFont="1" applyFill="1" applyBorder="1" applyAlignment="1" applyProtection="1">
      <alignment horizontal="center" wrapText="1"/>
      <protection locked="0"/>
    </xf>
    <xf numFmtId="164" fontId="0" fillId="5" borderId="4" xfId="0" applyNumberFormat="1" applyFont="1" applyFill="1" applyBorder="1" applyAlignment="1">
      <alignment horizontal="right" wrapText="1"/>
    </xf>
    <xf numFmtId="164" fontId="2" fillId="5" borderId="4" xfId="0" applyNumberFormat="1" applyFont="1" applyFill="1" applyBorder="1" applyAlignment="1">
      <alignment horizontal="right" wrapText="1"/>
    </xf>
    <xf numFmtId="0" fontId="0" fillId="5" borderId="0" xfId="0" applyFill="1" applyBorder="1" applyAlignment="1">
      <alignment wrapText="1"/>
    </xf>
    <xf numFmtId="0" fontId="0" fillId="3" borderId="31" xfId="0" applyNumberFormat="1" applyFont="1" applyFill="1" applyBorder="1" applyAlignment="1" applyProtection="1">
      <alignment horizontal="center"/>
      <protection locked="0"/>
    </xf>
    <xf numFmtId="164" fontId="0" fillId="3" borderId="31" xfId="0" applyNumberFormat="1" applyFont="1" applyFill="1" applyBorder="1"/>
    <xf numFmtId="164" fontId="2" fillId="3" borderId="32" xfId="0" applyNumberFormat="1" applyFont="1" applyFill="1" applyBorder="1"/>
    <xf numFmtId="165" fontId="0" fillId="4" borderId="25" xfId="0" applyNumberFormat="1" applyFont="1" applyFill="1" applyBorder="1" applyAlignment="1">
      <alignment horizontal="left"/>
    </xf>
    <xf numFmtId="0" fontId="2" fillId="3" borderId="31" xfId="0" applyNumberFormat="1" applyFont="1" applyFill="1" applyBorder="1" applyAlignment="1" applyProtection="1">
      <alignment horizontal="center"/>
      <protection locked="0"/>
    </xf>
    <xf numFmtId="166" fontId="0" fillId="3" borderId="31" xfId="0" applyNumberFormat="1" applyFill="1" applyBorder="1"/>
    <xf numFmtId="165" fontId="2" fillId="3" borderId="32" xfId="0" applyNumberFormat="1" applyFont="1" applyFill="1" applyBorder="1"/>
    <xf numFmtId="165" fontId="0" fillId="4" borderId="26" xfId="0" applyNumberFormat="1" applyFont="1" applyFill="1" applyBorder="1" applyAlignment="1">
      <alignment horizontal="left"/>
    </xf>
    <xf numFmtId="165" fontId="2" fillId="3" borderId="27" xfId="0" applyNumberFormat="1" applyFont="1" applyFill="1" applyBorder="1"/>
    <xf numFmtId="165" fontId="2" fillId="4" borderId="26" xfId="0" applyNumberFormat="1" applyFont="1" applyFill="1" applyBorder="1" applyAlignment="1">
      <alignment horizontal="left"/>
    </xf>
    <xf numFmtId="165" fontId="0" fillId="4" borderId="28" xfId="0" applyNumberFormat="1" applyFont="1" applyFill="1" applyBorder="1" applyAlignment="1">
      <alignment horizontal="left"/>
    </xf>
    <xf numFmtId="0" fontId="2" fillId="3" borderId="29" xfId="0" applyNumberFormat="1" applyFont="1" applyFill="1" applyBorder="1" applyAlignment="1" applyProtection="1">
      <alignment horizontal="center"/>
      <protection locked="0"/>
    </xf>
    <xf numFmtId="166" fontId="0" fillId="3" borderId="29" xfId="0" applyNumberFormat="1" applyFill="1" applyBorder="1"/>
    <xf numFmtId="164" fontId="0" fillId="0" borderId="32" xfId="0" applyNumberFormat="1" applyBorder="1"/>
    <xf numFmtId="0" fontId="0" fillId="4" borderId="26" xfId="0" applyFont="1" applyFill="1" applyBorder="1" applyAlignment="1">
      <alignment horizontal="left"/>
    </xf>
    <xf numFmtId="0" fontId="0" fillId="4" borderId="28" xfId="0" applyFont="1" applyFill="1" applyBorder="1" applyAlignment="1">
      <alignment horizontal="left"/>
    </xf>
    <xf numFmtId="164" fontId="0" fillId="3" borderId="29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2559050</xdr:colOff>
      <xdr:row>173</xdr:row>
      <xdr:rowOff>12700</xdr:rowOff>
    </xdr:from>
    <xdr:to>
      <xdr:col>0</xdr:col>
      <xdr:colOff>3117850</xdr:colOff>
      <xdr:row>173</xdr:row>
      <xdr:rowOff>152399</xdr:rowOff>
    </xdr:to>
    <xdr:pic>
      <xdr:nvPicPr>
        <xdr:cNvPr id="2" name="Imagen 4" descr="rosco-anim.gif">
          <a:extLst>
            <a:ext uri="{FF2B5EF4-FFF2-40B4-BE49-F238E27FC236}">
              <a16:creationId xmlns:a16="http://schemas.microsoft.com/office/drawing/2014/main" id="{5EF92C7D-B35D-7743-932C-732F3BD9B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9050" y="35816931"/>
          <a:ext cx="558800" cy="1396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2457450</xdr:colOff>
      <xdr:row>172</xdr:row>
      <xdr:rowOff>19050</xdr:rowOff>
    </xdr:from>
    <xdr:to>
      <xdr:col>0</xdr:col>
      <xdr:colOff>3016250</xdr:colOff>
      <xdr:row>172</xdr:row>
      <xdr:rowOff>158750</xdr:rowOff>
    </xdr:to>
    <xdr:pic>
      <xdr:nvPicPr>
        <xdr:cNvPr id="3" name="Imagen 5" descr="rosco-anim.gif">
          <a:extLst>
            <a:ext uri="{FF2B5EF4-FFF2-40B4-BE49-F238E27FC236}">
              <a16:creationId xmlns:a16="http://schemas.microsoft.com/office/drawing/2014/main" id="{1A684174-209D-9D44-A718-AEAC6612F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35608358"/>
          <a:ext cx="558800" cy="13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2603500</xdr:colOff>
      <xdr:row>174</xdr:row>
      <xdr:rowOff>6350</xdr:rowOff>
    </xdr:from>
    <xdr:to>
      <xdr:col>0</xdr:col>
      <xdr:colOff>3162300</xdr:colOff>
      <xdr:row>174</xdr:row>
      <xdr:rowOff>146051</xdr:rowOff>
    </xdr:to>
    <xdr:pic>
      <xdr:nvPicPr>
        <xdr:cNvPr id="4" name="Imagen 6" descr="rosco-anim.gif">
          <a:extLst>
            <a:ext uri="{FF2B5EF4-FFF2-40B4-BE49-F238E27FC236}">
              <a16:creationId xmlns:a16="http://schemas.microsoft.com/office/drawing/2014/main" id="{24DB8DF9-734C-1E4E-ABC6-B436F0F88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3500" y="36015735"/>
          <a:ext cx="558800" cy="1397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2540000</xdr:colOff>
      <xdr:row>73</xdr:row>
      <xdr:rowOff>38100</xdr:rowOff>
    </xdr:from>
    <xdr:to>
      <xdr:col>0</xdr:col>
      <xdr:colOff>3073400</xdr:colOff>
      <xdr:row>75</xdr:row>
      <xdr:rowOff>25401</xdr:rowOff>
    </xdr:to>
    <xdr:pic>
      <xdr:nvPicPr>
        <xdr:cNvPr id="5" name="Imagen 1" descr="logo bluestar.png">
          <a:extLst>
            <a:ext uri="{FF2B5EF4-FFF2-40B4-BE49-F238E27FC236}">
              <a16:creationId xmlns:a16="http://schemas.microsoft.com/office/drawing/2014/main" id="{49085B5C-534F-8045-A7AB-F9F46FD93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00" y="15043638"/>
          <a:ext cx="533400" cy="3976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1231900</xdr:colOff>
      <xdr:row>105</xdr:row>
      <xdr:rowOff>25400</xdr:rowOff>
    </xdr:from>
    <xdr:to>
      <xdr:col>0</xdr:col>
      <xdr:colOff>1460500</xdr:colOff>
      <xdr:row>105</xdr:row>
      <xdr:rowOff>165100</xdr:rowOff>
    </xdr:to>
    <xdr:pic>
      <xdr:nvPicPr>
        <xdr:cNvPr id="8" name="Imagen 9" descr="3M_black.jpg">
          <a:extLst>
            <a:ext uri="{FF2B5EF4-FFF2-40B4-BE49-F238E27FC236}">
              <a16:creationId xmlns:a16="http://schemas.microsoft.com/office/drawing/2014/main" id="{4705E304-92D4-B744-9CDB-BCA3AB40E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900" y="21683785"/>
          <a:ext cx="228600" cy="13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2800350</xdr:colOff>
      <xdr:row>76</xdr:row>
      <xdr:rowOff>25400</xdr:rowOff>
    </xdr:from>
    <xdr:to>
      <xdr:col>0</xdr:col>
      <xdr:colOff>3359150</xdr:colOff>
      <xdr:row>76</xdr:row>
      <xdr:rowOff>165100</xdr:rowOff>
    </xdr:to>
    <xdr:pic>
      <xdr:nvPicPr>
        <xdr:cNvPr id="9" name="Imagen 11" descr="rosco-anim.gif">
          <a:extLst>
            <a:ext uri="{FF2B5EF4-FFF2-40B4-BE49-F238E27FC236}">
              <a16:creationId xmlns:a16="http://schemas.microsoft.com/office/drawing/2014/main" id="{4AAE9540-FAF1-CD44-AE87-E4C1F2D40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0350" y="15646400"/>
          <a:ext cx="558800" cy="13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2647950</xdr:colOff>
      <xdr:row>97</xdr:row>
      <xdr:rowOff>25400</xdr:rowOff>
    </xdr:from>
    <xdr:to>
      <xdr:col>0</xdr:col>
      <xdr:colOff>3206750</xdr:colOff>
      <xdr:row>97</xdr:row>
      <xdr:rowOff>165101</xdr:rowOff>
    </xdr:to>
    <xdr:pic>
      <xdr:nvPicPr>
        <xdr:cNvPr id="11" name="Imagen 6" descr="rosco-anim.gif">
          <a:extLst>
            <a:ext uri="{FF2B5EF4-FFF2-40B4-BE49-F238E27FC236}">
              <a16:creationId xmlns:a16="http://schemas.microsoft.com/office/drawing/2014/main" id="{46433426-C5CC-3C4D-9B8A-D40D5E399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20023015"/>
          <a:ext cx="558800" cy="1397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1320800</xdr:colOff>
      <xdr:row>106</xdr:row>
      <xdr:rowOff>12700</xdr:rowOff>
    </xdr:from>
    <xdr:ext cx="241300" cy="139700"/>
    <xdr:pic>
      <xdr:nvPicPr>
        <xdr:cNvPr id="12" name="Imagen 8" descr="3M_black.jpg">
          <a:extLst>
            <a:ext uri="{FF2B5EF4-FFF2-40B4-BE49-F238E27FC236}">
              <a16:creationId xmlns:a16="http://schemas.microsoft.com/office/drawing/2014/main" id="{D1AA83A6-8D1E-2846-8F3C-347F9C2FB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" y="21876238"/>
          <a:ext cx="241300" cy="13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1403350</xdr:colOff>
      <xdr:row>107</xdr:row>
      <xdr:rowOff>25400</xdr:rowOff>
    </xdr:from>
    <xdr:ext cx="241300" cy="139700"/>
    <xdr:pic>
      <xdr:nvPicPr>
        <xdr:cNvPr id="13" name="Imagen 8" descr="3M_black.jpg">
          <a:extLst>
            <a:ext uri="{FF2B5EF4-FFF2-40B4-BE49-F238E27FC236}">
              <a16:creationId xmlns:a16="http://schemas.microsoft.com/office/drawing/2014/main" id="{4F5393CE-43FD-5D45-8CD8-4E77ACD71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" y="22094092"/>
          <a:ext cx="241300" cy="13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9"/>
  <sheetViews>
    <sheetView tabSelected="1" topLeftCell="A53" zoomScale="150" zoomScaleNormal="130" workbookViewId="0">
      <selection activeCell="B60" sqref="B60"/>
    </sheetView>
  </sheetViews>
  <sheetFormatPr baseColWidth="10" defaultColWidth="10.6640625" defaultRowHeight="16" x14ac:dyDescent="0.2"/>
  <cols>
    <col min="1" max="1" width="69.6640625" style="5" customWidth="1"/>
    <col min="2" max="2" width="7" style="89" customWidth="1"/>
    <col min="3" max="3" width="12.5" style="5" customWidth="1"/>
    <col min="4" max="4" width="11.33203125" style="5" bestFit="1" customWidth="1"/>
    <col min="5" max="16384" width="10.6640625" style="5"/>
  </cols>
  <sheetData>
    <row r="1" spans="1:4" ht="33" customHeight="1" thickBot="1" x14ac:dyDescent="0.25">
      <c r="A1" s="1" t="s">
        <v>0</v>
      </c>
      <c r="B1" s="2"/>
      <c r="C1" s="3"/>
      <c r="D1" s="4" t="s">
        <v>1</v>
      </c>
    </row>
    <row r="2" spans="1:4" x14ac:dyDescent="0.2">
      <c r="A2" s="6"/>
      <c r="B2" s="7"/>
      <c r="C2" s="8"/>
      <c r="D2" s="8"/>
    </row>
    <row r="3" spans="1:4" x14ac:dyDescent="0.2">
      <c r="A3" s="9" t="s">
        <v>2</v>
      </c>
      <c r="B3" s="10"/>
      <c r="C3" s="11"/>
      <c r="D3" s="11"/>
    </row>
    <row r="4" spans="1:4" x14ac:dyDescent="0.2">
      <c r="A4" s="12" t="s">
        <v>191</v>
      </c>
      <c r="B4" s="13"/>
      <c r="C4" s="14">
        <v>180</v>
      </c>
      <c r="D4" s="15">
        <f t="shared" ref="D4:D10" si="0">C4*B4</f>
        <v>0</v>
      </c>
    </row>
    <row r="5" spans="1:4" x14ac:dyDescent="0.2">
      <c r="A5" s="12" t="s">
        <v>3</v>
      </c>
      <c r="B5" s="13"/>
      <c r="C5" s="14">
        <v>275</v>
      </c>
      <c r="D5" s="15">
        <f t="shared" ref="D5" si="1">C5*B5</f>
        <v>0</v>
      </c>
    </row>
    <row r="6" spans="1:4" x14ac:dyDescent="0.2">
      <c r="A6" s="12" t="s">
        <v>4</v>
      </c>
      <c r="B6" s="13"/>
      <c r="C6" s="14">
        <v>235</v>
      </c>
      <c r="D6" s="15">
        <f t="shared" si="0"/>
        <v>0</v>
      </c>
    </row>
    <row r="7" spans="1:4" x14ac:dyDescent="0.2">
      <c r="A7" s="12" t="s">
        <v>5</v>
      </c>
      <c r="B7" s="13"/>
      <c r="C7" s="14">
        <v>368</v>
      </c>
      <c r="D7" s="15">
        <f t="shared" si="0"/>
        <v>0</v>
      </c>
    </row>
    <row r="8" spans="1:4" x14ac:dyDescent="0.2">
      <c r="A8" s="12" t="s">
        <v>6</v>
      </c>
      <c r="B8" s="13"/>
      <c r="C8" s="14">
        <v>1440</v>
      </c>
      <c r="D8" s="15">
        <f t="shared" si="0"/>
        <v>0</v>
      </c>
    </row>
    <row r="9" spans="1:4" x14ac:dyDescent="0.2">
      <c r="A9" s="12" t="s">
        <v>7</v>
      </c>
      <c r="B9" s="13"/>
      <c r="C9" s="14">
        <v>230</v>
      </c>
      <c r="D9" s="15">
        <f t="shared" si="0"/>
        <v>0</v>
      </c>
    </row>
    <row r="10" spans="1:4" x14ac:dyDescent="0.2">
      <c r="A10" s="12" t="s">
        <v>8</v>
      </c>
      <c r="B10" s="13"/>
      <c r="C10" s="14">
        <v>110</v>
      </c>
      <c r="D10" s="15">
        <f t="shared" si="0"/>
        <v>0</v>
      </c>
    </row>
    <row r="11" spans="1:4" x14ac:dyDescent="0.2">
      <c r="A11" s="12" t="s">
        <v>9</v>
      </c>
      <c r="B11" s="13"/>
      <c r="C11" s="14">
        <v>280</v>
      </c>
      <c r="D11" s="15">
        <f>B11*C11</f>
        <v>0</v>
      </c>
    </row>
    <row r="12" spans="1:4" x14ac:dyDescent="0.2">
      <c r="A12" s="12" t="s">
        <v>10</v>
      </c>
      <c r="B12" s="13"/>
      <c r="C12" s="14">
        <v>460</v>
      </c>
      <c r="D12" s="15">
        <f>B12*C12</f>
        <v>0</v>
      </c>
    </row>
    <row r="13" spans="1:4" x14ac:dyDescent="0.2">
      <c r="A13" s="12" t="s">
        <v>11</v>
      </c>
      <c r="B13" s="13"/>
      <c r="C13" s="14">
        <v>600</v>
      </c>
      <c r="D13" s="15">
        <f>+B13*C13</f>
        <v>0</v>
      </c>
    </row>
    <row r="14" spans="1:4" x14ac:dyDescent="0.2">
      <c r="A14" s="12" t="s">
        <v>192</v>
      </c>
      <c r="B14" s="13"/>
      <c r="C14" s="14">
        <v>1824</v>
      </c>
      <c r="D14" s="15">
        <f>+B14*C14</f>
        <v>0</v>
      </c>
    </row>
    <row r="15" spans="1:4" x14ac:dyDescent="0.2">
      <c r="A15" s="12" t="s">
        <v>12</v>
      </c>
      <c r="B15" s="13"/>
      <c r="C15" s="14">
        <v>140</v>
      </c>
      <c r="D15" s="15">
        <f>C15*B15</f>
        <v>0</v>
      </c>
    </row>
    <row r="16" spans="1:4" s="161" customFormat="1" ht="29" customHeight="1" x14ac:dyDescent="0.2">
      <c r="A16" s="157" t="s">
        <v>188</v>
      </c>
      <c r="B16" s="158"/>
      <c r="C16" s="159">
        <v>415</v>
      </c>
      <c r="D16" s="160">
        <f>C16*B16</f>
        <v>0</v>
      </c>
    </row>
    <row r="17" spans="1:5" x14ac:dyDescent="0.2">
      <c r="A17" s="12" t="s">
        <v>13</v>
      </c>
      <c r="B17" s="13"/>
      <c r="C17" s="14">
        <v>430</v>
      </c>
      <c r="D17" s="15">
        <f>C17*B17</f>
        <v>0</v>
      </c>
    </row>
    <row r="18" spans="1:5" x14ac:dyDescent="0.2">
      <c r="A18" s="16" t="s">
        <v>14</v>
      </c>
      <c r="B18" s="13"/>
      <c r="C18" s="17">
        <v>80</v>
      </c>
      <c r="D18" s="17">
        <f t="shared" ref="D18:D29" si="2">+B18*C18</f>
        <v>0</v>
      </c>
    </row>
    <row r="19" spans="1:5" x14ac:dyDescent="0.2">
      <c r="A19" s="16" t="s">
        <v>15</v>
      </c>
      <c r="B19" s="13"/>
      <c r="C19" s="17">
        <v>1250</v>
      </c>
      <c r="D19" s="17">
        <f t="shared" si="2"/>
        <v>0</v>
      </c>
    </row>
    <row r="20" spans="1:5" x14ac:dyDescent="0.2">
      <c r="A20" s="16" t="s">
        <v>16</v>
      </c>
      <c r="B20" s="13"/>
      <c r="C20" s="17">
        <v>260</v>
      </c>
      <c r="D20" s="17">
        <f t="shared" si="2"/>
        <v>0</v>
      </c>
    </row>
    <row r="21" spans="1:5" x14ac:dyDescent="0.2">
      <c r="A21" s="16" t="s">
        <v>17</v>
      </c>
      <c r="B21" s="13"/>
      <c r="C21" s="17">
        <v>60</v>
      </c>
      <c r="D21" s="17">
        <f t="shared" si="2"/>
        <v>0</v>
      </c>
    </row>
    <row r="22" spans="1:5" x14ac:dyDescent="0.2">
      <c r="A22" s="12" t="s">
        <v>18</v>
      </c>
      <c r="B22" s="13"/>
      <c r="C22" s="14">
        <v>385</v>
      </c>
      <c r="D22" s="15">
        <f t="shared" si="2"/>
        <v>0</v>
      </c>
    </row>
    <row r="23" spans="1:5" x14ac:dyDescent="0.2">
      <c r="A23" s="12" t="s">
        <v>19</v>
      </c>
      <c r="B23" s="13"/>
      <c r="C23" s="14">
        <v>45</v>
      </c>
      <c r="D23" s="15">
        <f t="shared" si="2"/>
        <v>0</v>
      </c>
    </row>
    <row r="24" spans="1:5" x14ac:dyDescent="0.2">
      <c r="A24" s="16" t="s">
        <v>20</v>
      </c>
      <c r="B24" s="18"/>
      <c r="C24" s="17">
        <v>1450</v>
      </c>
      <c r="D24" s="17">
        <f t="shared" si="2"/>
        <v>0</v>
      </c>
      <c r="E24" s="156"/>
    </row>
    <row r="25" spans="1:5" x14ac:dyDescent="0.2">
      <c r="A25" s="16" t="s">
        <v>21</v>
      </c>
      <c r="B25" s="18"/>
      <c r="C25" s="17">
        <v>2890</v>
      </c>
      <c r="D25" s="17">
        <f t="shared" si="2"/>
        <v>0</v>
      </c>
    </row>
    <row r="26" spans="1:5" s="20" customFormat="1" x14ac:dyDescent="0.2">
      <c r="A26" s="19" t="s">
        <v>22</v>
      </c>
      <c r="B26" s="18"/>
      <c r="C26" s="17">
        <v>165</v>
      </c>
      <c r="D26" s="17">
        <f t="shared" si="2"/>
        <v>0</v>
      </c>
    </row>
    <row r="27" spans="1:5" s="20" customFormat="1" x14ac:dyDescent="0.2">
      <c r="A27" s="19" t="s">
        <v>23</v>
      </c>
      <c r="B27" s="18"/>
      <c r="C27" s="17">
        <v>330</v>
      </c>
      <c r="D27" s="17">
        <f t="shared" si="2"/>
        <v>0</v>
      </c>
    </row>
    <row r="28" spans="1:5" x14ac:dyDescent="0.2">
      <c r="A28" s="16" t="s">
        <v>24</v>
      </c>
      <c r="B28" s="13"/>
      <c r="C28" s="17">
        <v>350</v>
      </c>
      <c r="D28" s="17">
        <f t="shared" si="2"/>
        <v>0</v>
      </c>
    </row>
    <row r="29" spans="1:5" s="20" customFormat="1" x14ac:dyDescent="0.2">
      <c r="A29" s="19" t="s">
        <v>208</v>
      </c>
      <c r="B29" s="18"/>
      <c r="C29" s="17">
        <v>350</v>
      </c>
      <c r="D29" s="17">
        <f t="shared" si="2"/>
        <v>0</v>
      </c>
    </row>
    <row r="30" spans="1:5" x14ac:dyDescent="0.2">
      <c r="A30" s="16" t="s">
        <v>25</v>
      </c>
      <c r="B30" s="13"/>
      <c r="C30" s="17">
        <v>1600</v>
      </c>
      <c r="D30" s="17">
        <f>+B30*C30</f>
        <v>0</v>
      </c>
    </row>
    <row r="31" spans="1:5" x14ac:dyDescent="0.2">
      <c r="A31" s="21"/>
      <c r="B31" s="22"/>
      <c r="C31" s="23"/>
      <c r="D31" s="24"/>
    </row>
    <row r="32" spans="1:5" ht="17" thickBot="1" x14ac:dyDescent="0.25">
      <c r="A32" s="25" t="s">
        <v>26</v>
      </c>
      <c r="B32" s="26"/>
      <c r="C32" s="27"/>
      <c r="D32" s="27"/>
    </row>
    <row r="33" spans="1:4" ht="17" thickTop="1" x14ac:dyDescent="0.2">
      <c r="A33" s="28" t="s">
        <v>27</v>
      </c>
      <c r="B33" s="29"/>
      <c r="C33" s="30">
        <v>16100</v>
      </c>
      <c r="D33" s="31">
        <f t="shared" ref="D33:D64" si="3">C33*B33</f>
        <v>0</v>
      </c>
    </row>
    <row r="34" spans="1:4" x14ac:dyDescent="0.2">
      <c r="A34" s="32" t="s">
        <v>28</v>
      </c>
      <c r="B34" s="33"/>
      <c r="C34" s="34">
        <v>200</v>
      </c>
      <c r="D34" s="35">
        <f>C34*B34</f>
        <v>0</v>
      </c>
    </row>
    <row r="35" spans="1:4" x14ac:dyDescent="0.2">
      <c r="A35" s="36" t="s">
        <v>206</v>
      </c>
      <c r="B35" s="13"/>
      <c r="C35" s="37">
        <v>9750</v>
      </c>
      <c r="D35" s="38">
        <f t="shared" si="3"/>
        <v>0</v>
      </c>
    </row>
    <row r="36" spans="1:4" x14ac:dyDescent="0.2">
      <c r="A36" s="36" t="s">
        <v>29</v>
      </c>
      <c r="B36" s="13"/>
      <c r="C36" s="37">
        <v>130</v>
      </c>
      <c r="D36" s="38">
        <f>C36*B36</f>
        <v>0</v>
      </c>
    </row>
    <row r="37" spans="1:4" s="43" customFormat="1" x14ac:dyDescent="0.2">
      <c r="A37" s="39" t="s">
        <v>30</v>
      </c>
      <c r="B37" s="40"/>
      <c r="C37" s="41">
        <v>1100</v>
      </c>
      <c r="D37" s="42">
        <f t="shared" si="3"/>
        <v>0</v>
      </c>
    </row>
    <row r="38" spans="1:4" s="43" customFormat="1" x14ac:dyDescent="0.2">
      <c r="A38" s="44" t="s">
        <v>31</v>
      </c>
      <c r="B38" s="45"/>
      <c r="C38" s="46">
        <v>1300</v>
      </c>
      <c r="D38" s="47">
        <f t="shared" si="3"/>
        <v>0</v>
      </c>
    </row>
    <row r="39" spans="1:4" s="43" customFormat="1" x14ac:dyDescent="0.2">
      <c r="A39" s="44" t="s">
        <v>32</v>
      </c>
      <c r="B39" s="45"/>
      <c r="C39" s="48">
        <v>1320</v>
      </c>
      <c r="D39" s="47">
        <f t="shared" si="3"/>
        <v>0</v>
      </c>
    </row>
    <row r="40" spans="1:4" s="43" customFormat="1" x14ac:dyDescent="0.2">
      <c r="A40" s="44" t="s">
        <v>187</v>
      </c>
      <c r="B40" s="45"/>
      <c r="C40" s="46">
        <v>143</v>
      </c>
      <c r="D40" s="47">
        <f t="shared" si="3"/>
        <v>0</v>
      </c>
    </row>
    <row r="41" spans="1:4" s="43" customFormat="1" x14ac:dyDescent="0.2">
      <c r="A41" s="44" t="s">
        <v>33</v>
      </c>
      <c r="B41" s="45"/>
      <c r="C41" s="46">
        <v>1694</v>
      </c>
      <c r="D41" s="47">
        <f t="shared" si="3"/>
        <v>0</v>
      </c>
    </row>
    <row r="42" spans="1:4" s="43" customFormat="1" x14ac:dyDescent="0.2">
      <c r="A42" s="44" t="s">
        <v>34</v>
      </c>
      <c r="B42" s="45"/>
      <c r="C42" s="46">
        <v>6160</v>
      </c>
      <c r="D42" s="47">
        <f t="shared" si="3"/>
        <v>0</v>
      </c>
    </row>
    <row r="43" spans="1:4" s="43" customFormat="1" x14ac:dyDescent="0.2">
      <c r="A43" s="44" t="s">
        <v>35</v>
      </c>
      <c r="B43" s="45"/>
      <c r="C43" s="46">
        <v>165</v>
      </c>
      <c r="D43" s="47">
        <f t="shared" si="3"/>
        <v>0</v>
      </c>
    </row>
    <row r="44" spans="1:4" s="43" customFormat="1" x14ac:dyDescent="0.2">
      <c r="A44" s="49" t="s">
        <v>36</v>
      </c>
      <c r="B44" s="45"/>
      <c r="C44" s="46">
        <v>640</v>
      </c>
      <c r="D44" s="47">
        <f t="shared" si="3"/>
        <v>0</v>
      </c>
    </row>
    <row r="45" spans="1:4" s="43" customFormat="1" x14ac:dyDescent="0.2">
      <c r="A45" s="44" t="s">
        <v>37</v>
      </c>
      <c r="B45" s="45"/>
      <c r="C45" s="46">
        <v>240</v>
      </c>
      <c r="D45" s="47">
        <f t="shared" si="3"/>
        <v>0</v>
      </c>
    </row>
    <row r="46" spans="1:4" s="43" customFormat="1" x14ac:dyDescent="0.2">
      <c r="A46" s="44" t="s">
        <v>38</v>
      </c>
      <c r="B46" s="45"/>
      <c r="C46" s="46">
        <v>4900</v>
      </c>
      <c r="D46" s="47">
        <f t="shared" si="3"/>
        <v>0</v>
      </c>
    </row>
    <row r="47" spans="1:4" s="43" customFormat="1" x14ac:dyDescent="0.2">
      <c r="A47" s="44" t="s">
        <v>39</v>
      </c>
      <c r="B47" s="45"/>
      <c r="C47" s="46">
        <v>1100</v>
      </c>
      <c r="D47" s="47">
        <f t="shared" si="3"/>
        <v>0</v>
      </c>
    </row>
    <row r="48" spans="1:4" s="43" customFormat="1" x14ac:dyDescent="0.2">
      <c r="A48" s="44" t="s">
        <v>209</v>
      </c>
      <c r="B48" s="45"/>
      <c r="C48" s="46">
        <v>7150</v>
      </c>
      <c r="D48" s="47">
        <f t="shared" ref="D48:D49" si="4">C48*B48</f>
        <v>0</v>
      </c>
    </row>
    <row r="49" spans="1:4" s="43" customFormat="1" x14ac:dyDescent="0.2">
      <c r="A49" s="44" t="s">
        <v>210</v>
      </c>
      <c r="B49" s="45"/>
      <c r="C49" s="46">
        <v>1650</v>
      </c>
      <c r="D49" s="47">
        <f t="shared" si="4"/>
        <v>0</v>
      </c>
    </row>
    <row r="50" spans="1:4" s="43" customFormat="1" x14ac:dyDescent="0.2">
      <c r="A50" s="44" t="s">
        <v>207</v>
      </c>
      <c r="B50" s="45"/>
      <c r="C50" s="46">
        <v>2000</v>
      </c>
      <c r="D50" s="47">
        <f t="shared" si="3"/>
        <v>0</v>
      </c>
    </row>
    <row r="51" spans="1:4" s="43" customFormat="1" x14ac:dyDescent="0.2">
      <c r="A51" s="44" t="s">
        <v>40</v>
      </c>
      <c r="B51" s="45"/>
      <c r="C51" s="46">
        <v>450</v>
      </c>
      <c r="D51" s="47">
        <f>C51*B51</f>
        <v>0</v>
      </c>
    </row>
    <row r="52" spans="1:4" s="43" customFormat="1" x14ac:dyDescent="0.2">
      <c r="A52" s="44" t="s">
        <v>41</v>
      </c>
      <c r="B52" s="45"/>
      <c r="C52" s="46">
        <v>231</v>
      </c>
      <c r="D52" s="47">
        <f t="shared" si="3"/>
        <v>0</v>
      </c>
    </row>
    <row r="53" spans="1:4" s="43" customFormat="1" x14ac:dyDescent="0.2">
      <c r="A53" s="44" t="s">
        <v>42</v>
      </c>
      <c r="B53" s="45"/>
      <c r="C53" s="46">
        <v>60</v>
      </c>
      <c r="D53" s="47">
        <f t="shared" si="3"/>
        <v>0</v>
      </c>
    </row>
    <row r="54" spans="1:4" s="43" customFormat="1" x14ac:dyDescent="0.2">
      <c r="A54" s="44" t="s">
        <v>189</v>
      </c>
      <c r="B54" s="45"/>
      <c r="C54" s="46">
        <v>2912</v>
      </c>
      <c r="D54" s="47">
        <f t="shared" si="3"/>
        <v>0</v>
      </c>
    </row>
    <row r="55" spans="1:4" s="43" customFormat="1" x14ac:dyDescent="0.2">
      <c r="A55" s="44" t="s">
        <v>43</v>
      </c>
      <c r="B55" s="45"/>
      <c r="C55" s="46">
        <v>605</v>
      </c>
      <c r="D55" s="47">
        <f t="shared" si="3"/>
        <v>0</v>
      </c>
    </row>
    <row r="56" spans="1:4" s="43" customFormat="1" x14ac:dyDescent="0.2">
      <c r="A56" s="49" t="s">
        <v>44</v>
      </c>
      <c r="B56" s="45"/>
      <c r="C56" s="46">
        <v>895</v>
      </c>
      <c r="D56" s="47">
        <f t="shared" si="3"/>
        <v>0</v>
      </c>
    </row>
    <row r="57" spans="1:4" s="43" customFormat="1" x14ac:dyDescent="0.2">
      <c r="A57" s="44" t="s">
        <v>45</v>
      </c>
      <c r="B57" s="45"/>
      <c r="C57" s="46">
        <v>60</v>
      </c>
      <c r="D57" s="47">
        <f t="shared" si="3"/>
        <v>0</v>
      </c>
    </row>
    <row r="58" spans="1:4" s="43" customFormat="1" x14ac:dyDescent="0.2">
      <c r="A58" s="44" t="s">
        <v>46</v>
      </c>
      <c r="B58" s="45"/>
      <c r="C58" s="46">
        <v>4300</v>
      </c>
      <c r="D58" s="47">
        <f t="shared" si="3"/>
        <v>0</v>
      </c>
    </row>
    <row r="59" spans="1:4" s="43" customFormat="1" x14ac:dyDescent="0.2">
      <c r="A59" s="44" t="s">
        <v>47</v>
      </c>
      <c r="B59" s="45"/>
      <c r="C59" s="46">
        <v>6200</v>
      </c>
      <c r="D59" s="47">
        <f>C59*B59</f>
        <v>0</v>
      </c>
    </row>
    <row r="60" spans="1:4" s="43" customFormat="1" x14ac:dyDescent="0.2">
      <c r="A60" s="50" t="s">
        <v>48</v>
      </c>
      <c r="B60" s="51"/>
      <c r="C60" s="52">
        <v>1550</v>
      </c>
      <c r="D60" s="53">
        <f>C60*B60</f>
        <v>0</v>
      </c>
    </row>
    <row r="61" spans="1:4" s="43" customFormat="1" x14ac:dyDescent="0.2">
      <c r="A61" s="54" t="s">
        <v>49</v>
      </c>
      <c r="B61" s="51"/>
      <c r="C61" s="52">
        <v>1708</v>
      </c>
      <c r="D61" s="53">
        <f t="shared" si="3"/>
        <v>0</v>
      </c>
    </row>
    <row r="62" spans="1:4" s="43" customFormat="1" x14ac:dyDescent="0.2">
      <c r="A62" s="55" t="s">
        <v>50</v>
      </c>
      <c r="B62" s="45"/>
      <c r="C62" s="46">
        <v>3410</v>
      </c>
      <c r="D62" s="56">
        <f t="shared" si="3"/>
        <v>0</v>
      </c>
    </row>
    <row r="63" spans="1:4" s="43" customFormat="1" x14ac:dyDescent="0.2">
      <c r="A63" s="50" t="s">
        <v>51</v>
      </c>
      <c r="B63" s="51"/>
      <c r="C63" s="52">
        <v>737</v>
      </c>
      <c r="D63" s="53">
        <f>C63*B63</f>
        <v>0</v>
      </c>
    </row>
    <row r="64" spans="1:4" s="43" customFormat="1" ht="17" thickBot="1" x14ac:dyDescent="0.25">
      <c r="A64" s="57" t="s">
        <v>52</v>
      </c>
      <c r="B64" s="58"/>
      <c r="C64" s="59">
        <v>1300</v>
      </c>
      <c r="D64" s="60">
        <f t="shared" si="3"/>
        <v>0</v>
      </c>
    </row>
    <row r="65" spans="1:4" ht="17" thickTop="1" x14ac:dyDescent="0.2">
      <c r="A65" s="61"/>
      <c r="B65" s="10"/>
      <c r="C65" s="62"/>
      <c r="D65" s="11"/>
    </row>
    <row r="66" spans="1:4" ht="17" thickBot="1" x14ac:dyDescent="0.25">
      <c r="A66" s="63" t="s">
        <v>53</v>
      </c>
      <c r="B66" s="10"/>
      <c r="C66" s="62"/>
      <c r="D66" s="11"/>
    </row>
    <row r="67" spans="1:4" ht="17" thickTop="1" x14ac:dyDescent="0.2">
      <c r="A67" s="64" t="s">
        <v>54</v>
      </c>
      <c r="B67" s="65"/>
      <c r="C67" s="66">
        <v>3300</v>
      </c>
      <c r="D67" s="31">
        <f>C67*B67</f>
        <v>0</v>
      </c>
    </row>
    <row r="68" spans="1:4" x14ac:dyDescent="0.2">
      <c r="A68" s="36" t="s">
        <v>55</v>
      </c>
      <c r="B68" s="13"/>
      <c r="C68" s="67">
        <v>1220</v>
      </c>
      <c r="D68" s="38">
        <f t="shared" ref="D68:D77" si="5">C68*B68</f>
        <v>0</v>
      </c>
    </row>
    <row r="69" spans="1:4" x14ac:dyDescent="0.2">
      <c r="A69" s="36" t="s">
        <v>204</v>
      </c>
      <c r="B69" s="13"/>
      <c r="C69" s="67">
        <v>10890</v>
      </c>
      <c r="D69" s="38">
        <f t="shared" si="5"/>
        <v>0</v>
      </c>
    </row>
    <row r="70" spans="1:4" x14ac:dyDescent="0.2">
      <c r="A70" s="36" t="s">
        <v>205</v>
      </c>
      <c r="B70" s="13"/>
      <c r="C70" s="67">
        <v>6535</v>
      </c>
      <c r="D70" s="38">
        <f t="shared" si="5"/>
        <v>0</v>
      </c>
    </row>
    <row r="71" spans="1:4" x14ac:dyDescent="0.2">
      <c r="A71" s="36" t="s">
        <v>197</v>
      </c>
      <c r="B71" s="13"/>
      <c r="C71" s="67">
        <v>680</v>
      </c>
      <c r="D71" s="38">
        <f t="shared" si="5"/>
        <v>0</v>
      </c>
    </row>
    <row r="72" spans="1:4" x14ac:dyDescent="0.2">
      <c r="A72" s="36" t="s">
        <v>56</v>
      </c>
      <c r="B72" s="68"/>
      <c r="C72" s="67">
        <v>768</v>
      </c>
      <c r="D72" s="38">
        <f t="shared" si="5"/>
        <v>0</v>
      </c>
    </row>
    <row r="73" spans="1:4" x14ac:dyDescent="0.2">
      <c r="A73" s="36" t="s">
        <v>57</v>
      </c>
      <c r="B73" s="68"/>
      <c r="C73" s="67">
        <v>980</v>
      </c>
      <c r="D73" s="38">
        <f>C73*B73</f>
        <v>0</v>
      </c>
    </row>
    <row r="74" spans="1:4" x14ac:dyDescent="0.2">
      <c r="A74" s="69" t="s">
        <v>58</v>
      </c>
      <c r="B74" s="13"/>
      <c r="C74" s="67">
        <v>2590</v>
      </c>
      <c r="D74" s="38">
        <f t="shared" si="5"/>
        <v>0</v>
      </c>
    </row>
    <row r="75" spans="1:4" x14ac:dyDescent="0.2">
      <c r="A75" s="70" t="s">
        <v>59</v>
      </c>
      <c r="B75" s="71"/>
      <c r="C75" s="72">
        <v>1400</v>
      </c>
      <c r="D75" s="73">
        <f t="shared" si="5"/>
        <v>0</v>
      </c>
    </row>
    <row r="76" spans="1:4" x14ac:dyDescent="0.2">
      <c r="A76" s="70" t="s">
        <v>60</v>
      </c>
      <c r="B76" s="71"/>
      <c r="C76" s="72">
        <v>265</v>
      </c>
      <c r="D76" s="73">
        <f t="shared" si="5"/>
        <v>0</v>
      </c>
    </row>
    <row r="77" spans="1:4" ht="17" thickBot="1" x14ac:dyDescent="0.25">
      <c r="A77" s="74" t="s">
        <v>61</v>
      </c>
      <c r="B77" s="75"/>
      <c r="C77" s="76">
        <v>2100</v>
      </c>
      <c r="D77" s="77">
        <f t="shared" si="5"/>
        <v>0</v>
      </c>
    </row>
    <row r="78" spans="1:4" ht="17" thickTop="1" x14ac:dyDescent="0.2">
      <c r="A78" s="21"/>
      <c r="B78" s="10"/>
      <c r="C78" s="78"/>
      <c r="D78" s="11"/>
    </row>
    <row r="79" spans="1:4" ht="17" thickBot="1" x14ac:dyDescent="0.25">
      <c r="A79" s="61"/>
      <c r="B79" s="10"/>
      <c r="C79" s="62"/>
      <c r="D79" s="11"/>
    </row>
    <row r="80" spans="1:4" ht="17" thickTop="1" x14ac:dyDescent="0.2">
      <c r="A80" s="28" t="s">
        <v>62</v>
      </c>
      <c r="B80" s="29"/>
      <c r="C80" s="30">
        <v>9436</v>
      </c>
      <c r="D80" s="31">
        <f>C80*B80</f>
        <v>0</v>
      </c>
    </row>
    <row r="81" spans="1:5" x14ac:dyDescent="0.2">
      <c r="A81" s="79" t="s">
        <v>63</v>
      </c>
      <c r="B81" s="80"/>
      <c r="C81" s="81">
        <v>6570</v>
      </c>
      <c r="D81" s="82">
        <f>+B81*C81</f>
        <v>0</v>
      </c>
    </row>
    <row r="82" spans="1:5" s="43" customFormat="1" ht="17" thickBot="1" x14ac:dyDescent="0.25">
      <c r="A82" s="83" t="s">
        <v>64</v>
      </c>
      <c r="B82" s="84"/>
      <c r="C82" s="85">
        <v>1050</v>
      </c>
      <c r="D82" s="60">
        <f>C82*B82</f>
        <v>0</v>
      </c>
    </row>
    <row r="83" spans="1:5" ht="17" thickTop="1" x14ac:dyDescent="0.2">
      <c r="A83" s="86"/>
      <c r="B83" s="10"/>
      <c r="C83" s="78"/>
      <c r="D83" s="11"/>
    </row>
    <row r="84" spans="1:5" ht="17" thickBot="1" x14ac:dyDescent="0.25">
      <c r="A84" s="63" t="s">
        <v>65</v>
      </c>
      <c r="B84" s="10"/>
      <c r="C84" s="62"/>
    </row>
    <row r="85" spans="1:5" x14ac:dyDescent="0.2">
      <c r="A85" s="148" t="s">
        <v>193</v>
      </c>
      <c r="B85" s="162"/>
      <c r="C85" s="163">
        <v>200</v>
      </c>
      <c r="D85" s="164">
        <f>+B85*C85</f>
        <v>0</v>
      </c>
    </row>
    <row r="86" spans="1:5" s="43" customFormat="1" x14ac:dyDescent="0.2">
      <c r="A86" s="149" t="s">
        <v>66</v>
      </c>
      <c r="B86" s="13"/>
      <c r="C86" s="46">
        <v>910</v>
      </c>
      <c r="D86" s="150">
        <f t="shared" ref="D86:D103" si="6">C86*B86</f>
        <v>0</v>
      </c>
      <c r="E86" s="5"/>
    </row>
    <row r="87" spans="1:5" s="43" customFormat="1" x14ac:dyDescent="0.2">
      <c r="A87" s="149" t="s">
        <v>67</v>
      </c>
      <c r="B87" s="13"/>
      <c r="C87" s="46">
        <v>1200</v>
      </c>
      <c r="D87" s="150">
        <f t="shared" si="6"/>
        <v>0</v>
      </c>
      <c r="E87" s="5"/>
    </row>
    <row r="88" spans="1:5" s="43" customFormat="1" x14ac:dyDescent="0.2">
      <c r="A88" s="149" t="s">
        <v>68</v>
      </c>
      <c r="B88" s="13"/>
      <c r="C88" s="46">
        <v>2300</v>
      </c>
      <c r="D88" s="150">
        <f t="shared" si="6"/>
        <v>0</v>
      </c>
      <c r="E88" s="5"/>
    </row>
    <row r="89" spans="1:5" s="43" customFormat="1" x14ac:dyDescent="0.2">
      <c r="A89" s="151" t="s">
        <v>69</v>
      </c>
      <c r="B89" s="13"/>
      <c r="C89" s="46">
        <v>456</v>
      </c>
      <c r="D89" s="150">
        <f t="shared" si="6"/>
        <v>0</v>
      </c>
      <c r="E89" s="5"/>
    </row>
    <row r="90" spans="1:5" s="43" customFormat="1" x14ac:dyDescent="0.2">
      <c r="A90" s="151" t="s">
        <v>70</v>
      </c>
      <c r="B90" s="13"/>
      <c r="C90" s="46">
        <v>913</v>
      </c>
      <c r="D90" s="150">
        <f t="shared" si="6"/>
        <v>0</v>
      </c>
      <c r="E90" s="5"/>
    </row>
    <row r="91" spans="1:5" s="43" customFormat="1" x14ac:dyDescent="0.2">
      <c r="A91" s="151" t="s">
        <v>71</v>
      </c>
      <c r="B91" s="13"/>
      <c r="C91" s="46">
        <v>922</v>
      </c>
      <c r="D91" s="150">
        <f t="shared" si="6"/>
        <v>0</v>
      </c>
      <c r="E91" s="5"/>
    </row>
    <row r="92" spans="1:5" s="43" customFormat="1" x14ac:dyDescent="0.2">
      <c r="A92" s="151" t="s">
        <v>211</v>
      </c>
      <c r="B92" s="13"/>
      <c r="C92" s="46">
        <v>400</v>
      </c>
      <c r="D92" s="150">
        <f t="shared" si="6"/>
        <v>0</v>
      </c>
      <c r="E92" s="5"/>
    </row>
    <row r="93" spans="1:5" s="43" customFormat="1" x14ac:dyDescent="0.2">
      <c r="A93" s="151" t="s">
        <v>72</v>
      </c>
      <c r="B93" s="13"/>
      <c r="C93" s="46">
        <v>325</v>
      </c>
      <c r="D93" s="150">
        <f>C93*B93</f>
        <v>0</v>
      </c>
      <c r="E93" s="5"/>
    </row>
    <row r="94" spans="1:5" s="43" customFormat="1" x14ac:dyDescent="0.2">
      <c r="A94" s="151" t="s">
        <v>73</v>
      </c>
      <c r="B94" s="13"/>
      <c r="C94" s="46">
        <v>650</v>
      </c>
      <c r="D94" s="150">
        <f>C94*B94</f>
        <v>0</v>
      </c>
      <c r="E94" s="5"/>
    </row>
    <row r="95" spans="1:5" s="43" customFormat="1" x14ac:dyDescent="0.2">
      <c r="A95" s="151" t="s">
        <v>74</v>
      </c>
      <c r="B95" s="13"/>
      <c r="C95" s="46">
        <v>630</v>
      </c>
      <c r="D95" s="150">
        <f>C95*B95</f>
        <v>0</v>
      </c>
      <c r="E95" s="5"/>
    </row>
    <row r="96" spans="1:5" s="43" customFormat="1" x14ac:dyDescent="0.2">
      <c r="A96" s="151" t="s">
        <v>75</v>
      </c>
      <c r="B96" s="13"/>
      <c r="C96" s="46">
        <v>1264</v>
      </c>
      <c r="D96" s="150">
        <f t="shared" si="6"/>
        <v>0</v>
      </c>
      <c r="E96" s="5"/>
    </row>
    <row r="97" spans="1:5" s="43" customFormat="1" x14ac:dyDescent="0.2">
      <c r="A97" s="149" t="s">
        <v>76</v>
      </c>
      <c r="B97" s="13"/>
      <c r="C97" s="46">
        <v>590</v>
      </c>
      <c r="D97" s="150">
        <f t="shared" si="6"/>
        <v>0</v>
      </c>
      <c r="E97" s="5"/>
    </row>
    <row r="98" spans="1:5" s="43" customFormat="1" x14ac:dyDescent="0.2">
      <c r="A98" s="152" t="s">
        <v>77</v>
      </c>
      <c r="B98" s="13"/>
      <c r="C98" s="46">
        <v>2530</v>
      </c>
      <c r="D98" s="150">
        <f t="shared" si="6"/>
        <v>0</v>
      </c>
      <c r="E98" s="5"/>
    </row>
    <row r="99" spans="1:5" s="43" customFormat="1" x14ac:dyDescent="0.2">
      <c r="A99" s="152" t="s">
        <v>78</v>
      </c>
      <c r="B99" s="13"/>
      <c r="C99" s="46">
        <v>5060</v>
      </c>
      <c r="D99" s="150">
        <f t="shared" si="6"/>
        <v>0</v>
      </c>
      <c r="E99" s="5"/>
    </row>
    <row r="100" spans="1:5" s="43" customFormat="1" x14ac:dyDescent="0.2">
      <c r="A100" s="149" t="s">
        <v>79</v>
      </c>
      <c r="B100" s="13"/>
      <c r="C100" s="46">
        <v>291</v>
      </c>
      <c r="D100" s="150">
        <f t="shared" si="6"/>
        <v>0</v>
      </c>
      <c r="E100" s="5"/>
    </row>
    <row r="101" spans="1:5" s="43" customFormat="1" x14ac:dyDescent="0.2">
      <c r="A101" s="151" t="s">
        <v>80</v>
      </c>
      <c r="B101" s="13"/>
      <c r="C101" s="46">
        <v>399</v>
      </c>
      <c r="D101" s="150">
        <f t="shared" si="6"/>
        <v>0</v>
      </c>
      <c r="E101" s="5"/>
    </row>
    <row r="102" spans="1:5" s="43" customFormat="1" x14ac:dyDescent="0.2">
      <c r="A102" s="151" t="s">
        <v>81</v>
      </c>
      <c r="B102" s="13"/>
      <c r="C102" s="46">
        <v>399</v>
      </c>
      <c r="D102" s="150">
        <f t="shared" si="6"/>
        <v>0</v>
      </c>
      <c r="E102" s="5"/>
    </row>
    <row r="103" spans="1:5" s="43" customFormat="1" ht="17" thickBot="1" x14ac:dyDescent="0.25">
      <c r="A103" s="153" t="s">
        <v>82</v>
      </c>
      <c r="B103" s="154"/>
      <c r="C103" s="46">
        <v>399</v>
      </c>
      <c r="D103" s="155">
        <f t="shared" si="6"/>
        <v>0</v>
      </c>
      <c r="E103" s="5"/>
    </row>
    <row r="104" spans="1:5" x14ac:dyDescent="0.2">
      <c r="A104" s="61"/>
      <c r="B104" s="10"/>
      <c r="C104" s="62"/>
      <c r="D104" s="11"/>
    </row>
    <row r="105" spans="1:5" ht="17" thickBot="1" x14ac:dyDescent="0.25">
      <c r="A105" s="63" t="s">
        <v>198</v>
      </c>
      <c r="B105" s="10"/>
      <c r="C105" s="62"/>
      <c r="D105" s="11"/>
    </row>
    <row r="106" spans="1:5" x14ac:dyDescent="0.2">
      <c r="A106" s="165" t="s">
        <v>83</v>
      </c>
      <c r="B106" s="166"/>
      <c r="C106" s="167">
        <v>1100</v>
      </c>
      <c r="D106" s="168">
        <f>C106*B106</f>
        <v>0</v>
      </c>
    </row>
    <row r="107" spans="1:5" x14ac:dyDescent="0.2">
      <c r="A107" s="169" t="s">
        <v>84</v>
      </c>
      <c r="B107" s="68"/>
      <c r="C107" s="88">
        <v>585</v>
      </c>
      <c r="D107" s="170">
        <f>C107*B107</f>
        <v>0</v>
      </c>
    </row>
    <row r="108" spans="1:5" x14ac:dyDescent="0.2">
      <c r="A108" s="171" t="s">
        <v>85</v>
      </c>
      <c r="B108" s="68"/>
      <c r="C108" s="88">
        <v>690</v>
      </c>
      <c r="D108" s="170">
        <f t="shared" ref="D108:D109" si="7">C108*B108</f>
        <v>0</v>
      </c>
    </row>
    <row r="109" spans="1:5" ht="17" thickBot="1" x14ac:dyDescent="0.25">
      <c r="A109" s="172" t="s">
        <v>199</v>
      </c>
      <c r="B109" s="173"/>
      <c r="C109" s="174">
        <v>1700</v>
      </c>
      <c r="D109" s="170">
        <f t="shared" si="7"/>
        <v>0</v>
      </c>
    </row>
    <row r="110" spans="1:5" x14ac:dyDescent="0.2">
      <c r="A110" s="61"/>
      <c r="B110" s="10"/>
      <c r="C110" s="62"/>
      <c r="D110" s="11"/>
    </row>
    <row r="111" spans="1:5" ht="17" thickBot="1" x14ac:dyDescent="0.25">
      <c r="A111" s="63" t="s">
        <v>86</v>
      </c>
    </row>
    <row r="112" spans="1:5" ht="17" thickTop="1" x14ac:dyDescent="0.2">
      <c r="A112" s="28" t="s">
        <v>87</v>
      </c>
      <c r="B112" s="65"/>
      <c r="C112" s="66">
        <v>290</v>
      </c>
      <c r="D112" s="31">
        <f>B112*C112</f>
        <v>0</v>
      </c>
    </row>
    <row r="113" spans="1:4" x14ac:dyDescent="0.2">
      <c r="A113" s="61"/>
      <c r="B113" s="10"/>
      <c r="C113" s="62"/>
    </row>
    <row r="114" spans="1:4" x14ac:dyDescent="0.2">
      <c r="A114" s="63" t="s">
        <v>88</v>
      </c>
    </row>
    <row r="115" spans="1:4" x14ac:dyDescent="0.2">
      <c r="A115" s="36" t="s">
        <v>89</v>
      </c>
      <c r="B115" s="13"/>
      <c r="C115" s="37">
        <v>381</v>
      </c>
      <c r="D115" s="38">
        <f t="shared" ref="D115:D142" si="8">C115*B115</f>
        <v>0</v>
      </c>
    </row>
    <row r="116" spans="1:4" x14ac:dyDescent="0.2">
      <c r="A116" s="36" t="s">
        <v>90</v>
      </c>
      <c r="B116" s="13"/>
      <c r="C116" s="37">
        <v>390</v>
      </c>
      <c r="D116" s="38">
        <f t="shared" si="8"/>
        <v>0</v>
      </c>
    </row>
    <row r="117" spans="1:4" x14ac:dyDescent="0.2">
      <c r="A117" s="36" t="s">
        <v>91</v>
      </c>
      <c r="B117" s="13"/>
      <c r="C117" s="37">
        <v>175</v>
      </c>
      <c r="D117" s="38">
        <f t="shared" si="8"/>
        <v>0</v>
      </c>
    </row>
    <row r="118" spans="1:4" x14ac:dyDescent="0.2">
      <c r="A118" s="36" t="s">
        <v>92</v>
      </c>
      <c r="B118" s="13"/>
      <c r="C118" s="37">
        <v>340</v>
      </c>
      <c r="D118" s="38">
        <f t="shared" si="8"/>
        <v>0</v>
      </c>
    </row>
    <row r="119" spans="1:4" x14ac:dyDescent="0.2">
      <c r="A119" s="36" t="s">
        <v>93</v>
      </c>
      <c r="B119" s="13"/>
      <c r="C119" s="37">
        <v>170</v>
      </c>
      <c r="D119" s="38">
        <f t="shared" si="8"/>
        <v>0</v>
      </c>
    </row>
    <row r="120" spans="1:4" x14ac:dyDescent="0.2">
      <c r="A120" s="36" t="s">
        <v>94</v>
      </c>
      <c r="B120" s="13"/>
      <c r="C120" s="37">
        <v>230</v>
      </c>
      <c r="D120" s="38">
        <f t="shared" si="8"/>
        <v>0</v>
      </c>
    </row>
    <row r="121" spans="1:4" s="43" customFormat="1" x14ac:dyDescent="0.2">
      <c r="A121" s="36" t="s">
        <v>95</v>
      </c>
      <c r="B121" s="13"/>
      <c r="C121" s="37">
        <v>230</v>
      </c>
      <c r="D121" s="38">
        <f t="shared" si="8"/>
        <v>0</v>
      </c>
    </row>
    <row r="122" spans="1:4" s="43" customFormat="1" x14ac:dyDescent="0.2">
      <c r="A122" s="44" t="s">
        <v>96</v>
      </c>
      <c r="B122" s="45"/>
      <c r="C122" s="46">
        <v>475</v>
      </c>
      <c r="D122" s="47">
        <f t="shared" si="8"/>
        <v>0</v>
      </c>
    </row>
    <row r="123" spans="1:4" s="43" customFormat="1" x14ac:dyDescent="0.2">
      <c r="A123" s="87" t="s">
        <v>97</v>
      </c>
      <c r="B123" s="45"/>
      <c r="C123" s="46">
        <v>151</v>
      </c>
      <c r="D123" s="47">
        <f t="shared" si="8"/>
        <v>0</v>
      </c>
    </row>
    <row r="124" spans="1:4" s="43" customFormat="1" x14ac:dyDescent="0.2">
      <c r="A124" s="44" t="s">
        <v>98</v>
      </c>
      <c r="B124" s="45"/>
      <c r="C124" s="46">
        <v>230</v>
      </c>
      <c r="D124" s="47">
        <f t="shared" si="8"/>
        <v>0</v>
      </c>
    </row>
    <row r="125" spans="1:4" s="43" customFormat="1" x14ac:dyDescent="0.2">
      <c r="A125" s="44" t="s">
        <v>99</v>
      </c>
      <c r="B125" s="45"/>
      <c r="C125" s="46">
        <v>290</v>
      </c>
      <c r="D125" s="47">
        <f t="shared" si="8"/>
        <v>0</v>
      </c>
    </row>
    <row r="126" spans="1:4" s="43" customFormat="1" x14ac:dyDescent="0.2">
      <c r="A126" s="44" t="s">
        <v>100</v>
      </c>
      <c r="B126" s="45"/>
      <c r="C126" s="46">
        <v>185</v>
      </c>
      <c r="D126" s="47">
        <f t="shared" si="8"/>
        <v>0</v>
      </c>
    </row>
    <row r="127" spans="1:4" s="43" customFormat="1" x14ac:dyDescent="0.2">
      <c r="A127" s="44" t="s">
        <v>101</v>
      </c>
      <c r="B127" s="45"/>
      <c r="C127" s="46">
        <v>330</v>
      </c>
      <c r="D127" s="47">
        <f t="shared" si="8"/>
        <v>0</v>
      </c>
    </row>
    <row r="128" spans="1:4" s="43" customFormat="1" x14ac:dyDescent="0.2">
      <c r="A128" s="44" t="s">
        <v>102</v>
      </c>
      <c r="B128" s="45"/>
      <c r="C128" s="46">
        <v>98</v>
      </c>
      <c r="D128" s="47">
        <f t="shared" si="8"/>
        <v>0</v>
      </c>
    </row>
    <row r="129" spans="1:4" s="43" customFormat="1" x14ac:dyDescent="0.2">
      <c r="A129" s="44" t="s">
        <v>103</v>
      </c>
      <c r="B129" s="45"/>
      <c r="C129" s="46">
        <v>140</v>
      </c>
      <c r="D129" s="47">
        <f t="shared" si="8"/>
        <v>0</v>
      </c>
    </row>
    <row r="130" spans="1:4" s="43" customFormat="1" x14ac:dyDescent="0.2">
      <c r="A130" s="44" t="s">
        <v>190</v>
      </c>
      <c r="B130" s="45"/>
      <c r="C130" s="46">
        <v>290</v>
      </c>
      <c r="D130" s="47">
        <f>+B130*C130</f>
        <v>0</v>
      </c>
    </row>
    <row r="131" spans="1:4" s="43" customFormat="1" x14ac:dyDescent="0.2">
      <c r="A131" s="44" t="s">
        <v>104</v>
      </c>
      <c r="B131" s="45"/>
      <c r="C131" s="46">
        <v>140</v>
      </c>
      <c r="D131" s="47">
        <f t="shared" si="8"/>
        <v>0</v>
      </c>
    </row>
    <row r="132" spans="1:4" s="43" customFormat="1" x14ac:dyDescent="0.2">
      <c r="A132" s="44" t="s">
        <v>105</v>
      </c>
      <c r="B132" s="45"/>
      <c r="C132" s="46">
        <v>150</v>
      </c>
      <c r="D132" s="47">
        <f t="shared" si="8"/>
        <v>0</v>
      </c>
    </row>
    <row r="133" spans="1:4" s="43" customFormat="1" x14ac:dyDescent="0.2">
      <c r="A133" s="44" t="s">
        <v>106</v>
      </c>
      <c r="B133" s="45"/>
      <c r="C133" s="46">
        <v>235</v>
      </c>
      <c r="D133" s="47">
        <f t="shared" si="8"/>
        <v>0</v>
      </c>
    </row>
    <row r="134" spans="1:4" s="43" customFormat="1" x14ac:dyDescent="0.2">
      <c r="A134" s="44" t="s">
        <v>107</v>
      </c>
      <c r="B134" s="45"/>
      <c r="C134" s="46">
        <v>570</v>
      </c>
      <c r="D134" s="47">
        <f t="shared" si="8"/>
        <v>0</v>
      </c>
    </row>
    <row r="135" spans="1:4" s="43" customFormat="1" x14ac:dyDescent="0.2">
      <c r="A135" s="44" t="s">
        <v>195</v>
      </c>
      <c r="B135" s="45"/>
      <c r="C135" s="46">
        <v>1320</v>
      </c>
      <c r="D135" s="47">
        <f t="shared" si="8"/>
        <v>0</v>
      </c>
    </row>
    <row r="136" spans="1:4" s="43" customFormat="1" x14ac:dyDescent="0.2">
      <c r="A136" s="44" t="s">
        <v>194</v>
      </c>
      <c r="B136" s="45"/>
      <c r="C136" s="46">
        <v>1540</v>
      </c>
      <c r="D136" s="47">
        <f t="shared" si="8"/>
        <v>0</v>
      </c>
    </row>
    <row r="137" spans="1:4" s="43" customFormat="1" x14ac:dyDescent="0.2">
      <c r="A137" s="44" t="s">
        <v>108</v>
      </c>
      <c r="B137" s="45"/>
      <c r="C137" s="46">
        <v>511</v>
      </c>
      <c r="D137" s="47">
        <f t="shared" si="8"/>
        <v>0</v>
      </c>
    </row>
    <row r="138" spans="1:4" x14ac:dyDescent="0.2">
      <c r="A138" s="44" t="s">
        <v>109</v>
      </c>
      <c r="B138" s="45"/>
      <c r="C138" s="46">
        <v>620</v>
      </c>
      <c r="D138" s="47">
        <f t="shared" si="8"/>
        <v>0</v>
      </c>
    </row>
    <row r="139" spans="1:4" x14ac:dyDescent="0.2">
      <c r="A139" s="36" t="s">
        <v>110</v>
      </c>
      <c r="B139" s="18"/>
      <c r="C139" s="37">
        <v>260</v>
      </c>
      <c r="D139" s="38">
        <f>+C139*B139</f>
        <v>0</v>
      </c>
    </row>
    <row r="140" spans="1:4" x14ac:dyDescent="0.2">
      <c r="A140" s="36" t="s">
        <v>111</v>
      </c>
      <c r="B140" s="13"/>
      <c r="C140" s="37">
        <v>350</v>
      </c>
      <c r="D140" s="38">
        <f t="shared" si="8"/>
        <v>0</v>
      </c>
    </row>
    <row r="141" spans="1:4" x14ac:dyDescent="0.2">
      <c r="A141" s="36" t="s">
        <v>112</v>
      </c>
      <c r="B141" s="13"/>
      <c r="C141" s="37">
        <v>310</v>
      </c>
      <c r="D141" s="38">
        <f>C141*B141</f>
        <v>0</v>
      </c>
    </row>
    <row r="142" spans="1:4" x14ac:dyDescent="0.2">
      <c r="A142" s="36" t="s">
        <v>113</v>
      </c>
      <c r="B142" s="13"/>
      <c r="C142" s="37">
        <v>95</v>
      </c>
      <c r="D142" s="38">
        <f t="shared" si="8"/>
        <v>0</v>
      </c>
    </row>
    <row r="143" spans="1:4" ht="17" thickBot="1" x14ac:dyDescent="0.25">
      <c r="A143" s="90" t="s">
        <v>114</v>
      </c>
      <c r="B143" s="91"/>
      <c r="C143" s="92">
        <v>80</v>
      </c>
      <c r="D143" s="77">
        <f>B143*C143</f>
        <v>0</v>
      </c>
    </row>
    <row r="144" spans="1:4" ht="17" thickTop="1" x14ac:dyDescent="0.2">
      <c r="A144" s="21"/>
      <c r="B144" s="22"/>
      <c r="C144" s="93"/>
      <c r="D144" s="11"/>
    </row>
    <row r="145" spans="1:4" ht="17" thickBot="1" x14ac:dyDescent="0.25">
      <c r="A145" s="63" t="s">
        <v>115</v>
      </c>
      <c r="B145" s="22"/>
      <c r="C145" s="93"/>
    </row>
    <row r="146" spans="1:4" ht="17" thickTop="1" x14ac:dyDescent="0.2">
      <c r="A146" s="28" t="s">
        <v>116</v>
      </c>
      <c r="B146" s="29"/>
      <c r="C146" s="30">
        <v>270</v>
      </c>
      <c r="D146" s="31">
        <f t="shared" ref="D146:D160" si="9">C146*B146</f>
        <v>0</v>
      </c>
    </row>
    <row r="147" spans="1:4" x14ac:dyDescent="0.2">
      <c r="A147" s="32" t="s">
        <v>117</v>
      </c>
      <c r="B147" s="33"/>
      <c r="C147" s="34">
        <v>682</v>
      </c>
      <c r="D147" s="35">
        <f t="shared" si="9"/>
        <v>0</v>
      </c>
    </row>
    <row r="148" spans="1:4" x14ac:dyDescent="0.2">
      <c r="A148" s="36" t="s">
        <v>118</v>
      </c>
      <c r="B148" s="13"/>
      <c r="C148" s="37">
        <v>98</v>
      </c>
      <c r="D148" s="38">
        <f t="shared" si="9"/>
        <v>0</v>
      </c>
    </row>
    <row r="149" spans="1:4" x14ac:dyDescent="0.2">
      <c r="A149" s="36" t="s">
        <v>119</v>
      </c>
      <c r="B149" s="13"/>
      <c r="C149" s="37">
        <v>98</v>
      </c>
      <c r="D149" s="38">
        <f t="shared" si="9"/>
        <v>0</v>
      </c>
    </row>
    <row r="150" spans="1:4" x14ac:dyDescent="0.2">
      <c r="A150" s="36" t="s">
        <v>120</v>
      </c>
      <c r="B150" s="13"/>
      <c r="C150" s="37">
        <v>605</v>
      </c>
      <c r="D150" s="38">
        <f>C150*B150</f>
        <v>0</v>
      </c>
    </row>
    <row r="151" spans="1:4" x14ac:dyDescent="0.2">
      <c r="A151" s="36" t="s">
        <v>121</v>
      </c>
      <c r="B151" s="13"/>
      <c r="C151" s="37">
        <v>495</v>
      </c>
      <c r="D151" s="38">
        <f>C151*B151</f>
        <v>0</v>
      </c>
    </row>
    <row r="152" spans="1:4" x14ac:dyDescent="0.2">
      <c r="A152" s="36" t="s">
        <v>122</v>
      </c>
      <c r="B152" s="13"/>
      <c r="C152" s="37">
        <v>975</v>
      </c>
      <c r="D152" s="38">
        <f>C152*B152</f>
        <v>0</v>
      </c>
    </row>
    <row r="153" spans="1:4" x14ac:dyDescent="0.2">
      <c r="A153" s="36" t="s">
        <v>123</v>
      </c>
      <c r="B153" s="13"/>
      <c r="C153" s="37">
        <v>1220</v>
      </c>
      <c r="D153" s="38">
        <f>C153*B153</f>
        <v>0</v>
      </c>
    </row>
    <row r="154" spans="1:4" x14ac:dyDescent="0.2">
      <c r="A154" s="36" t="s">
        <v>124</v>
      </c>
      <c r="B154" s="13"/>
      <c r="C154" s="37">
        <v>99</v>
      </c>
      <c r="D154" s="38">
        <f t="shared" si="9"/>
        <v>0</v>
      </c>
    </row>
    <row r="155" spans="1:4" x14ac:dyDescent="0.2">
      <c r="A155" s="36" t="s">
        <v>125</v>
      </c>
      <c r="B155" s="13"/>
      <c r="C155" s="37">
        <v>99</v>
      </c>
      <c r="D155" s="38">
        <f t="shared" si="9"/>
        <v>0</v>
      </c>
    </row>
    <row r="156" spans="1:4" x14ac:dyDescent="0.2">
      <c r="A156" s="36" t="s">
        <v>126</v>
      </c>
      <c r="B156" s="13"/>
      <c r="C156" s="37">
        <v>99</v>
      </c>
      <c r="D156" s="38">
        <f t="shared" si="9"/>
        <v>0</v>
      </c>
    </row>
    <row r="157" spans="1:4" x14ac:dyDescent="0.2">
      <c r="A157" s="70" t="s">
        <v>127</v>
      </c>
      <c r="B157" s="94"/>
      <c r="C157" s="37">
        <v>99</v>
      </c>
      <c r="D157" s="73">
        <f t="shared" si="9"/>
        <v>0</v>
      </c>
    </row>
    <row r="158" spans="1:4" x14ac:dyDescent="0.2">
      <c r="A158" s="70" t="s">
        <v>128</v>
      </c>
      <c r="B158" s="94"/>
      <c r="C158" s="95">
        <v>190</v>
      </c>
      <c r="D158" s="73">
        <f t="shared" si="9"/>
        <v>0</v>
      </c>
    </row>
    <row r="159" spans="1:4" x14ac:dyDescent="0.2">
      <c r="A159" s="70" t="s">
        <v>129</v>
      </c>
      <c r="B159" s="94"/>
      <c r="C159" s="95">
        <v>121</v>
      </c>
      <c r="D159" s="73">
        <f t="shared" si="9"/>
        <v>0</v>
      </c>
    </row>
    <row r="160" spans="1:4" ht="17" thickBot="1" x14ac:dyDescent="0.25">
      <c r="A160" s="90" t="s">
        <v>130</v>
      </c>
      <c r="B160" s="91"/>
      <c r="C160" s="92">
        <v>286</v>
      </c>
      <c r="D160" s="96">
        <f t="shared" si="9"/>
        <v>0</v>
      </c>
    </row>
    <row r="161" spans="1:4" ht="17" thickTop="1" x14ac:dyDescent="0.2">
      <c r="A161" s="21"/>
      <c r="B161" s="22"/>
      <c r="C161" s="23"/>
      <c r="D161" s="97"/>
    </row>
    <row r="162" spans="1:4" ht="17" thickBot="1" x14ac:dyDescent="0.25">
      <c r="A162" s="63" t="s">
        <v>200</v>
      </c>
      <c r="B162" s="22"/>
      <c r="C162" s="23"/>
      <c r="D162" s="97"/>
    </row>
    <row r="163" spans="1:4" ht="17" thickBot="1" x14ac:dyDescent="0.25">
      <c r="A163" s="148" t="s">
        <v>131</v>
      </c>
      <c r="B163" s="162"/>
      <c r="C163" s="163">
        <v>435</v>
      </c>
      <c r="D163" s="175">
        <f>C163*B163</f>
        <v>0</v>
      </c>
    </row>
    <row r="164" spans="1:4" ht="17" thickBot="1" x14ac:dyDescent="0.25">
      <c r="A164" s="148" t="s">
        <v>203</v>
      </c>
      <c r="B164" s="33"/>
      <c r="C164" s="34">
        <v>1810</v>
      </c>
      <c r="D164" s="175">
        <f>C164*B164</f>
        <v>0</v>
      </c>
    </row>
    <row r="165" spans="1:4" ht="17" thickBot="1" x14ac:dyDescent="0.25">
      <c r="A165" s="176" t="s">
        <v>201</v>
      </c>
      <c r="B165" s="13"/>
      <c r="C165" s="37">
        <v>1100</v>
      </c>
      <c r="D165" s="175">
        <f t="shared" ref="D165:D166" si="10">C165*B165</f>
        <v>0</v>
      </c>
    </row>
    <row r="166" spans="1:4" ht="17" thickBot="1" x14ac:dyDescent="0.25">
      <c r="A166" s="177" t="s">
        <v>202</v>
      </c>
      <c r="B166" s="154"/>
      <c r="C166" s="178">
        <v>806</v>
      </c>
      <c r="D166" s="175">
        <f t="shared" si="10"/>
        <v>0</v>
      </c>
    </row>
    <row r="167" spans="1:4" x14ac:dyDescent="0.2">
      <c r="A167" s="21"/>
      <c r="B167" s="10"/>
      <c r="C167" s="62"/>
      <c r="D167" s="97"/>
    </row>
    <row r="168" spans="1:4" ht="17" thickBot="1" x14ac:dyDescent="0.25">
      <c r="A168" s="63" t="s">
        <v>132</v>
      </c>
      <c r="B168" s="10"/>
      <c r="C168" s="62"/>
    </row>
    <row r="169" spans="1:4" ht="17" thickTop="1" x14ac:dyDescent="0.2">
      <c r="A169" s="28" t="s">
        <v>133</v>
      </c>
      <c r="B169" s="65"/>
      <c r="C169" s="66">
        <v>486</v>
      </c>
      <c r="D169" s="31">
        <f>C169*B169</f>
        <v>0</v>
      </c>
    </row>
    <row r="170" spans="1:4" x14ac:dyDescent="0.2">
      <c r="A170" s="36" t="s">
        <v>134</v>
      </c>
      <c r="B170" s="68"/>
      <c r="C170" s="67">
        <v>499.91</v>
      </c>
      <c r="D170" s="38">
        <f>B170*C170</f>
        <v>0</v>
      </c>
    </row>
    <row r="171" spans="1:4" ht="17" thickBot="1" x14ac:dyDescent="0.25">
      <c r="A171" s="90" t="s">
        <v>135</v>
      </c>
      <c r="B171" s="75"/>
      <c r="C171" s="76">
        <v>610</v>
      </c>
      <c r="D171" s="77">
        <f>B171*C171</f>
        <v>0</v>
      </c>
    </row>
    <row r="172" spans="1:4" ht="18" thickTop="1" thickBot="1" x14ac:dyDescent="0.25">
      <c r="A172" s="61"/>
      <c r="B172" s="10"/>
      <c r="C172" s="11"/>
      <c r="D172" s="11"/>
    </row>
    <row r="173" spans="1:4" ht="17" thickTop="1" x14ac:dyDescent="0.2">
      <c r="A173" s="28" t="s">
        <v>136</v>
      </c>
      <c r="B173" s="68">
        <f>SUM('pedido gelatinas'!C2:C37)</f>
        <v>0</v>
      </c>
      <c r="C173" s="98">
        <v>12120</v>
      </c>
      <c r="D173" s="31">
        <f>B173*C173</f>
        <v>0</v>
      </c>
    </row>
    <row r="174" spans="1:4" x14ac:dyDescent="0.2">
      <c r="A174" s="36" t="s">
        <v>137</v>
      </c>
      <c r="B174" s="68">
        <f>SUM('pedido gelatinas'!D2:D37)</f>
        <v>0</v>
      </c>
      <c r="C174" s="99">
        <v>7270</v>
      </c>
      <c r="D174" s="38">
        <f>B174*C174</f>
        <v>0</v>
      </c>
    </row>
    <row r="175" spans="1:4" x14ac:dyDescent="0.2">
      <c r="A175" s="36" t="s">
        <v>138</v>
      </c>
      <c r="B175" s="68">
        <f>SUM('pedido gelatinas'!E2:E37)</f>
        <v>0</v>
      </c>
      <c r="C175" s="99">
        <v>2420</v>
      </c>
      <c r="D175" s="38">
        <f>B175*C175</f>
        <v>0</v>
      </c>
    </row>
    <row r="176" spans="1:4" x14ac:dyDescent="0.2">
      <c r="A176" s="36" t="s">
        <v>139</v>
      </c>
      <c r="B176" s="68">
        <f>SUM('pedido gelatinas'!E38)</f>
        <v>0</v>
      </c>
      <c r="C176" s="99">
        <v>5040</v>
      </c>
      <c r="D176" s="38">
        <f>B176*C176</f>
        <v>0</v>
      </c>
    </row>
    <row r="177" spans="1:4" ht="15" customHeight="1" thickBot="1" x14ac:dyDescent="0.25">
      <c r="A177" s="90" t="s">
        <v>140</v>
      </c>
      <c r="B177" s="68">
        <f>SUM('pedido gelatinas'!E39)</f>
        <v>0</v>
      </c>
      <c r="C177" s="100">
        <v>6110</v>
      </c>
      <c r="D177" s="77">
        <f>B177*C177</f>
        <v>0</v>
      </c>
    </row>
    <row r="178" spans="1:4" ht="15" customHeight="1" thickTop="1" x14ac:dyDescent="0.2">
      <c r="A178" s="21"/>
      <c r="B178" s="10"/>
      <c r="C178" s="11"/>
      <c r="D178" s="11"/>
    </row>
    <row r="179" spans="1:4" x14ac:dyDescent="0.2">
      <c r="A179" s="36" t="s">
        <v>196</v>
      </c>
      <c r="B179" s="68"/>
      <c r="C179" s="67">
        <v>715</v>
      </c>
      <c r="D179" s="38">
        <f>+B179*(C179)</f>
        <v>0</v>
      </c>
    </row>
    <row r="180" spans="1:4" ht="15" customHeight="1" thickBot="1" x14ac:dyDescent="0.25">
      <c r="A180" s="101" t="s">
        <v>141</v>
      </c>
      <c r="B180" s="102"/>
      <c r="C180" s="103"/>
      <c r="D180" s="103">
        <f>SUM(D3:D179)</f>
        <v>0</v>
      </c>
    </row>
    <row r="181" spans="1:4" ht="12" customHeight="1" x14ac:dyDescent="0.2">
      <c r="A181" s="104"/>
      <c r="B181" s="105"/>
      <c r="C181" s="106"/>
      <c r="D181" s="106"/>
    </row>
    <row r="182" spans="1:4" ht="12" customHeight="1" thickBot="1" x14ac:dyDescent="0.25">
      <c r="A182" s="107" t="s">
        <v>142</v>
      </c>
      <c r="B182" s="108"/>
      <c r="C182" s="109"/>
      <c r="D182" s="110">
        <f>D180*0.21</f>
        <v>0</v>
      </c>
    </row>
    <row r="183" spans="1:4" s="112" customFormat="1" x14ac:dyDescent="0.2">
      <c r="A183" s="111"/>
      <c r="B183" s="105"/>
      <c r="C183" s="106"/>
      <c r="D183" s="106"/>
    </row>
    <row r="184" spans="1:4" s="43" customFormat="1" ht="11" customHeight="1" x14ac:dyDescent="0.2">
      <c r="A184" s="113" t="s">
        <v>143</v>
      </c>
      <c r="B184" s="114"/>
      <c r="C184" s="115"/>
      <c r="D184" s="116">
        <f>D180+D182</f>
        <v>0</v>
      </c>
    </row>
    <row r="185" spans="1:4" s="121" customFormat="1" x14ac:dyDescent="0.2">
      <c r="A185" s="117"/>
      <c r="B185" s="118"/>
      <c r="C185" s="119"/>
      <c r="D185" s="120"/>
    </row>
    <row r="186" spans="1:4" s="43" customFormat="1" ht="13" customHeight="1" x14ac:dyDescent="0.2">
      <c r="A186" s="122" t="s">
        <v>144</v>
      </c>
      <c r="B186" s="123"/>
      <c r="C186" s="124"/>
      <c r="D186" s="125">
        <f>+D180*1.35</f>
        <v>0</v>
      </c>
    </row>
    <row r="187" spans="1:4" s="126" customFormat="1" x14ac:dyDescent="0.2">
      <c r="A187" s="117" t="s">
        <v>145</v>
      </c>
      <c r="B187" s="118"/>
      <c r="C187" s="119"/>
      <c r="D187" s="120">
        <f>+D186*0.21</f>
        <v>0</v>
      </c>
    </row>
    <row r="188" spans="1:4" x14ac:dyDescent="0.2">
      <c r="A188" s="127" t="s">
        <v>146</v>
      </c>
      <c r="B188" s="128"/>
      <c r="C188" s="129"/>
      <c r="D188" s="130">
        <f>+D184*1.21</f>
        <v>0</v>
      </c>
    </row>
    <row r="189" spans="1:4" x14ac:dyDescent="0.2">
      <c r="A189" s="131" t="s">
        <v>147</v>
      </c>
      <c r="B189" s="132"/>
      <c r="C189" s="133"/>
      <c r="D189" s="13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"/>
  <sheetViews>
    <sheetView workbookViewId="0">
      <selection activeCell="E40" sqref="E40"/>
    </sheetView>
  </sheetViews>
  <sheetFormatPr baseColWidth="10" defaultColWidth="10.6640625" defaultRowHeight="13" x14ac:dyDescent="0.15"/>
  <cols>
    <col min="1" max="1" width="28" style="141" customWidth="1"/>
    <col min="2" max="2" width="6.33203125" style="147" customWidth="1"/>
    <col min="3" max="5" width="9.33203125" style="147" customWidth="1"/>
    <col min="6" max="6" width="30.83203125" style="141" bestFit="1" customWidth="1"/>
    <col min="7" max="16384" width="10.6640625" style="141"/>
  </cols>
  <sheetData>
    <row r="1" spans="1:6" s="136" customFormat="1" ht="28" x14ac:dyDescent="0.2">
      <c r="A1" s="134"/>
      <c r="B1" s="135"/>
      <c r="C1" s="135" t="s">
        <v>148</v>
      </c>
      <c r="D1" s="135" t="s">
        <v>149</v>
      </c>
      <c r="E1" s="135" t="s">
        <v>150</v>
      </c>
      <c r="F1" s="135" t="s">
        <v>151</v>
      </c>
    </row>
    <row r="2" spans="1:6" x14ac:dyDescent="0.15">
      <c r="A2" s="137">
        <v>216</v>
      </c>
      <c r="B2" s="138">
        <v>216</v>
      </c>
      <c r="C2" s="139"/>
      <c r="D2" s="139"/>
      <c r="E2" s="139"/>
      <c r="F2" s="140" t="s">
        <v>152</v>
      </c>
    </row>
    <row r="3" spans="1:6" x14ac:dyDescent="0.15">
      <c r="A3" s="137">
        <v>250</v>
      </c>
      <c r="B3" s="138">
        <v>250</v>
      </c>
      <c r="C3" s="139"/>
      <c r="D3" s="139"/>
      <c r="E3" s="139"/>
      <c r="F3" s="140" t="s">
        <v>152</v>
      </c>
    </row>
    <row r="4" spans="1:6" x14ac:dyDescent="0.15">
      <c r="A4" s="137">
        <v>251</v>
      </c>
      <c r="B4" s="138">
        <v>251</v>
      </c>
      <c r="C4" s="139"/>
      <c r="D4" s="139"/>
      <c r="E4" s="139"/>
      <c r="F4" s="140" t="s">
        <v>152</v>
      </c>
    </row>
    <row r="5" spans="1:6" x14ac:dyDescent="0.15">
      <c r="A5" s="137">
        <v>252</v>
      </c>
      <c r="B5" s="138">
        <v>252</v>
      </c>
      <c r="C5" s="139"/>
      <c r="D5" s="139"/>
      <c r="E5" s="139"/>
      <c r="F5" s="140" t="s">
        <v>152</v>
      </c>
    </row>
    <row r="6" spans="1:6" x14ac:dyDescent="0.15">
      <c r="A6" s="137">
        <v>253</v>
      </c>
      <c r="B6" s="138">
        <v>253</v>
      </c>
      <c r="C6" s="139"/>
      <c r="D6" s="139"/>
      <c r="E6" s="139"/>
      <c r="F6" s="140" t="s">
        <v>152</v>
      </c>
    </row>
    <row r="7" spans="1:6" x14ac:dyDescent="0.15">
      <c r="A7" s="137" t="s">
        <v>153</v>
      </c>
      <c r="B7" s="138">
        <v>3010</v>
      </c>
      <c r="C7" s="139"/>
      <c r="D7" s="139"/>
      <c r="E7" s="139"/>
      <c r="F7" s="140" t="s">
        <v>152</v>
      </c>
    </row>
    <row r="8" spans="1:6" x14ac:dyDescent="0.15">
      <c r="A8" s="137" t="s">
        <v>154</v>
      </c>
      <c r="B8" s="138">
        <v>3009</v>
      </c>
      <c r="C8" s="139"/>
      <c r="D8" s="139"/>
      <c r="E8" s="139"/>
      <c r="F8" s="140" t="s">
        <v>152</v>
      </c>
    </row>
    <row r="9" spans="1:6" x14ac:dyDescent="0.15">
      <c r="A9" s="137" t="s">
        <v>155</v>
      </c>
      <c r="B9" s="138">
        <v>202</v>
      </c>
      <c r="C9" s="139"/>
      <c r="D9" s="139"/>
      <c r="E9" s="139"/>
      <c r="F9" s="140" t="s">
        <v>152</v>
      </c>
    </row>
    <row r="10" spans="1:6" x14ac:dyDescent="0.15">
      <c r="A10" s="137" t="s">
        <v>156</v>
      </c>
      <c r="B10" s="138">
        <v>203</v>
      </c>
      <c r="C10" s="139"/>
      <c r="D10" s="139"/>
      <c r="E10" s="139"/>
      <c r="F10" s="140" t="s">
        <v>152</v>
      </c>
    </row>
    <row r="11" spans="1:6" x14ac:dyDescent="0.15">
      <c r="A11" s="140" t="s">
        <v>157</v>
      </c>
      <c r="B11" s="138">
        <v>218</v>
      </c>
      <c r="C11" s="139"/>
      <c r="D11" s="139"/>
      <c r="E11" s="139"/>
      <c r="F11" s="140" t="s">
        <v>152</v>
      </c>
    </row>
    <row r="12" spans="1:6" x14ac:dyDescent="0.15">
      <c r="A12" s="137" t="s">
        <v>158</v>
      </c>
      <c r="B12" s="138">
        <v>201</v>
      </c>
      <c r="C12" s="139"/>
      <c r="D12" s="139"/>
      <c r="E12" s="139"/>
      <c r="F12" s="140" t="s">
        <v>152</v>
      </c>
    </row>
    <row r="13" spans="1:6" x14ac:dyDescent="0.15">
      <c r="A13" s="140" t="s">
        <v>159</v>
      </c>
      <c r="B13" s="138">
        <v>442</v>
      </c>
      <c r="C13" s="139"/>
      <c r="D13" s="139"/>
      <c r="E13" s="139"/>
      <c r="F13" s="140" t="s">
        <v>152</v>
      </c>
    </row>
    <row r="14" spans="1:6" x14ac:dyDescent="0.15">
      <c r="A14" s="140" t="s">
        <v>160</v>
      </c>
      <c r="B14" s="138">
        <v>443</v>
      </c>
      <c r="C14" s="139"/>
      <c r="D14" s="139"/>
      <c r="E14" s="139"/>
      <c r="F14" s="140" t="s">
        <v>152</v>
      </c>
    </row>
    <row r="15" spans="1:6" x14ac:dyDescent="0.15">
      <c r="A15" s="140" t="s">
        <v>161</v>
      </c>
      <c r="B15" s="138">
        <v>444</v>
      </c>
      <c r="C15" s="139"/>
      <c r="D15" s="139"/>
      <c r="E15" s="139"/>
      <c r="F15" s="140" t="s">
        <v>152</v>
      </c>
    </row>
    <row r="16" spans="1:6" x14ac:dyDescent="0.15">
      <c r="A16" s="140" t="s">
        <v>162</v>
      </c>
      <c r="B16" s="138">
        <v>441</v>
      </c>
      <c r="C16" s="139"/>
      <c r="D16" s="139"/>
      <c r="E16" s="139"/>
      <c r="F16" s="140" t="s">
        <v>152</v>
      </c>
    </row>
    <row r="17" spans="1:6" x14ac:dyDescent="0.15">
      <c r="A17" s="140" t="s">
        <v>163</v>
      </c>
      <c r="B17" s="138">
        <v>245</v>
      </c>
      <c r="C17" s="139"/>
      <c r="D17" s="139"/>
      <c r="E17" s="139"/>
      <c r="F17" s="140" t="s">
        <v>152</v>
      </c>
    </row>
    <row r="18" spans="1:6" x14ac:dyDescent="0.15">
      <c r="A18" s="140" t="s">
        <v>164</v>
      </c>
      <c r="B18" s="138">
        <v>206</v>
      </c>
      <c r="C18" s="139"/>
      <c r="D18" s="139"/>
      <c r="E18" s="139"/>
      <c r="F18" s="140" t="s">
        <v>152</v>
      </c>
    </row>
    <row r="19" spans="1:6" x14ac:dyDescent="0.15">
      <c r="A19" s="140" t="s">
        <v>165</v>
      </c>
      <c r="B19" s="138">
        <v>205</v>
      </c>
      <c r="C19" s="139"/>
      <c r="D19" s="139"/>
      <c r="E19" s="139"/>
      <c r="F19" s="140" t="s">
        <v>152</v>
      </c>
    </row>
    <row r="20" spans="1:6" x14ac:dyDescent="0.15">
      <c r="A20" s="140" t="s">
        <v>166</v>
      </c>
      <c r="B20" s="138">
        <v>204</v>
      </c>
      <c r="C20" s="139"/>
      <c r="D20" s="139"/>
      <c r="E20" s="139"/>
      <c r="F20" s="140" t="s">
        <v>152</v>
      </c>
    </row>
    <row r="21" spans="1:6" x14ac:dyDescent="0.15">
      <c r="A21" s="140" t="s">
        <v>167</v>
      </c>
      <c r="B21" s="138">
        <v>299</v>
      </c>
      <c r="C21" s="139"/>
      <c r="D21" s="139"/>
      <c r="E21" s="139"/>
      <c r="F21" s="140" t="s">
        <v>152</v>
      </c>
    </row>
    <row r="22" spans="1:6" x14ac:dyDescent="0.15">
      <c r="A22" s="140" t="s">
        <v>168</v>
      </c>
      <c r="B22" s="138">
        <v>209</v>
      </c>
      <c r="C22" s="139"/>
      <c r="D22" s="139"/>
      <c r="E22" s="139"/>
      <c r="F22" s="140" t="s">
        <v>152</v>
      </c>
    </row>
    <row r="23" spans="1:6" x14ac:dyDescent="0.15">
      <c r="A23" s="140" t="s">
        <v>169</v>
      </c>
      <c r="B23" s="138">
        <v>210</v>
      </c>
      <c r="C23" s="139"/>
      <c r="D23" s="139"/>
      <c r="E23" s="139"/>
      <c r="F23" s="140" t="s">
        <v>152</v>
      </c>
    </row>
    <row r="24" spans="1:6" x14ac:dyDescent="0.15">
      <c r="A24" s="140" t="s">
        <v>170</v>
      </c>
      <c r="B24" s="138">
        <v>211</v>
      </c>
      <c r="C24" s="139"/>
      <c r="D24" s="139"/>
      <c r="E24" s="139"/>
      <c r="F24" s="140" t="s">
        <v>152</v>
      </c>
    </row>
    <row r="25" spans="1:6" x14ac:dyDescent="0.15">
      <c r="A25" s="140" t="s">
        <v>171</v>
      </c>
      <c r="B25" s="138">
        <v>248</v>
      </c>
      <c r="C25" s="139"/>
      <c r="D25" s="139"/>
      <c r="E25" s="139"/>
      <c r="F25" s="140" t="s">
        <v>152</v>
      </c>
    </row>
    <row r="26" spans="1:6" x14ac:dyDescent="0.15">
      <c r="A26" s="140" t="s">
        <v>172</v>
      </c>
      <c r="B26" s="138">
        <v>249</v>
      </c>
      <c r="C26" s="139"/>
      <c r="D26" s="139"/>
      <c r="E26" s="139"/>
      <c r="F26" s="140" t="s">
        <v>152</v>
      </c>
    </row>
    <row r="27" spans="1:6" x14ac:dyDescent="0.15">
      <c r="A27" s="140" t="s">
        <v>173</v>
      </c>
      <c r="B27" s="138">
        <v>279</v>
      </c>
      <c r="C27" s="139"/>
      <c r="D27" s="139"/>
      <c r="E27" s="139"/>
      <c r="F27" s="140" t="s">
        <v>152</v>
      </c>
    </row>
    <row r="28" spans="1:6" x14ac:dyDescent="0.15">
      <c r="A28" s="140" t="s">
        <v>174</v>
      </c>
      <c r="B28" s="138">
        <v>247</v>
      </c>
      <c r="C28" s="139"/>
      <c r="D28" s="139"/>
      <c r="E28" s="139"/>
      <c r="F28" s="140" t="s">
        <v>152</v>
      </c>
    </row>
    <row r="29" spans="1:6" x14ac:dyDescent="0.15">
      <c r="A29" s="140" t="s">
        <v>175</v>
      </c>
      <c r="B29" s="138">
        <v>245</v>
      </c>
      <c r="C29" s="139"/>
      <c r="D29" s="139"/>
      <c r="E29" s="139"/>
      <c r="F29" s="140" t="s">
        <v>152</v>
      </c>
    </row>
    <row r="30" spans="1:6" x14ac:dyDescent="0.15">
      <c r="A30" s="140" t="s">
        <v>176</v>
      </c>
      <c r="B30" s="138">
        <v>246</v>
      </c>
      <c r="C30" s="139"/>
      <c r="D30" s="139"/>
      <c r="E30" s="139"/>
      <c r="F30" s="140" t="s">
        <v>152</v>
      </c>
    </row>
    <row r="31" spans="1:6" x14ac:dyDescent="0.15">
      <c r="A31" s="140" t="s">
        <v>177</v>
      </c>
      <c r="B31" s="138">
        <v>278</v>
      </c>
      <c r="C31" s="139"/>
      <c r="D31" s="139"/>
      <c r="E31" s="139"/>
      <c r="F31" s="140" t="s">
        <v>152</v>
      </c>
    </row>
    <row r="32" spans="1:6" x14ac:dyDescent="0.15">
      <c r="A32" s="140" t="s">
        <v>178</v>
      </c>
      <c r="B32" s="138">
        <v>244</v>
      </c>
      <c r="C32" s="139"/>
      <c r="D32" s="139"/>
      <c r="E32" s="139"/>
      <c r="F32" s="140" t="s">
        <v>152</v>
      </c>
    </row>
    <row r="33" spans="1:6" x14ac:dyDescent="0.15">
      <c r="A33" s="142" t="s">
        <v>179</v>
      </c>
      <c r="B33" s="143"/>
      <c r="C33" s="139"/>
      <c r="D33" s="139"/>
      <c r="E33" s="139"/>
      <c r="F33" s="140" t="s">
        <v>152</v>
      </c>
    </row>
    <row r="34" spans="1:6" x14ac:dyDescent="0.15">
      <c r="A34" s="142" t="s">
        <v>180</v>
      </c>
      <c r="B34" s="143"/>
      <c r="C34" s="139"/>
      <c r="D34" s="139"/>
      <c r="E34" s="139"/>
      <c r="F34" s="140" t="s">
        <v>152</v>
      </c>
    </row>
    <row r="35" spans="1:6" x14ac:dyDescent="0.15">
      <c r="A35" s="142" t="s">
        <v>181</v>
      </c>
      <c r="B35" s="143"/>
      <c r="C35" s="139"/>
      <c r="D35" s="139"/>
      <c r="E35" s="139"/>
      <c r="F35" s="140" t="s">
        <v>152</v>
      </c>
    </row>
    <row r="36" spans="1:6" x14ac:dyDescent="0.15">
      <c r="A36" s="142" t="s">
        <v>181</v>
      </c>
      <c r="B36" s="143"/>
      <c r="C36" s="139"/>
      <c r="D36" s="139"/>
      <c r="E36" s="139"/>
      <c r="F36" s="140" t="s">
        <v>152</v>
      </c>
    </row>
    <row r="37" spans="1:6" x14ac:dyDescent="0.15">
      <c r="A37" s="142" t="s">
        <v>181</v>
      </c>
      <c r="B37" s="143"/>
      <c r="C37" s="139"/>
      <c r="D37" s="139"/>
      <c r="E37" s="139"/>
      <c r="F37" s="140" t="s">
        <v>152</v>
      </c>
    </row>
    <row r="38" spans="1:6" x14ac:dyDescent="0.15">
      <c r="A38" s="140" t="s">
        <v>182</v>
      </c>
      <c r="B38" s="138">
        <v>3030</v>
      </c>
      <c r="C38" s="138" t="s">
        <v>183</v>
      </c>
      <c r="D38" s="138" t="s">
        <v>183</v>
      </c>
      <c r="E38" s="139"/>
      <c r="F38" s="140" t="s">
        <v>139</v>
      </c>
    </row>
    <row r="39" spans="1:6" x14ac:dyDescent="0.15">
      <c r="A39" s="140" t="s">
        <v>184</v>
      </c>
      <c r="B39" s="138">
        <v>3803</v>
      </c>
      <c r="C39" s="138" t="s">
        <v>183</v>
      </c>
      <c r="D39" s="138" t="s">
        <v>183</v>
      </c>
      <c r="E39" s="139"/>
      <c r="F39" s="140" t="s">
        <v>185</v>
      </c>
    </row>
    <row r="40" spans="1:6" s="146" customFormat="1" x14ac:dyDescent="0.15">
      <c r="A40" s="144" t="s">
        <v>186</v>
      </c>
      <c r="B40" s="145"/>
      <c r="C40" s="145">
        <f>SUM(C2:C37)</f>
        <v>0</v>
      </c>
      <c r="D40" s="145">
        <f>SUM(D2:D37)</f>
        <v>0</v>
      </c>
      <c r="E40" s="145">
        <f>SUM(E2:E39)</f>
        <v>0</v>
      </c>
      <c r="F40" s="14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3734006FFCE44C820B05880FEDB58E" ma:contentTypeVersion="11" ma:contentTypeDescription="Create a new document." ma:contentTypeScope="" ma:versionID="52755fa88d3dc2507d51f20eb51760c5">
  <xsd:schema xmlns:xsd="http://www.w3.org/2001/XMLSchema" xmlns:xs="http://www.w3.org/2001/XMLSchema" xmlns:p="http://schemas.microsoft.com/office/2006/metadata/properties" xmlns:ns3="90a573a5-bd30-4be8-9e4c-66906bda3f52" xmlns:ns4="d6af3909-7720-4848-b856-4f4834df1aed" targetNamespace="http://schemas.microsoft.com/office/2006/metadata/properties" ma:root="true" ma:fieldsID="9eeca0c75fa85badac3f04889571b074" ns3:_="" ns4:_="">
    <xsd:import namespace="90a573a5-bd30-4be8-9e4c-66906bda3f52"/>
    <xsd:import namespace="d6af3909-7720-4848-b856-4f4834df1ae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a573a5-bd30-4be8-9e4c-66906bda3f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f3909-7720-4848-b856-4f4834df1ae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D32F2E-5C7A-4B39-817C-2B9CF92702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a573a5-bd30-4be8-9e4c-66906bda3f52"/>
    <ds:schemaRef ds:uri="d6af3909-7720-4848-b856-4f4834df1a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2075B5-8D5F-4E5B-A177-064A8ED2E1C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0A35C8C-F34D-4A2A-A352-BCAFF3D6D9F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 insumos</vt:lpstr>
      <vt:lpstr>pedido gelatinas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MARIA BELEN ARIAS</cp:lastModifiedBy>
  <dcterms:created xsi:type="dcterms:W3CDTF">2021-06-01T17:09:53Z</dcterms:created>
  <dcterms:modified xsi:type="dcterms:W3CDTF">2022-08-05T13:37:08Z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0x010100D23734006FFCE44C820B05880FEDB58E</vt:lpwstr>
  </property>
</Properties>
</file>