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er\Documents\Repos\lora\hardware\"/>
    </mc:Choice>
  </mc:AlternateContent>
  <xr:revisionPtr revIDLastSave="0" documentId="13_ncr:1_{110739E0-ED33-4F36-8DFB-3DA1357036AB}" xr6:coauthVersionLast="47" xr6:coauthVersionMax="47" xr10:uidLastSave="{00000000-0000-0000-0000-000000000000}"/>
  <bookViews>
    <workbookView xWindow="30636" yWindow="2316" windowWidth="21252" windowHeight="12636" xr2:uid="{CDF7A0A5-12B1-43F1-AFDE-54CA91221B4B}"/>
  </bookViews>
  <sheets>
    <sheet name="Data package" sheetId="1" r:id="rId1"/>
    <sheet name="BatteryVotage" sheetId="2" r:id="rId2"/>
    <sheet name="First 2 by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 s="1"/>
  <c r="G40" i="1" s="1"/>
  <c r="D39" i="1"/>
  <c r="B39" i="1"/>
  <c r="B40" i="1"/>
  <c r="N11" i="3"/>
  <c r="B31" i="1"/>
  <c r="B2" i="1"/>
  <c r="B9" i="1" s="1"/>
  <c r="B15" i="1" s="1"/>
  <c r="D22" i="1" s="1"/>
  <c r="D23" i="1" s="1"/>
  <c r="B13" i="1"/>
  <c r="D37" i="1"/>
  <c r="D38" i="1"/>
  <c r="D36" i="1"/>
  <c r="B37" i="1"/>
  <c r="B38" i="1"/>
  <c r="B36" i="1"/>
  <c r="B24" i="1"/>
  <c r="B33" i="1" l="1"/>
  <c r="D24" i="1"/>
  <c r="E39" i="1" l="1"/>
  <c r="F39" i="1" s="1"/>
  <c r="E38" i="1"/>
  <c r="F38" i="1" s="1"/>
  <c r="G38" i="1" s="1"/>
  <c r="E37" i="1"/>
  <c r="F37" i="1" s="1"/>
  <c r="G37" i="1" s="1"/>
  <c r="G39" i="1"/>
  <c r="E36" i="1"/>
  <c r="F36" i="1" s="1"/>
  <c r="G36" i="1" s="1"/>
</calcChain>
</file>

<file path=xl/sharedStrings.xml><?xml version="1.0" encoding="utf-8"?>
<sst xmlns="http://schemas.openxmlformats.org/spreadsheetml/2006/main" count="42" uniqueCount="33">
  <si>
    <t>rest 50 bytes</t>
  </si>
  <si>
    <t>minutes of day</t>
  </si>
  <si>
    <t>max value</t>
  </si>
  <si>
    <t>size (bit)</t>
  </si>
  <si>
    <t>max count</t>
  </si>
  <si>
    <t>Minutes of day methode</t>
  </si>
  <si>
    <t>max min [bit]</t>
  </si>
  <si>
    <t xml:space="preserve">max min </t>
  </si>
  <si>
    <t>min</t>
  </si>
  <si>
    <t xml:space="preserve">Minutes of intervall methode </t>
  </si>
  <si>
    <t>intervall [h] &lt;</t>
  </si>
  <si>
    <t>First byte = counter</t>
  </si>
  <si>
    <t>size [bit]</t>
  </si>
  <si>
    <t>battery level</t>
  </si>
  <si>
    <t>inkrement [%]</t>
  </si>
  <si>
    <t>Max paylode [bytes]</t>
  </si>
  <si>
    <t>[bit]</t>
  </si>
  <si>
    <t>remaining bit</t>
  </si>
  <si>
    <t>hour of day</t>
  </si>
  <si>
    <t>max value [h]</t>
  </si>
  <si>
    <t>remaining bits</t>
  </si>
  <si>
    <t>max count floor</t>
  </si>
  <si>
    <t>Voltage</t>
  </si>
  <si>
    <t>First 2 bytes</t>
  </si>
  <si>
    <t>counter</t>
  </si>
  <si>
    <t>Hour of day</t>
  </si>
  <si>
    <t>Example</t>
  </si>
  <si>
    <t>HEX</t>
  </si>
  <si>
    <t>=</t>
  </si>
  <si>
    <t>8C</t>
  </si>
  <si>
    <t>DEC</t>
  </si>
  <si>
    <t>Corr [%]</t>
  </si>
  <si>
    <t>BatteryIndex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</si>
</sst>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5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0" xfId="2" applyAlignment="1">
      <alignment horizontal="center"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54501312335958E-2"/>
                  <c:y val="-2.81107013232751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BatteryVotage!$A$2:$A$6</c:f>
              <c:numCache>
                <c:formatCode>General</c:formatCode>
                <c:ptCount val="5"/>
                <c:pt idx="0">
                  <c:v>4.2</c:v>
                </c:pt>
                <c:pt idx="1">
                  <c:v>4.0999999999999996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</c:numCache>
            </c:numRef>
          </c:xVal>
          <c:yVal>
            <c:numRef>
              <c:f>BatteryVotage!$B$2:$B$6</c:f>
              <c:numCache>
                <c:formatCode>General</c:formatCode>
                <c:ptCount val="5"/>
                <c:pt idx="0">
                  <c:v>100</c:v>
                </c:pt>
                <c:pt idx="1">
                  <c:v>92</c:v>
                </c:pt>
                <c:pt idx="2">
                  <c:v>79</c:v>
                </c:pt>
                <c:pt idx="3">
                  <c:v>63</c:v>
                </c:pt>
                <c:pt idx="4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7-4983-BCBA-67542C42C6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1967738407699037"/>
                  <c:y val="9.58392372379266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BatteryVotage!$A$6:$A$13</c:f>
              <c:numCache>
                <c:formatCode>General</c:formatCode>
                <c:ptCount val="8"/>
                <c:pt idx="0">
                  <c:v>3.8</c:v>
                </c:pt>
                <c:pt idx="1">
                  <c:v>3.7</c:v>
                </c:pt>
                <c:pt idx="2">
                  <c:v>3.6</c:v>
                </c:pt>
                <c:pt idx="3">
                  <c:v>3.5</c:v>
                </c:pt>
                <c:pt idx="4">
                  <c:v>3.4</c:v>
                </c:pt>
                <c:pt idx="5">
                  <c:v>3.3</c:v>
                </c:pt>
                <c:pt idx="6">
                  <c:v>3.19999999999999</c:v>
                </c:pt>
                <c:pt idx="7">
                  <c:v>3.0999999999999899</c:v>
                </c:pt>
              </c:numCache>
            </c:numRef>
          </c:xVal>
          <c:yVal>
            <c:numRef>
              <c:f>BatteryVotage!$B$6:$B$13</c:f>
              <c:numCache>
                <c:formatCode>General</c:formatCode>
                <c:ptCount val="8"/>
                <c:pt idx="0">
                  <c:v>44</c:v>
                </c:pt>
                <c:pt idx="1">
                  <c:v>15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A7-4983-BCBA-67542C42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225743"/>
        <c:axId val="1627226991"/>
      </c:scatterChart>
      <c:valAx>
        <c:axId val="1627225743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226991"/>
        <c:crosses val="autoZero"/>
        <c:crossBetween val="midCat"/>
      </c:valAx>
      <c:valAx>
        <c:axId val="16272269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22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116681</xdr:colOff>
      <xdr:row>0</xdr:row>
      <xdr:rowOff>157162</xdr:rowOff>
    </xdr:from>
    <xdr:to>
      <xdr:col>8</xdr:col>
      <xdr:colOff>116681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B82DBC-A818-4D2F-866C-DC1FFC71E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F0E6-8FE4-49E3-812F-B76B934E1ACD}">
  <dimension ref="A1:G42"/>
  <sheetViews>
    <sheetView tabSelected="1" topLeftCell="A4" workbookViewId="0">
      <selection activeCell="K31" sqref="K31"/>
    </sheetView>
  </sheetViews>
  <sheetFormatPr baseColWidth="10" defaultRowHeight="14.4" x14ac:dyDescent="0.3"/>
  <cols>
    <col min="1" max="1" width="19.6640625" bestFit="1" customWidth="1"/>
    <col min="3" max="3" width="19.21875" bestFit="1" customWidth="1"/>
  </cols>
  <sheetData>
    <row r="1" spans="1:2" x14ac:dyDescent="0.3">
      <c r="A1" t="s">
        <v>15</v>
      </c>
      <c r="B1">
        <v>51</v>
      </c>
    </row>
    <row r="2" spans="1:2" x14ac:dyDescent="0.3">
      <c r="A2" t="s">
        <v>16</v>
      </c>
      <c r="B2" s="4">
        <f>B1*8</f>
        <v>408</v>
      </c>
    </row>
    <row r="5" spans="1:2" x14ac:dyDescent="0.3">
      <c r="A5" t="s">
        <v>11</v>
      </c>
    </row>
    <row r="6" spans="1:2" x14ac:dyDescent="0.3">
      <c r="A6" t="s">
        <v>12</v>
      </c>
      <c r="B6">
        <v>8</v>
      </c>
    </row>
    <row r="7" spans="1:2" x14ac:dyDescent="0.3">
      <c r="A7" t="s">
        <v>2</v>
      </c>
      <c r="B7">
        <v>255</v>
      </c>
    </row>
    <row r="9" spans="1:2" x14ac:dyDescent="0.3">
      <c r="A9" t="s">
        <v>17</v>
      </c>
      <c r="B9" s="4">
        <f>B2-B6</f>
        <v>400</v>
      </c>
    </row>
    <row r="11" spans="1:2" x14ac:dyDescent="0.3">
      <c r="A11" t="s">
        <v>13</v>
      </c>
    </row>
    <row r="12" spans="1:2" x14ac:dyDescent="0.3">
      <c r="A12" t="s">
        <v>12</v>
      </c>
      <c r="B12">
        <v>3</v>
      </c>
    </row>
    <row r="13" spans="1:2" x14ac:dyDescent="0.3">
      <c r="A13" t="s">
        <v>14</v>
      </c>
      <c r="B13" s="2">
        <f>100/(2^B12-1)</f>
        <v>14.285714285714286</v>
      </c>
    </row>
    <row r="15" spans="1:2" x14ac:dyDescent="0.3">
      <c r="A15" t="s">
        <v>20</v>
      </c>
      <c r="B15" s="4">
        <f>B9-B12</f>
        <v>397</v>
      </c>
    </row>
    <row r="19" spans="1:6" x14ac:dyDescent="0.3">
      <c r="A19" s="11" t="s">
        <v>5</v>
      </c>
      <c r="B19" s="11"/>
      <c r="C19" s="11"/>
      <c r="D19" s="11"/>
      <c r="E19" s="11"/>
      <c r="F19" s="11"/>
    </row>
    <row r="20" spans="1:6" x14ac:dyDescent="0.3">
      <c r="B20" t="s">
        <v>0</v>
      </c>
    </row>
    <row r="21" spans="1:6" x14ac:dyDescent="0.3">
      <c r="B21" t="s">
        <v>1</v>
      </c>
    </row>
    <row r="22" spans="1:6" x14ac:dyDescent="0.3">
      <c r="A22" t="s">
        <v>2</v>
      </c>
      <c r="B22">
        <v>1440</v>
      </c>
      <c r="C22" t="s">
        <v>4</v>
      </c>
      <c r="D22" s="3">
        <f>B15/B23</f>
        <v>36.090909090909093</v>
      </c>
    </row>
    <row r="23" spans="1:6" x14ac:dyDescent="0.3">
      <c r="A23" t="s">
        <v>3</v>
      </c>
      <c r="B23">
        <v>11</v>
      </c>
      <c r="C23" t="s">
        <v>21</v>
      </c>
      <c r="D23" s="5">
        <f>ROUNDDOWN(D22,0)</f>
        <v>36</v>
      </c>
    </row>
    <row r="24" spans="1:6" x14ac:dyDescent="0.3">
      <c r="B24">
        <f>2^B23</f>
        <v>2048</v>
      </c>
      <c r="C24" t="s">
        <v>20</v>
      </c>
      <c r="D24">
        <f>B15-D23*B23</f>
        <v>1</v>
      </c>
    </row>
    <row r="27" spans="1:6" x14ac:dyDescent="0.3">
      <c r="A27" s="11" t="s">
        <v>9</v>
      </c>
      <c r="B27" s="11"/>
      <c r="C27" s="11"/>
      <c r="D27" s="11"/>
      <c r="E27" s="11"/>
      <c r="F27" s="1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 t="s">
        <v>18</v>
      </c>
      <c r="B29" s="1"/>
      <c r="C29" s="1"/>
      <c r="D29" s="1"/>
      <c r="E29" s="1"/>
      <c r="F29" s="1"/>
    </row>
    <row r="30" spans="1:6" x14ac:dyDescent="0.3">
      <c r="A30" s="1" t="s">
        <v>12</v>
      </c>
      <c r="B30" s="1">
        <v>5</v>
      </c>
      <c r="C30" s="1"/>
      <c r="D30" s="1"/>
      <c r="E30" s="1"/>
      <c r="F30" s="1"/>
    </row>
    <row r="31" spans="1:6" x14ac:dyDescent="0.3">
      <c r="A31" s="1" t="s">
        <v>19</v>
      </c>
      <c r="B31" s="1">
        <f>2^B30</f>
        <v>32</v>
      </c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7" x14ac:dyDescent="0.3">
      <c r="A33" s="1" t="s">
        <v>20</v>
      </c>
      <c r="B33" s="6">
        <f>B15-B30</f>
        <v>392</v>
      </c>
      <c r="C33" s="1"/>
      <c r="D33" s="1"/>
      <c r="E33" s="1"/>
      <c r="F33" s="1"/>
    </row>
    <row r="34" spans="1:7" x14ac:dyDescent="0.3">
      <c r="A34" s="1"/>
      <c r="B34" s="1"/>
      <c r="D34" s="1"/>
      <c r="F34" s="1"/>
    </row>
    <row r="35" spans="1:7" x14ac:dyDescent="0.3">
      <c r="A35" t="s">
        <v>10</v>
      </c>
      <c r="B35" t="s">
        <v>8</v>
      </c>
      <c r="C35" t="s">
        <v>6</v>
      </c>
      <c r="D35" t="s">
        <v>7</v>
      </c>
      <c r="E35" t="s">
        <v>4</v>
      </c>
      <c r="F35" t="s">
        <v>21</v>
      </c>
      <c r="G35" t="s">
        <v>20</v>
      </c>
    </row>
    <row r="36" spans="1:7" x14ac:dyDescent="0.3">
      <c r="A36">
        <v>1</v>
      </c>
      <c r="B36">
        <f>A36*60</f>
        <v>60</v>
      </c>
      <c r="C36">
        <v>6</v>
      </c>
      <c r="D36">
        <f>2^C36</f>
        <v>64</v>
      </c>
      <c r="E36" s="3">
        <f>$B$33/C36</f>
        <v>65.333333333333329</v>
      </c>
      <c r="F36" s="5">
        <f>ROUNDDOWN(E36,0)</f>
        <v>65</v>
      </c>
      <c r="G36">
        <f t="shared" ref="G36:G38" si="0">$B$33-F36*C36</f>
        <v>2</v>
      </c>
    </row>
    <row r="37" spans="1:7" x14ac:dyDescent="0.3">
      <c r="A37">
        <v>2</v>
      </c>
      <c r="B37">
        <f t="shared" ref="B37:B43" si="1">A37*60</f>
        <v>120</v>
      </c>
      <c r="C37">
        <v>7</v>
      </c>
      <c r="D37">
        <f t="shared" ref="D37:D42" si="2">2^C37</f>
        <v>128</v>
      </c>
      <c r="E37" s="3">
        <f>$B$33/C37</f>
        <v>56</v>
      </c>
      <c r="F37" s="5">
        <f t="shared" ref="F37:F42" si="3">ROUNDDOWN(E37,0)</f>
        <v>56</v>
      </c>
      <c r="G37">
        <f t="shared" si="0"/>
        <v>0</v>
      </c>
    </row>
    <row r="38" spans="1:7" x14ac:dyDescent="0.3">
      <c r="A38">
        <v>4</v>
      </c>
      <c r="B38">
        <f t="shared" si="1"/>
        <v>240</v>
      </c>
      <c r="C38">
        <v>8</v>
      </c>
      <c r="D38">
        <f t="shared" si="2"/>
        <v>256</v>
      </c>
      <c r="E38" s="3">
        <f>$B$33/C38</f>
        <v>49</v>
      </c>
      <c r="F38" s="5">
        <f t="shared" si="3"/>
        <v>49</v>
      </c>
      <c r="G38">
        <f t="shared" si="0"/>
        <v>0</v>
      </c>
    </row>
    <row r="39" spans="1:7" x14ac:dyDescent="0.3">
      <c r="A39">
        <v>8</v>
      </c>
      <c r="B39">
        <f t="shared" si="1"/>
        <v>480</v>
      </c>
      <c r="C39">
        <v>9</v>
      </c>
      <c r="D39">
        <f t="shared" si="2"/>
        <v>512</v>
      </c>
      <c r="E39" s="3">
        <f>$B$33/C39</f>
        <v>43.555555555555557</v>
      </c>
      <c r="F39" s="5">
        <f t="shared" si="3"/>
        <v>43</v>
      </c>
      <c r="G39">
        <f>$B$33-F39*C39</f>
        <v>5</v>
      </c>
    </row>
    <row r="40" spans="1:7" x14ac:dyDescent="0.3">
      <c r="A40">
        <v>17</v>
      </c>
      <c r="B40">
        <f t="shared" si="1"/>
        <v>1020</v>
      </c>
      <c r="C40">
        <v>10</v>
      </c>
      <c r="D40">
        <f t="shared" si="2"/>
        <v>1024</v>
      </c>
      <c r="E40" s="3">
        <f>$B$33/C40</f>
        <v>39.200000000000003</v>
      </c>
      <c r="F40" s="5">
        <f t="shared" si="3"/>
        <v>39</v>
      </c>
      <c r="G40">
        <f>$B$33-F40*C40</f>
        <v>2</v>
      </c>
    </row>
    <row r="41" spans="1:7" x14ac:dyDescent="0.3">
      <c r="E41" s="3"/>
    </row>
    <row r="42" spans="1:7" x14ac:dyDescent="0.3">
      <c r="E42" s="3"/>
    </row>
  </sheetData>
  <mergeCells count="2">
    <mergeCell ref="A19:F19"/>
    <mergeCell ref="A27:F2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5AC-5DA0-4811-9662-3132B719B7F9}">
  <dimension ref="A1:B13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22</v>
      </c>
    </row>
    <row r="2" spans="1:2" x14ac:dyDescent="0.3">
      <c r="A2">
        <v>4.2</v>
      </c>
      <c r="B2">
        <v>100</v>
      </c>
    </row>
    <row r="3" spans="1:2" x14ac:dyDescent="0.3">
      <c r="A3">
        <v>4.0999999999999996</v>
      </c>
      <c r="B3">
        <v>92</v>
      </c>
    </row>
    <row r="4" spans="1:2" x14ac:dyDescent="0.3">
      <c r="A4">
        <v>4</v>
      </c>
      <c r="B4">
        <v>79</v>
      </c>
    </row>
    <row r="5" spans="1:2" x14ac:dyDescent="0.3">
      <c r="A5">
        <v>3.9</v>
      </c>
      <c r="B5">
        <v>63</v>
      </c>
    </row>
    <row r="6" spans="1:2" x14ac:dyDescent="0.3">
      <c r="A6">
        <v>3.8</v>
      </c>
      <c r="B6">
        <v>44</v>
      </c>
    </row>
    <row r="7" spans="1:2" x14ac:dyDescent="0.3">
      <c r="A7">
        <v>3.7</v>
      </c>
      <c r="B7">
        <v>15</v>
      </c>
    </row>
    <row r="8" spans="1:2" x14ac:dyDescent="0.3">
      <c r="A8">
        <v>3.6</v>
      </c>
      <c r="B8">
        <v>5</v>
      </c>
    </row>
    <row r="9" spans="1:2" x14ac:dyDescent="0.3">
      <c r="A9">
        <v>3.5</v>
      </c>
      <c r="B9">
        <v>2</v>
      </c>
    </row>
    <row r="10" spans="1:2" x14ac:dyDescent="0.3">
      <c r="A10">
        <v>3.4</v>
      </c>
      <c r="B10">
        <v>1</v>
      </c>
    </row>
    <row r="11" spans="1:2" x14ac:dyDescent="0.3">
      <c r="A11">
        <v>3.3</v>
      </c>
      <c r="B11">
        <v>0</v>
      </c>
    </row>
    <row r="12" spans="1:2" x14ac:dyDescent="0.3">
      <c r="A12">
        <v>3.19999999999999</v>
      </c>
      <c r="B12">
        <v>0</v>
      </c>
    </row>
    <row r="13" spans="1:2" x14ac:dyDescent="0.3">
      <c r="A13">
        <v>3.0999999999999899</v>
      </c>
      <c r="B13"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C9C9-9441-4141-A399-61EB92DAC4E4}">
  <dimension ref="A1:S11"/>
  <sheetViews>
    <sheetView workbookViewId="0">
      <selection activeCell="I9" sqref="I9:M9"/>
    </sheetView>
  </sheetViews>
  <sheetFormatPr baseColWidth="10" defaultRowHeight="14.4" x14ac:dyDescent="0.3"/>
  <cols>
    <col min="1" max="19" width="4.21875" customWidth="1"/>
  </cols>
  <sheetData>
    <row r="1" spans="1:19" x14ac:dyDescent="0.3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7"/>
      <c r="R1" s="7"/>
      <c r="S1" s="7"/>
    </row>
    <row r="2" spans="1:19" x14ac:dyDescent="0.3">
      <c r="A2" s="8">
        <v>7</v>
      </c>
      <c r="B2" s="9">
        <v>6</v>
      </c>
      <c r="C2" s="9">
        <v>5</v>
      </c>
      <c r="D2" s="9">
        <v>4</v>
      </c>
      <c r="E2" s="9">
        <v>3</v>
      </c>
      <c r="F2" s="9">
        <v>2</v>
      </c>
      <c r="G2" s="9">
        <v>1</v>
      </c>
      <c r="H2" s="10">
        <v>0</v>
      </c>
      <c r="I2" s="8">
        <v>7</v>
      </c>
      <c r="J2" s="9">
        <v>6</v>
      </c>
      <c r="K2" s="9">
        <v>5</v>
      </c>
      <c r="L2" s="9">
        <v>4</v>
      </c>
      <c r="M2" s="9">
        <v>3</v>
      </c>
      <c r="N2" s="8">
        <v>2</v>
      </c>
      <c r="O2" s="9">
        <v>1</v>
      </c>
      <c r="P2" s="10">
        <v>0</v>
      </c>
      <c r="Q2" s="7"/>
      <c r="R2" s="7"/>
      <c r="S2" s="7"/>
    </row>
    <row r="3" spans="1:19" x14ac:dyDescent="0.3">
      <c r="A3" s="16" t="s">
        <v>24</v>
      </c>
      <c r="B3" s="17"/>
      <c r="C3" s="17"/>
      <c r="D3" s="17"/>
      <c r="E3" s="17"/>
      <c r="F3" s="17"/>
      <c r="G3" s="17"/>
      <c r="H3" s="18"/>
      <c r="I3" s="16" t="s">
        <v>25</v>
      </c>
      <c r="J3" s="17"/>
      <c r="K3" s="17"/>
      <c r="L3" s="17"/>
      <c r="M3" s="17"/>
      <c r="N3" s="16" t="s">
        <v>32</v>
      </c>
      <c r="O3" s="17"/>
      <c r="P3" s="18"/>
      <c r="Q3" s="7"/>
      <c r="R3" s="7"/>
      <c r="S3" s="7"/>
    </row>
    <row r="4" spans="1:19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7"/>
      <c r="B6" s="7"/>
      <c r="C6" s="7"/>
      <c r="D6" s="7"/>
      <c r="E6" s="7"/>
      <c r="F6" s="7"/>
      <c r="G6" s="7"/>
      <c r="H6" s="7"/>
      <c r="I6" s="19" t="s">
        <v>26</v>
      </c>
      <c r="J6" s="19"/>
      <c r="K6" s="19"/>
      <c r="L6" s="19"/>
      <c r="M6" s="19"/>
      <c r="N6" s="19"/>
      <c r="O6" s="19"/>
      <c r="P6" s="19"/>
      <c r="Q6" s="7"/>
      <c r="R6" s="14" t="s">
        <v>27</v>
      </c>
      <c r="S6" s="14"/>
    </row>
    <row r="7" spans="1:19" x14ac:dyDescent="0.3">
      <c r="A7" s="7"/>
      <c r="B7" s="7"/>
      <c r="C7" s="7"/>
      <c r="D7" s="7"/>
      <c r="E7" s="7"/>
      <c r="F7" s="7"/>
      <c r="G7" s="7"/>
      <c r="H7" s="7"/>
      <c r="I7" s="7">
        <v>1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7" t="s">
        <v>28</v>
      </c>
      <c r="R7" s="13" t="s">
        <v>29</v>
      </c>
      <c r="S7" s="13"/>
    </row>
    <row r="8" spans="1:19" x14ac:dyDescent="0.3">
      <c r="A8" s="7"/>
      <c r="B8" s="7"/>
      <c r="C8" s="7"/>
      <c r="D8" s="7"/>
      <c r="E8" s="7"/>
      <c r="F8" s="7"/>
      <c r="G8" s="7"/>
      <c r="H8" s="7"/>
      <c r="I8" s="14" t="s">
        <v>30</v>
      </c>
      <c r="J8" s="14"/>
      <c r="K8" s="14"/>
      <c r="L8" s="14"/>
      <c r="M8" s="14"/>
      <c r="N8" s="14" t="s">
        <v>30</v>
      </c>
      <c r="O8" s="14"/>
      <c r="P8" s="14"/>
      <c r="Q8" s="7"/>
      <c r="R8" s="7"/>
      <c r="S8" s="7"/>
    </row>
    <row r="9" spans="1:19" x14ac:dyDescent="0.3">
      <c r="A9" s="7"/>
      <c r="B9" s="7"/>
      <c r="C9" s="7"/>
      <c r="D9" s="7"/>
      <c r="E9" s="7"/>
      <c r="F9" s="7"/>
      <c r="G9" s="7"/>
      <c r="H9" s="7"/>
      <c r="I9" s="14">
        <v>17</v>
      </c>
      <c r="J9" s="14"/>
      <c r="K9" s="14"/>
      <c r="L9" s="14"/>
      <c r="M9" s="14"/>
      <c r="N9" s="14">
        <v>4</v>
      </c>
      <c r="O9" s="14"/>
      <c r="P9" s="14"/>
      <c r="Q9" s="7"/>
      <c r="R9" s="7"/>
      <c r="S9" s="7"/>
    </row>
    <row r="10" spans="1:19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4" t="s">
        <v>31</v>
      </c>
      <c r="O10" s="14"/>
      <c r="P10" s="14"/>
      <c r="Q10" s="7"/>
      <c r="R10" s="7"/>
      <c r="S10" s="7"/>
    </row>
    <row r="11" spans="1:19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>
        <f>100/(2^3-1)*N9</f>
        <v>57.142857142857146</v>
      </c>
      <c r="O11" s="12"/>
      <c r="P11" s="12"/>
      <c r="Q11" s="7"/>
      <c r="R11" s="7"/>
      <c r="S11" s="7"/>
    </row>
  </sheetData>
  <mergeCells count="13">
    <mergeCell ref="R6:S6"/>
    <mergeCell ref="A1:P1"/>
    <mergeCell ref="A3:H3"/>
    <mergeCell ref="I3:M3"/>
    <mergeCell ref="N3:P3"/>
    <mergeCell ref="I6:P6"/>
    <mergeCell ref="N11:P11"/>
    <mergeCell ref="R7:S7"/>
    <mergeCell ref="I8:M8"/>
    <mergeCell ref="N8:P8"/>
    <mergeCell ref="I9:M9"/>
    <mergeCell ref="N9:P9"/>
    <mergeCell ref="N10:P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package</vt:lpstr>
      <vt:lpstr>BatteryVotage</vt:lpstr>
      <vt:lpstr>First 2 bytes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Meier</dc:creator>
  <cp:lastModifiedBy>Tobias Meier</cp:lastModifiedBy>
  <dcterms:created xsi:type="dcterms:W3CDTF">2021-09-22T10:38:22Z</dcterms:created>
  <dcterms:modified xsi:type="dcterms:W3CDTF">2021-10-27T19:09:51Z</dcterms:modified>
</cp:coreProperties>
</file>