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13_ncr:1_{CB82118E-6E9B-457E-99F1-F47A6CAEB82F}" xr6:coauthVersionLast="47" xr6:coauthVersionMax="47" xr10:uidLastSave="{00000000-0000-0000-0000-000000000000}"/>
  <bookViews>
    <workbookView xWindow="-108" yWindow="-108" windowWidth="23256" windowHeight="12576" tabRatio="724" xr2:uid="{1E808DB1-AEDD-4C05-BF8E-7B8B7D7F0EB0}"/>
  </bookViews>
  <sheets>
    <sheet name="Locais" sheetId="8" r:id="rId1"/>
    <sheet name="Demanda" sheetId="7" r:id="rId2"/>
  </sheets>
  <definedNames>
    <definedName name="_xlnm._FilterDatabase" localSheetId="0" hidden="1">Locais!$A$1:$P$97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4" i="8" l="1"/>
  <c r="N64" i="8" s="1"/>
  <c r="L64" i="8"/>
  <c r="M84" i="8"/>
  <c r="N84" i="8" s="1"/>
  <c r="L84" i="8"/>
  <c r="M81" i="8"/>
  <c r="N81" i="8" s="1"/>
  <c r="L81" i="8"/>
  <c r="M62" i="8"/>
  <c r="N62" i="8" s="1"/>
  <c r="L62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3" i="8"/>
  <c r="N83" i="8" s="1"/>
  <c r="L83" i="8"/>
  <c r="M82" i="8"/>
  <c r="N82" i="8" s="1"/>
  <c r="L82" i="8"/>
  <c r="M80" i="8"/>
  <c r="N80" i="8" s="1"/>
  <c r="L80" i="8"/>
  <c r="M79" i="8"/>
  <c r="N79" i="8" s="1"/>
  <c r="L79" i="8"/>
  <c r="M76" i="8"/>
  <c r="N76" i="8" s="1"/>
  <c r="L76" i="8"/>
  <c r="M68" i="8"/>
  <c r="N68" i="8" s="1"/>
  <c r="L68" i="8"/>
  <c r="M75" i="8"/>
  <c r="N75" i="8" s="1"/>
  <c r="L75" i="8"/>
  <c r="M74" i="8"/>
  <c r="N74" i="8" s="1"/>
  <c r="L74" i="8"/>
  <c r="M73" i="8"/>
  <c r="N73" i="8" s="1"/>
  <c r="L73" i="8"/>
  <c r="M72" i="8"/>
  <c r="N72" i="8" s="1"/>
  <c r="L72" i="8"/>
  <c r="M71" i="8"/>
  <c r="N71" i="8" s="1"/>
  <c r="L71" i="8"/>
  <c r="M78" i="8"/>
  <c r="N78" i="8" s="1"/>
  <c r="L78" i="8"/>
  <c r="M77" i="8"/>
  <c r="N77" i="8" s="1"/>
  <c r="L77" i="8"/>
  <c r="M70" i="8"/>
  <c r="N70" i="8" s="1"/>
  <c r="L70" i="8"/>
  <c r="M69" i="8"/>
  <c r="N69" i="8" s="1"/>
  <c r="L69" i="8"/>
  <c r="M67" i="8"/>
  <c r="N67" i="8" s="1"/>
  <c r="L67" i="8"/>
  <c r="M66" i="8"/>
  <c r="N66" i="8" s="1"/>
  <c r="L66" i="8"/>
  <c r="M65" i="8"/>
  <c r="N65" i="8" s="1"/>
  <c r="L65" i="8"/>
  <c r="M63" i="8"/>
  <c r="N63" i="8" s="1"/>
  <c r="L63" i="8"/>
  <c r="M61" i="8"/>
  <c r="N61" i="8" s="1"/>
  <c r="L61" i="8"/>
  <c r="M60" i="8"/>
  <c r="N60" i="8" s="1"/>
  <c r="L60" i="8"/>
  <c r="M59" i="8"/>
  <c r="N59" i="8" s="1"/>
  <c r="L59" i="8"/>
  <c r="M58" i="8"/>
  <c r="N58" i="8" s="1"/>
  <c r="L58" i="8"/>
  <c r="M57" i="8"/>
  <c r="N57" i="8" s="1"/>
  <c r="L57" i="8"/>
  <c r="M56" i="8"/>
  <c r="N56" i="8" s="1"/>
  <c r="L56" i="8"/>
  <c r="M55" i="8"/>
  <c r="N55" i="8" s="1"/>
  <c r="L55" i="8"/>
  <c r="M54" i="8"/>
  <c r="N54" i="8" s="1"/>
  <c r="L54" i="8"/>
  <c r="M53" i="8"/>
  <c r="N53" i="8" s="1"/>
  <c r="L53" i="8"/>
  <c r="M52" i="8"/>
  <c r="N52" i="8" s="1"/>
  <c r="L52" i="8"/>
  <c r="M51" i="8"/>
  <c r="N51" i="8" s="1"/>
  <c r="L51" i="8"/>
  <c r="M50" i="8"/>
  <c r="N50" i="8" s="1"/>
  <c r="L50" i="8"/>
  <c r="M49" i="8"/>
  <c r="N49" i="8" s="1"/>
  <c r="L49" i="8"/>
  <c r="M48" i="8"/>
  <c r="N48" i="8" s="1"/>
  <c r="L48" i="8"/>
  <c r="M47" i="8"/>
  <c r="N47" i="8" s="1"/>
  <c r="L47" i="8"/>
  <c r="M46" i="8"/>
  <c r="N46" i="8" s="1"/>
  <c r="L46" i="8"/>
  <c r="M45" i="8"/>
  <c r="N45" i="8" s="1"/>
  <c r="L45" i="8"/>
  <c r="M44" i="8"/>
  <c r="N44" i="8" s="1"/>
  <c r="L44" i="8"/>
  <c r="M43" i="8"/>
  <c r="N43" i="8" s="1"/>
  <c r="L43" i="8"/>
  <c r="M42" i="8"/>
  <c r="N42" i="8" s="1"/>
  <c r="L42" i="8"/>
  <c r="M41" i="8"/>
  <c r="N41" i="8" s="1"/>
  <c r="L41" i="8"/>
  <c r="M40" i="8"/>
  <c r="N40" i="8" s="1"/>
  <c r="L40" i="8"/>
  <c r="M39" i="8"/>
  <c r="N39" i="8" s="1"/>
  <c r="L39" i="8"/>
  <c r="M38" i="8"/>
  <c r="N38" i="8" s="1"/>
  <c r="L38" i="8"/>
  <c r="M37" i="8"/>
  <c r="N37" i="8" s="1"/>
  <c r="L37" i="8"/>
  <c r="M36" i="8"/>
  <c r="N36" i="8" s="1"/>
  <c r="L36" i="8"/>
  <c r="M35" i="8"/>
  <c r="N35" i="8" s="1"/>
  <c r="L35" i="8"/>
  <c r="M5" i="8"/>
  <c r="N5" i="8" s="1"/>
  <c r="L5" i="8"/>
  <c r="M4" i="8"/>
  <c r="N4" i="8" s="1"/>
  <c r="L4" i="8"/>
  <c r="M3" i="8"/>
  <c r="N3" i="8" s="1"/>
  <c r="L3" i="8"/>
  <c r="M34" i="8"/>
  <c r="N34" i="8" s="1"/>
  <c r="L34" i="8"/>
  <c r="M33" i="8"/>
  <c r="N33" i="8" s="1"/>
  <c r="L33" i="8"/>
  <c r="M32" i="8"/>
  <c r="N32" i="8" s="1"/>
  <c r="L32" i="8"/>
  <c r="M31" i="8"/>
  <c r="N31" i="8" s="1"/>
  <c r="L31" i="8"/>
  <c r="M30" i="8"/>
  <c r="N30" i="8" s="1"/>
  <c r="L30" i="8"/>
  <c r="M29" i="8"/>
  <c r="N29" i="8" s="1"/>
  <c r="L29" i="8"/>
  <c r="M28" i="8"/>
  <c r="N28" i="8" s="1"/>
  <c r="L28" i="8"/>
  <c r="M27" i="8"/>
  <c r="N27" i="8" s="1"/>
  <c r="L27" i="8"/>
  <c r="M26" i="8"/>
  <c r="N26" i="8" s="1"/>
  <c r="L26" i="8"/>
  <c r="M25" i="8"/>
  <c r="N25" i="8" s="1"/>
  <c r="L25" i="8"/>
  <c r="M24" i="8"/>
  <c r="N24" i="8" s="1"/>
  <c r="L24" i="8"/>
  <c r="M23" i="8"/>
  <c r="N23" i="8" s="1"/>
  <c r="L23" i="8"/>
  <c r="M22" i="8"/>
  <c r="N22" i="8" s="1"/>
  <c r="L22" i="8"/>
  <c r="M21" i="8"/>
  <c r="N21" i="8" s="1"/>
  <c r="L21" i="8"/>
  <c r="M20" i="8"/>
  <c r="N20" i="8" s="1"/>
  <c r="L20" i="8"/>
  <c r="M19" i="8"/>
  <c r="N19" i="8" s="1"/>
  <c r="L19" i="8"/>
  <c r="M18" i="8"/>
  <c r="N18" i="8" s="1"/>
  <c r="L18" i="8"/>
  <c r="M17" i="8"/>
  <c r="N17" i="8" s="1"/>
  <c r="L17" i="8"/>
  <c r="M16" i="8"/>
  <c r="N16" i="8" s="1"/>
  <c r="L16" i="8"/>
  <c r="M15" i="8"/>
  <c r="N15" i="8" s="1"/>
  <c r="L15" i="8"/>
  <c r="M14" i="8"/>
  <c r="N14" i="8" s="1"/>
  <c r="L14" i="8"/>
  <c r="M13" i="8"/>
  <c r="N13" i="8" s="1"/>
  <c r="L13" i="8"/>
  <c r="M12" i="8"/>
  <c r="N12" i="8" s="1"/>
  <c r="L12" i="8"/>
  <c r="M11" i="8"/>
  <c r="N11" i="8" s="1"/>
  <c r="L11" i="8"/>
  <c r="M10" i="8"/>
  <c r="N10" i="8" s="1"/>
  <c r="L10" i="8"/>
  <c r="M9" i="8"/>
  <c r="N9" i="8" s="1"/>
  <c r="L9" i="8"/>
  <c r="M8" i="8"/>
  <c r="N8" i="8" s="1"/>
  <c r="L8" i="8"/>
  <c r="M7" i="8"/>
  <c r="N7" i="8" s="1"/>
  <c r="L7" i="8"/>
  <c r="M6" i="8"/>
  <c r="N6" i="8" s="1"/>
  <c r="L6" i="8"/>
  <c r="O3" i="8" l="1"/>
  <c r="P3" i="8" s="1"/>
  <c r="O11" i="8"/>
  <c r="P11" i="8" s="1"/>
  <c r="O19" i="8"/>
  <c r="P19" i="8" s="1"/>
  <c r="O35" i="8"/>
  <c r="P35" i="8" s="1"/>
  <c r="O43" i="8"/>
  <c r="P43" i="8" s="1"/>
  <c r="O51" i="8"/>
  <c r="P51" i="8" s="1"/>
  <c r="O59" i="8"/>
  <c r="P59" i="8" s="1"/>
  <c r="O67" i="8"/>
  <c r="P67" i="8" s="1"/>
  <c r="O75" i="8"/>
  <c r="P75" i="8" s="1"/>
  <c r="O83" i="8"/>
  <c r="P83" i="8" s="1"/>
  <c r="O10" i="8"/>
  <c r="P10" i="8" s="1"/>
  <c r="O18" i="8"/>
  <c r="P18" i="8" s="1"/>
  <c r="O26" i="8"/>
  <c r="P26" i="8" s="1"/>
  <c r="O34" i="8"/>
  <c r="P34" i="8" s="1"/>
  <c r="O42" i="8"/>
  <c r="P42" i="8" s="1"/>
  <c r="O50" i="8"/>
  <c r="P50" i="8" s="1"/>
  <c r="O58" i="8"/>
  <c r="P58" i="8" s="1"/>
  <c r="O66" i="8"/>
  <c r="P66" i="8" s="1"/>
  <c r="O74" i="8"/>
  <c r="P74" i="8" s="1"/>
  <c r="O82" i="8"/>
  <c r="P82" i="8" s="1"/>
  <c r="O27" i="8"/>
  <c r="P27" i="8" s="1"/>
  <c r="O4" i="8"/>
  <c r="P4" i="8" s="1"/>
  <c r="O12" i="8"/>
  <c r="P12" i="8" s="1"/>
  <c r="O20" i="8"/>
  <c r="P20" i="8" s="1"/>
  <c r="O28" i="8"/>
  <c r="P28" i="8" s="1"/>
  <c r="O36" i="8"/>
  <c r="P36" i="8" s="1"/>
  <c r="O44" i="8"/>
  <c r="P44" i="8" s="1"/>
  <c r="O52" i="8"/>
  <c r="P52" i="8" s="1"/>
  <c r="O60" i="8"/>
  <c r="P60" i="8" s="1"/>
  <c r="O68" i="8"/>
  <c r="P68" i="8" s="1"/>
  <c r="O76" i="8"/>
  <c r="P76" i="8" s="1"/>
  <c r="O84" i="8"/>
  <c r="P84" i="8" s="1"/>
  <c r="O5" i="8"/>
  <c r="P5" i="8" s="1"/>
  <c r="O13" i="8"/>
  <c r="P13" i="8" s="1"/>
  <c r="O21" i="8"/>
  <c r="P21" i="8" s="1"/>
  <c r="O29" i="8"/>
  <c r="P29" i="8" s="1"/>
  <c r="O37" i="8"/>
  <c r="P37" i="8" s="1"/>
  <c r="O45" i="8"/>
  <c r="P45" i="8" s="1"/>
  <c r="O53" i="8"/>
  <c r="P53" i="8" s="1"/>
  <c r="O61" i="8"/>
  <c r="P61" i="8" s="1"/>
  <c r="O69" i="8"/>
  <c r="P69" i="8" s="1"/>
  <c r="O77" i="8"/>
  <c r="P77" i="8" s="1"/>
  <c r="O6" i="8"/>
  <c r="P6" i="8" s="1"/>
  <c r="O14" i="8"/>
  <c r="P14" i="8" s="1"/>
  <c r="O22" i="8"/>
  <c r="P22" i="8" s="1"/>
  <c r="O30" i="8"/>
  <c r="P30" i="8" s="1"/>
  <c r="O38" i="8"/>
  <c r="P38" i="8" s="1"/>
  <c r="O46" i="8"/>
  <c r="P46" i="8" s="1"/>
  <c r="O54" i="8"/>
  <c r="P54" i="8" s="1"/>
  <c r="O62" i="8"/>
  <c r="P62" i="8" s="1"/>
  <c r="O70" i="8"/>
  <c r="P70" i="8" s="1"/>
  <c r="O78" i="8"/>
  <c r="P78" i="8" s="1"/>
  <c r="O7" i="8"/>
  <c r="P7" i="8" s="1"/>
  <c r="O15" i="8"/>
  <c r="P15" i="8" s="1"/>
  <c r="O23" i="8"/>
  <c r="P23" i="8" s="1"/>
  <c r="O31" i="8"/>
  <c r="P31" i="8" s="1"/>
  <c r="O39" i="8"/>
  <c r="P39" i="8" s="1"/>
  <c r="O47" i="8"/>
  <c r="P47" i="8" s="1"/>
  <c r="O55" i="8"/>
  <c r="P55" i="8" s="1"/>
  <c r="O63" i="8"/>
  <c r="P63" i="8" s="1"/>
  <c r="O71" i="8"/>
  <c r="P71" i="8" s="1"/>
  <c r="O79" i="8"/>
  <c r="P79" i="8" s="1"/>
  <c r="O8" i="8"/>
  <c r="P8" i="8" s="1"/>
  <c r="O16" i="8"/>
  <c r="P16" i="8" s="1"/>
  <c r="O24" i="8"/>
  <c r="P24" i="8" s="1"/>
  <c r="O32" i="8"/>
  <c r="P32" i="8" s="1"/>
  <c r="O40" i="8"/>
  <c r="P40" i="8" s="1"/>
  <c r="O48" i="8"/>
  <c r="P48" i="8" s="1"/>
  <c r="O56" i="8"/>
  <c r="P56" i="8" s="1"/>
  <c r="O64" i="8"/>
  <c r="P64" i="8" s="1"/>
  <c r="O72" i="8"/>
  <c r="P72" i="8" s="1"/>
  <c r="O80" i="8"/>
  <c r="P80" i="8" s="1"/>
  <c r="O9" i="8"/>
  <c r="P9" i="8" s="1"/>
  <c r="O17" i="8"/>
  <c r="P17" i="8" s="1"/>
  <c r="O25" i="8"/>
  <c r="P25" i="8" s="1"/>
  <c r="O33" i="8"/>
  <c r="P33" i="8" s="1"/>
  <c r="O41" i="8"/>
  <c r="P41" i="8" s="1"/>
  <c r="O49" i="8"/>
  <c r="P49" i="8" s="1"/>
  <c r="O57" i="8"/>
  <c r="P57" i="8" s="1"/>
  <c r="O65" i="8"/>
  <c r="P65" i="8" s="1"/>
  <c r="O73" i="8"/>
  <c r="P73" i="8" s="1"/>
  <c r="O81" i="8"/>
  <c r="P81" i="8" s="1"/>
</calcChain>
</file>

<file path=xl/sharedStrings.xml><?xml version="1.0" encoding="utf-8"?>
<sst xmlns="http://schemas.openxmlformats.org/spreadsheetml/2006/main" count="813" uniqueCount="511">
  <si>
    <t>Manaus</t>
  </si>
  <si>
    <t>Autazes</t>
  </si>
  <si>
    <t>Borba</t>
  </si>
  <si>
    <t>Careiro</t>
  </si>
  <si>
    <t>Manaquiri</t>
  </si>
  <si>
    <t>Nova Olinda do Norte</t>
  </si>
  <si>
    <t>Rio Preto da Eva</t>
  </si>
  <si>
    <t>São Gabriel da Cachoeira</t>
  </si>
  <si>
    <t>Barcelos</t>
  </si>
  <si>
    <t>Santa Isabel do Rio Negro</t>
  </si>
  <si>
    <t>Coari</t>
  </si>
  <si>
    <t>Anori</t>
  </si>
  <si>
    <t>Beruri</t>
  </si>
  <si>
    <t>Codajás</t>
  </si>
  <si>
    <t>Manacapuru</t>
  </si>
  <si>
    <t>Anamã</t>
  </si>
  <si>
    <t>Novo Airão</t>
  </si>
  <si>
    <t>Tefé</t>
  </si>
  <si>
    <t>Alvarães</t>
  </si>
  <si>
    <t>Carauari</t>
  </si>
  <si>
    <t>Fonte Boa</t>
  </si>
  <si>
    <t>Japurá</t>
  </si>
  <si>
    <t>Juruá</t>
  </si>
  <si>
    <t>Jutaí</t>
  </si>
  <si>
    <t>Maraã</t>
  </si>
  <si>
    <t>Uarini</t>
  </si>
  <si>
    <t>Tabatinga</t>
  </si>
  <si>
    <t>Amaturá</t>
  </si>
  <si>
    <t>Atalaia do Norte</t>
  </si>
  <si>
    <t>Benjamin Constant</t>
  </si>
  <si>
    <t>Santo Antônio do Içá</t>
  </si>
  <si>
    <t>São Paulo de Olivença</t>
  </si>
  <si>
    <t>Tonantins</t>
  </si>
  <si>
    <t>Eirunepé</t>
  </si>
  <si>
    <t>Envira</t>
  </si>
  <si>
    <t>Guajará</t>
  </si>
  <si>
    <t>Ipixuna</t>
  </si>
  <si>
    <t>Itamarati</t>
  </si>
  <si>
    <t>Lábrea</t>
  </si>
  <si>
    <t>Boca do Acre</t>
  </si>
  <si>
    <t>Canutama</t>
  </si>
  <si>
    <t>Pauini</t>
  </si>
  <si>
    <t>Tapauá</t>
  </si>
  <si>
    <t>Manicoré</t>
  </si>
  <si>
    <t>Apuí</t>
  </si>
  <si>
    <t>Humaitá</t>
  </si>
  <si>
    <t>Novo Aripuanã</t>
  </si>
  <si>
    <t>Parintins</t>
  </si>
  <si>
    <t>Barreirinha</t>
  </si>
  <si>
    <t>Boa Vista do Ramos</t>
  </si>
  <si>
    <t>Maués</t>
  </si>
  <si>
    <t>Nhamundá</t>
  </si>
  <si>
    <t>Itacoatiara</t>
  </si>
  <si>
    <t>Itapiranga</t>
  </si>
  <si>
    <t>São Sebastião do Uatumã</t>
  </si>
  <si>
    <t>Silves</t>
  </si>
  <si>
    <t>Urucará</t>
  </si>
  <si>
    <t>Urucurituba</t>
  </si>
  <si>
    <t>Município</t>
  </si>
  <si>
    <t>OBS</t>
  </si>
  <si>
    <t>Rio</t>
  </si>
  <si>
    <t>Solimões</t>
  </si>
  <si>
    <t>Javari</t>
  </si>
  <si>
    <t>Purus</t>
  </si>
  <si>
    <t>Madeira</t>
  </si>
  <si>
    <t>Negro</t>
  </si>
  <si>
    <t>Amazonas</t>
  </si>
  <si>
    <t>AM-023</t>
  </si>
  <si>
    <t>CAAPIRANGA</t>
  </si>
  <si>
    <t>AM-043</t>
  </si>
  <si>
    <t>GUAJARÁ</t>
  </si>
  <si>
    <r>
      <rPr>
        <b/>
        <sz val="8"/>
        <color rgb="FFFFFFFF"/>
        <rFont val="Calibri"/>
        <family val="1"/>
      </rPr>
      <t>Dados Gerais</t>
    </r>
  </si>
  <si>
    <r>
      <rPr>
        <b/>
        <sz val="8"/>
        <color rgb="FFFFFFFF"/>
        <rFont val="Calibri"/>
        <family val="1"/>
      </rPr>
      <t>Carga (MWh) = Consumo + Suprimento + Perdas</t>
    </r>
  </si>
  <si>
    <r>
      <rPr>
        <b/>
        <sz val="8"/>
        <color rgb="FFFFFFFF"/>
        <rFont val="Calibri"/>
        <family val="1"/>
      </rPr>
      <t>Demanda (kW)</t>
    </r>
  </si>
  <si>
    <r>
      <rPr>
        <b/>
        <sz val="8"/>
        <color rgb="FFFFFFFF"/>
        <rFont val="Calibri"/>
        <family val="1"/>
      </rPr>
      <t>Balanço de Energia (MWh)</t>
    </r>
  </si>
  <si>
    <r>
      <rPr>
        <b/>
        <sz val="8"/>
        <color rgb="FFFFFFFF"/>
        <rFont val="Calibri"/>
        <family val="1"/>
      </rPr>
      <t>Balanço de Demanda (kW)</t>
    </r>
  </si>
  <si>
    <r>
      <rPr>
        <b/>
        <sz val="6.5"/>
        <rFont val="Calibri"/>
        <family val="1"/>
      </rPr>
      <t>Estado</t>
    </r>
  </si>
  <si>
    <r>
      <rPr>
        <b/>
        <sz val="6.5"/>
        <rFont val="Calibri"/>
        <family val="1"/>
      </rPr>
      <t xml:space="preserve">Sigla da
</t>
    </r>
    <r>
      <rPr>
        <b/>
        <sz val="6.5"/>
        <rFont val="Calibri"/>
        <family val="1"/>
      </rPr>
      <t>Localidade</t>
    </r>
  </si>
  <si>
    <r>
      <rPr>
        <b/>
        <sz val="6.5"/>
        <rFont val="Calibri"/>
        <family val="1"/>
      </rPr>
      <t>Nome da Localidade</t>
    </r>
  </si>
  <si>
    <r>
      <rPr>
        <b/>
        <sz val="6.5"/>
        <rFont val="Calibri"/>
        <family val="1"/>
      </rPr>
      <t>Previsão Interligação SIN</t>
    </r>
  </si>
  <si>
    <r>
      <rPr>
        <sz val="7"/>
        <rFont val="Calibri"/>
        <family val="1"/>
      </rPr>
      <t>Amazonas</t>
    </r>
  </si>
  <si>
    <r>
      <rPr>
        <sz val="7"/>
        <rFont val="Calibri"/>
        <family val="1"/>
      </rPr>
      <t>AM-001</t>
    </r>
  </si>
  <si>
    <r>
      <rPr>
        <sz val="7"/>
        <rFont val="Calibri"/>
        <family val="1"/>
      </rPr>
      <t>ALTEROSA</t>
    </r>
  </si>
  <si>
    <r>
      <rPr>
        <sz val="7"/>
        <rFont val="Calibri"/>
        <family val="1"/>
      </rPr>
      <t>-</t>
    </r>
  </si>
  <si>
    <r>
      <rPr>
        <sz val="7"/>
        <rFont val="Calibri"/>
        <family val="1"/>
      </rPr>
      <t>AM-002</t>
    </r>
  </si>
  <si>
    <r>
      <rPr>
        <sz val="7"/>
        <rFont val="Calibri"/>
        <family val="1"/>
      </rPr>
      <t>ALVARÃES</t>
    </r>
  </si>
  <si>
    <r>
      <rPr>
        <sz val="7"/>
        <rFont val="Calibri"/>
        <family val="1"/>
      </rPr>
      <t>AM-003</t>
    </r>
  </si>
  <si>
    <r>
      <rPr>
        <sz val="7"/>
        <rFont val="Calibri"/>
        <family val="1"/>
      </rPr>
      <t>AMATURÁ</t>
    </r>
  </si>
  <si>
    <r>
      <rPr>
        <sz val="7"/>
        <rFont val="Calibri"/>
        <family val="1"/>
      </rPr>
      <t>AM-004</t>
    </r>
  </si>
  <si>
    <r>
      <rPr>
        <sz val="7"/>
        <rFont val="Calibri"/>
        <family val="1"/>
      </rPr>
      <t>ANAMÃ</t>
    </r>
  </si>
  <si>
    <r>
      <rPr>
        <sz val="7"/>
        <rFont val="Calibri"/>
        <family val="1"/>
      </rPr>
      <t>AM-005</t>
    </r>
  </si>
  <si>
    <r>
      <rPr>
        <sz val="7"/>
        <rFont val="Calibri"/>
        <family val="1"/>
      </rPr>
      <t>ANORI</t>
    </r>
  </si>
  <si>
    <r>
      <rPr>
        <sz val="7"/>
        <rFont val="Calibri"/>
        <family val="1"/>
      </rPr>
      <t>AM-006</t>
    </r>
  </si>
  <si>
    <r>
      <rPr>
        <sz val="7"/>
        <rFont val="Calibri"/>
        <family val="1"/>
      </rPr>
      <t>APUÍ</t>
    </r>
  </si>
  <si>
    <r>
      <rPr>
        <sz val="7"/>
        <rFont val="Calibri"/>
        <family val="1"/>
      </rPr>
      <t>AM-007</t>
    </r>
  </si>
  <si>
    <r>
      <rPr>
        <sz val="7"/>
        <rFont val="Calibri"/>
        <family val="1"/>
      </rPr>
      <t>ARARA</t>
    </r>
  </si>
  <si>
    <r>
      <rPr>
        <sz val="7"/>
        <rFont val="Calibri"/>
        <family val="1"/>
      </rPr>
      <t>AM-009</t>
    </r>
  </si>
  <si>
    <r>
      <rPr>
        <sz val="7"/>
        <rFont val="Calibri"/>
        <family val="1"/>
      </rPr>
      <t>AUGUSTO MONTENEGRO</t>
    </r>
  </si>
  <si>
    <r>
      <rPr>
        <sz val="7"/>
        <rFont val="Calibri"/>
        <family val="1"/>
      </rPr>
      <t>AM-010</t>
    </r>
  </si>
  <si>
    <r>
      <rPr>
        <sz val="7"/>
        <rFont val="Calibri"/>
        <family val="1"/>
      </rPr>
      <t>AUTAZES</t>
    </r>
  </si>
  <si>
    <r>
      <rPr>
        <sz val="7"/>
        <rFont val="Calibri"/>
        <family val="1"/>
      </rPr>
      <t>AM-011</t>
    </r>
  </si>
  <si>
    <r>
      <rPr>
        <sz val="7"/>
        <rFont val="Calibri"/>
        <family val="1"/>
      </rPr>
      <t>AUXILIADORA</t>
    </r>
  </si>
  <si>
    <r>
      <rPr>
        <sz val="7"/>
        <rFont val="Calibri"/>
        <family val="1"/>
      </rPr>
      <t>AM-012</t>
    </r>
  </si>
  <si>
    <r>
      <rPr>
        <sz val="7"/>
        <rFont val="Calibri"/>
        <family val="1"/>
      </rPr>
      <t>AXINIM</t>
    </r>
  </si>
  <si>
    <r>
      <rPr>
        <sz val="7"/>
        <rFont val="Calibri"/>
        <family val="1"/>
      </rPr>
      <t>AM-013</t>
    </r>
  </si>
  <si>
    <r>
      <rPr>
        <sz val="7"/>
        <rFont val="Calibri"/>
        <family val="1"/>
      </rPr>
      <t>BARCELOS</t>
    </r>
  </si>
  <si>
    <r>
      <rPr>
        <sz val="7"/>
        <rFont val="Calibri"/>
        <family val="1"/>
      </rPr>
      <t>AM-014</t>
    </r>
  </si>
  <si>
    <r>
      <rPr>
        <sz val="7"/>
        <rFont val="Calibri"/>
        <family val="1"/>
      </rPr>
      <t>BARREIRINHA</t>
    </r>
  </si>
  <si>
    <r>
      <rPr>
        <sz val="7"/>
        <rFont val="Calibri"/>
        <family val="1"/>
      </rPr>
      <t>AM-015</t>
    </r>
  </si>
  <si>
    <r>
      <rPr>
        <sz val="7"/>
        <rFont val="Calibri"/>
        <family val="1"/>
      </rPr>
      <t>BELÉM DO SOLIMÕES</t>
    </r>
  </si>
  <si>
    <r>
      <rPr>
        <sz val="7"/>
        <rFont val="Calibri"/>
        <family val="1"/>
      </rPr>
      <t>AM-016</t>
    </r>
  </si>
  <si>
    <r>
      <rPr>
        <sz val="7"/>
        <rFont val="Calibri"/>
        <family val="1"/>
      </rPr>
      <t>BELO MONTE</t>
    </r>
  </si>
  <si>
    <r>
      <rPr>
        <sz val="7"/>
        <rFont val="Calibri"/>
        <family val="1"/>
      </rPr>
      <t>AM-017</t>
    </r>
  </si>
  <si>
    <r>
      <rPr>
        <sz val="7"/>
        <rFont val="Calibri"/>
        <family val="1"/>
      </rPr>
      <t>BENJAMIN CONSTANT</t>
    </r>
  </si>
  <si>
    <r>
      <rPr>
        <sz val="7"/>
        <rFont val="Calibri"/>
        <family val="1"/>
      </rPr>
      <t>AM-018</t>
    </r>
  </si>
  <si>
    <r>
      <rPr>
        <sz val="7"/>
        <rFont val="Calibri"/>
        <family val="1"/>
      </rPr>
      <t>BERURI</t>
    </r>
  </si>
  <si>
    <r>
      <rPr>
        <sz val="7"/>
        <rFont val="Calibri"/>
        <family val="1"/>
      </rPr>
      <t>AM-019</t>
    </r>
  </si>
  <si>
    <r>
      <rPr>
        <sz val="7"/>
        <rFont val="Calibri"/>
        <family val="1"/>
      </rPr>
      <t>BETÂNIA</t>
    </r>
  </si>
  <si>
    <r>
      <rPr>
        <sz val="7"/>
        <rFont val="Calibri"/>
        <family val="1"/>
      </rPr>
      <t>AM-020</t>
    </r>
  </si>
  <si>
    <r>
      <rPr>
        <sz val="7"/>
        <rFont val="Calibri"/>
        <family val="1"/>
      </rPr>
      <t>BOA VISTA DO RAMOS</t>
    </r>
  </si>
  <si>
    <r>
      <rPr>
        <sz val="7"/>
        <rFont val="Calibri"/>
        <family val="1"/>
      </rPr>
      <t>AM-021</t>
    </r>
  </si>
  <si>
    <r>
      <rPr>
        <sz val="7"/>
        <rFont val="Calibri"/>
        <family val="1"/>
      </rPr>
      <t>BOCA DO ACRE</t>
    </r>
  </si>
  <si>
    <r>
      <rPr>
        <sz val="7"/>
        <rFont val="Calibri"/>
        <family val="1"/>
      </rPr>
      <t>AM-022</t>
    </r>
  </si>
  <si>
    <r>
      <rPr>
        <sz val="7"/>
        <rFont val="Calibri"/>
        <family val="1"/>
      </rPr>
      <t>BORBA</t>
    </r>
  </si>
  <si>
    <r>
      <rPr>
        <sz val="7"/>
        <rFont val="Calibri"/>
        <family val="1"/>
      </rPr>
      <t>AM-023</t>
    </r>
  </si>
  <si>
    <r>
      <rPr>
        <sz val="7"/>
        <rFont val="Calibri"/>
        <family val="1"/>
      </rPr>
      <t xml:space="preserve">CAAPIRANGA
</t>
    </r>
    <r>
      <rPr>
        <sz val="7"/>
        <rFont val="Calibri"/>
        <family val="1"/>
      </rPr>
      <t>(sem correção do mercado)</t>
    </r>
  </si>
  <si>
    <r>
      <rPr>
        <sz val="7"/>
        <rFont val="Calibri"/>
        <family val="1"/>
      </rPr>
      <t>AM-024</t>
    </r>
  </si>
  <si>
    <r>
      <rPr>
        <sz val="7"/>
        <rFont val="Calibri"/>
        <family val="1"/>
      </rPr>
      <t>CABORI</t>
    </r>
  </si>
  <si>
    <r>
      <rPr>
        <sz val="7"/>
        <rFont val="Calibri"/>
        <family val="1"/>
      </rPr>
      <t>AM-025</t>
    </r>
  </si>
  <si>
    <r>
      <rPr>
        <sz val="7"/>
        <rFont val="Calibri"/>
        <family val="1"/>
      </rPr>
      <t>CAIAMBÉ</t>
    </r>
  </si>
  <si>
    <r>
      <rPr>
        <sz val="7"/>
        <rFont val="Calibri"/>
        <family val="1"/>
      </rPr>
      <t>AM-026</t>
    </r>
  </si>
  <si>
    <r>
      <rPr>
        <sz val="7"/>
        <rFont val="Calibri"/>
        <family val="1"/>
      </rPr>
      <t>CAMARUÃ</t>
    </r>
  </si>
  <si>
    <r>
      <rPr>
        <sz val="7"/>
        <rFont val="Calibri"/>
        <family val="1"/>
      </rPr>
      <t>AM-028</t>
    </r>
  </si>
  <si>
    <r>
      <rPr>
        <sz val="7"/>
        <rFont val="Calibri"/>
        <family val="1"/>
      </rPr>
      <t>CAMPINAS</t>
    </r>
  </si>
  <si>
    <r>
      <rPr>
        <sz val="7"/>
        <rFont val="Calibri"/>
        <family val="1"/>
      </rPr>
      <t>AM-029</t>
    </r>
  </si>
  <si>
    <r>
      <rPr>
        <sz val="7"/>
        <rFont val="Calibri"/>
        <family val="1"/>
      </rPr>
      <t>CANUTAMA</t>
    </r>
  </si>
  <si>
    <r>
      <rPr>
        <sz val="7"/>
        <rFont val="Calibri"/>
        <family val="1"/>
      </rPr>
      <t>AM-030</t>
    </r>
  </si>
  <si>
    <r>
      <rPr>
        <sz val="7"/>
        <rFont val="Calibri"/>
        <family val="1"/>
      </rPr>
      <t>CARAUARI</t>
    </r>
  </si>
  <si>
    <r>
      <rPr>
        <sz val="7"/>
        <rFont val="Calibri"/>
        <family val="1"/>
      </rPr>
      <t>AM-031</t>
    </r>
  </si>
  <si>
    <r>
      <rPr>
        <sz val="7"/>
        <rFont val="Calibri"/>
        <family val="1"/>
      </rPr>
      <t>CAREIRO</t>
    </r>
  </si>
  <si>
    <r>
      <rPr>
        <sz val="7"/>
        <rFont val="Calibri"/>
        <family val="1"/>
      </rPr>
      <t>AM-032</t>
    </r>
  </si>
  <si>
    <r>
      <rPr>
        <sz val="7"/>
        <rFont val="Calibri"/>
        <family val="1"/>
      </rPr>
      <t>CARVOEIRO</t>
    </r>
  </si>
  <si>
    <r>
      <rPr>
        <sz val="7"/>
        <rFont val="Calibri"/>
        <family val="1"/>
      </rPr>
      <t>AM-033</t>
    </r>
  </si>
  <si>
    <r>
      <rPr>
        <sz val="7"/>
        <rFont val="Calibri"/>
        <family val="1"/>
      </rPr>
      <t>CASTANHO</t>
    </r>
  </si>
  <si>
    <r>
      <rPr>
        <sz val="7"/>
        <rFont val="Calibri"/>
        <family val="1"/>
      </rPr>
      <t>AM-034</t>
    </r>
  </si>
  <si>
    <r>
      <rPr>
        <sz val="7"/>
        <rFont val="Calibri"/>
        <family val="1"/>
      </rPr>
      <t>CAVIANA</t>
    </r>
  </si>
  <si>
    <r>
      <rPr>
        <sz val="7"/>
        <rFont val="Calibri"/>
        <family val="1"/>
      </rPr>
      <t>AM-035</t>
    </r>
  </si>
  <si>
    <r>
      <rPr>
        <sz val="7"/>
        <rFont val="Calibri"/>
        <family val="1"/>
      </rPr>
      <t>COARI</t>
    </r>
  </si>
  <si>
    <r>
      <rPr>
        <sz val="7"/>
        <rFont val="Calibri"/>
        <family val="1"/>
      </rPr>
      <t>AM-036</t>
    </r>
  </si>
  <si>
    <r>
      <rPr>
        <sz val="7"/>
        <rFont val="Calibri"/>
        <family val="1"/>
      </rPr>
      <t>CODAJÁS</t>
    </r>
  </si>
  <si>
    <r>
      <rPr>
        <sz val="7"/>
        <rFont val="Calibri"/>
        <family val="1"/>
      </rPr>
      <t>AM-037</t>
    </r>
  </si>
  <si>
    <r>
      <rPr>
        <sz val="7"/>
        <rFont val="Calibri"/>
        <family val="1"/>
      </rPr>
      <t>CUCUÍ</t>
    </r>
  </si>
  <si>
    <r>
      <rPr>
        <sz val="7"/>
        <rFont val="Calibri"/>
        <family val="1"/>
      </rPr>
      <t>AM-038</t>
    </r>
  </si>
  <si>
    <r>
      <rPr>
        <sz val="7"/>
        <rFont val="Calibri"/>
        <family val="1"/>
      </rPr>
      <t>EIRUNEPÉ</t>
    </r>
  </si>
  <si>
    <r>
      <rPr>
        <sz val="7"/>
        <rFont val="Calibri"/>
        <family val="1"/>
      </rPr>
      <t>AM-039</t>
    </r>
  </si>
  <si>
    <r>
      <rPr>
        <sz val="7"/>
        <rFont val="Calibri"/>
        <family val="1"/>
      </rPr>
      <t>ENVIRA</t>
    </r>
  </si>
  <si>
    <r>
      <rPr>
        <sz val="7"/>
        <rFont val="Calibri"/>
        <family val="1"/>
      </rPr>
      <t>AM-040</t>
    </r>
  </si>
  <si>
    <r>
      <rPr>
        <sz val="7"/>
        <rFont val="Calibri"/>
        <family val="1"/>
      </rPr>
      <t>ESTIRÃO DO EQUADOR</t>
    </r>
  </si>
  <si>
    <r>
      <rPr>
        <sz val="7"/>
        <rFont val="Calibri"/>
        <family val="1"/>
      </rPr>
      <t>AM-041</t>
    </r>
  </si>
  <si>
    <r>
      <rPr>
        <sz val="7"/>
        <rFont val="Calibri"/>
        <family val="1"/>
      </rPr>
      <t>FEIJOAL</t>
    </r>
  </si>
  <si>
    <r>
      <rPr>
        <sz val="7"/>
        <rFont val="Calibri"/>
        <family val="1"/>
      </rPr>
      <t>AM-042</t>
    </r>
  </si>
  <si>
    <r>
      <rPr>
        <sz val="7"/>
        <rFont val="Calibri"/>
        <family val="1"/>
      </rPr>
      <t>FONTE BOA</t>
    </r>
  </si>
  <si>
    <r>
      <rPr>
        <sz val="7"/>
        <rFont val="Calibri"/>
        <family val="1"/>
      </rPr>
      <t>AM-043</t>
    </r>
  </si>
  <si>
    <r>
      <rPr>
        <sz val="7"/>
        <rFont val="Calibri"/>
        <family val="1"/>
      </rPr>
      <t xml:space="preserve">GUAJARÁ
</t>
    </r>
    <r>
      <rPr>
        <sz val="7"/>
        <rFont val="Calibri"/>
        <family val="1"/>
      </rPr>
      <t>(Incerteza quanto ao suprimento)</t>
    </r>
  </si>
  <si>
    <r>
      <rPr>
        <sz val="7"/>
        <rFont val="Calibri"/>
        <family val="1"/>
      </rPr>
      <t>AM-044</t>
    </r>
  </si>
  <si>
    <r>
      <rPr>
        <sz val="7"/>
        <rFont val="Calibri"/>
        <family val="1"/>
      </rPr>
      <t>HUMAITÁ</t>
    </r>
  </si>
  <si>
    <r>
      <rPr>
        <sz val="7"/>
        <rFont val="Calibri"/>
        <family val="1"/>
      </rPr>
      <t>mar/23</t>
    </r>
  </si>
  <si>
    <r>
      <rPr>
        <sz val="7"/>
        <rFont val="Calibri"/>
        <family val="1"/>
      </rPr>
      <t>AM-045</t>
    </r>
  </si>
  <si>
    <r>
      <rPr>
        <sz val="7"/>
        <rFont val="Calibri"/>
        <family val="1"/>
      </rPr>
      <t>IAUARETE</t>
    </r>
  </si>
  <si>
    <r>
      <rPr>
        <sz val="7"/>
        <rFont val="Calibri"/>
        <family val="1"/>
      </rPr>
      <t>AM-046</t>
    </r>
  </si>
  <si>
    <r>
      <rPr>
        <sz val="7"/>
        <rFont val="Calibri"/>
        <family val="1"/>
      </rPr>
      <t>IPIRANGA</t>
    </r>
  </si>
  <si>
    <r>
      <rPr>
        <sz val="7"/>
        <rFont val="Calibri"/>
        <family val="1"/>
      </rPr>
      <t>AM-047</t>
    </r>
  </si>
  <si>
    <r>
      <rPr>
        <sz val="7"/>
        <rFont val="Calibri"/>
        <family val="1"/>
      </rPr>
      <t>IPIXUNA</t>
    </r>
  </si>
  <si>
    <r>
      <rPr>
        <sz val="7"/>
        <rFont val="Calibri"/>
        <family val="1"/>
      </rPr>
      <t>AM-049</t>
    </r>
  </si>
  <si>
    <r>
      <rPr>
        <sz val="7"/>
        <rFont val="Calibri"/>
        <family val="1"/>
      </rPr>
      <t>ITACOATIARA</t>
    </r>
  </si>
  <si>
    <r>
      <rPr>
        <sz val="7"/>
        <rFont val="Calibri"/>
        <family val="1"/>
      </rPr>
      <t>ago/20</t>
    </r>
  </si>
  <si>
    <r>
      <rPr>
        <sz val="7"/>
        <rFont val="Calibri"/>
        <family val="1"/>
      </rPr>
      <t>AM-050</t>
    </r>
  </si>
  <si>
    <r>
      <rPr>
        <sz val="7"/>
        <rFont val="Calibri"/>
        <family val="1"/>
      </rPr>
      <t>ITAMARATI</t>
    </r>
  </si>
  <si>
    <r>
      <rPr>
        <sz val="7"/>
        <rFont val="Calibri"/>
        <family val="1"/>
      </rPr>
      <t>AM-052</t>
    </r>
  </si>
  <si>
    <r>
      <rPr>
        <sz val="7"/>
        <rFont val="Calibri"/>
        <family val="1"/>
      </rPr>
      <t>ITAPIRANGA</t>
    </r>
  </si>
  <si>
    <r>
      <rPr>
        <sz val="7"/>
        <rFont val="Calibri"/>
        <family val="1"/>
      </rPr>
      <t>dez/20</t>
    </r>
  </si>
  <si>
    <r>
      <rPr>
        <sz val="7"/>
        <rFont val="Calibri"/>
        <family val="1"/>
      </rPr>
      <t>AM-053</t>
    </r>
  </si>
  <si>
    <r>
      <rPr>
        <sz val="7"/>
        <rFont val="Calibri"/>
        <family val="1"/>
      </rPr>
      <t>ITAPURU</t>
    </r>
  </si>
  <si>
    <r>
      <rPr>
        <sz val="7"/>
        <rFont val="Calibri"/>
        <family val="1"/>
      </rPr>
      <t>AM-055</t>
    </r>
  </si>
  <si>
    <r>
      <rPr>
        <sz val="7"/>
        <rFont val="Calibri"/>
        <family val="1"/>
      </rPr>
      <t>JAPURÁ</t>
    </r>
  </si>
  <si>
    <r>
      <rPr>
        <sz val="7"/>
        <rFont val="Calibri"/>
        <family val="1"/>
      </rPr>
      <t>AM-056</t>
    </r>
  </si>
  <si>
    <r>
      <rPr>
        <sz val="7"/>
        <rFont val="Calibri"/>
        <family val="1"/>
      </rPr>
      <t>JURUÁ</t>
    </r>
  </si>
  <si>
    <r>
      <rPr>
        <sz val="7"/>
        <rFont val="Calibri"/>
        <family val="1"/>
      </rPr>
      <t>AM-057</t>
    </r>
  </si>
  <si>
    <r>
      <rPr>
        <sz val="7"/>
        <rFont val="Calibri"/>
        <family val="1"/>
      </rPr>
      <t>JUTAÍ</t>
    </r>
  </si>
  <si>
    <r>
      <rPr>
        <sz val="7"/>
        <rFont val="Calibri"/>
        <family val="1"/>
      </rPr>
      <t>AM-058</t>
    </r>
  </si>
  <si>
    <r>
      <rPr>
        <sz val="7"/>
        <rFont val="Calibri"/>
        <family val="1"/>
      </rPr>
      <t>LÁBREA</t>
    </r>
  </si>
  <si>
    <r>
      <rPr>
        <sz val="7"/>
        <rFont val="Calibri"/>
        <family val="1"/>
      </rPr>
      <t>AM-059</t>
    </r>
  </si>
  <si>
    <r>
      <rPr>
        <sz val="7"/>
        <rFont val="Calibri"/>
        <family val="1"/>
      </rPr>
      <t>LIMOEIRO</t>
    </r>
  </si>
  <si>
    <r>
      <rPr>
        <sz val="7"/>
        <rFont val="Calibri"/>
        <family val="1"/>
      </rPr>
      <t>AM-060</t>
    </r>
  </si>
  <si>
    <r>
      <rPr>
        <sz val="7"/>
        <rFont val="Calibri"/>
        <family val="1"/>
      </rPr>
      <t>LINDÓIA</t>
    </r>
  </si>
  <si>
    <r>
      <rPr>
        <sz val="7"/>
        <rFont val="Calibri"/>
        <family val="1"/>
      </rPr>
      <t>AM-062</t>
    </r>
  </si>
  <si>
    <r>
      <rPr>
        <sz val="7"/>
        <rFont val="Calibri"/>
        <family val="1"/>
      </rPr>
      <t>MANAQUIRI</t>
    </r>
  </si>
  <si>
    <r>
      <rPr>
        <sz val="7"/>
        <rFont val="Calibri"/>
        <family val="1"/>
      </rPr>
      <t>AM-063</t>
    </r>
  </si>
  <si>
    <r>
      <rPr>
        <sz val="7"/>
        <rFont val="Calibri"/>
        <family val="1"/>
      </rPr>
      <t>MANICORÉ</t>
    </r>
  </si>
  <si>
    <r>
      <rPr>
        <sz val="7"/>
        <rFont val="Calibri"/>
        <family val="1"/>
      </rPr>
      <t>AM-064</t>
    </r>
  </si>
  <si>
    <r>
      <rPr>
        <sz val="7"/>
        <rFont val="Calibri"/>
        <family val="1"/>
      </rPr>
      <t>MARAÃ</t>
    </r>
  </si>
  <si>
    <r>
      <rPr>
        <sz val="7"/>
        <rFont val="Calibri"/>
        <family val="1"/>
      </rPr>
      <t>AM-065</t>
    </r>
  </si>
  <si>
    <r>
      <rPr>
        <sz val="7"/>
        <rFont val="Calibri"/>
        <family val="1"/>
      </rPr>
      <t>MATUPÍ</t>
    </r>
  </si>
  <si>
    <r>
      <rPr>
        <sz val="7"/>
        <rFont val="Calibri"/>
        <family val="1"/>
      </rPr>
      <t>AM-066</t>
    </r>
  </si>
  <si>
    <r>
      <rPr>
        <sz val="7"/>
        <rFont val="Calibri"/>
        <family val="1"/>
      </rPr>
      <t>MAUÉS</t>
    </r>
  </si>
  <si>
    <r>
      <rPr>
        <sz val="7"/>
        <rFont val="Calibri"/>
        <family val="1"/>
      </rPr>
      <t>AM-068</t>
    </r>
  </si>
  <si>
    <r>
      <rPr>
        <sz val="7"/>
        <rFont val="Calibri"/>
        <family val="1"/>
      </rPr>
      <t>MOURA</t>
    </r>
  </si>
  <si>
    <r>
      <rPr>
        <sz val="7"/>
        <rFont val="Calibri"/>
        <family val="1"/>
      </rPr>
      <t>AM-069</t>
    </r>
  </si>
  <si>
    <r>
      <rPr>
        <sz val="7"/>
        <rFont val="Calibri"/>
        <family val="1"/>
      </rPr>
      <t>MURITUBA</t>
    </r>
  </si>
  <si>
    <r>
      <rPr>
        <sz val="7"/>
        <rFont val="Calibri"/>
        <family val="1"/>
      </rPr>
      <t>AM-070</t>
    </r>
  </si>
  <si>
    <r>
      <rPr>
        <sz val="7"/>
        <rFont val="Calibri"/>
        <family val="1"/>
      </rPr>
      <t>NHAMUNDÁ</t>
    </r>
  </si>
  <si>
    <r>
      <rPr>
        <sz val="7"/>
        <rFont val="Calibri"/>
        <family val="1"/>
      </rPr>
      <t>AM-071</t>
    </r>
  </si>
  <si>
    <r>
      <rPr>
        <sz val="7"/>
        <rFont val="Calibri"/>
        <family val="1"/>
      </rPr>
      <t>NOVA OLINDA DO NORTE</t>
    </r>
  </si>
  <si>
    <r>
      <rPr>
        <sz val="7"/>
        <rFont val="Calibri"/>
        <family val="1"/>
      </rPr>
      <t>AM-072</t>
    </r>
  </si>
  <si>
    <r>
      <rPr>
        <sz val="7"/>
        <rFont val="Calibri"/>
        <family val="1"/>
      </rPr>
      <t>NOVO AIRÃO</t>
    </r>
  </si>
  <si>
    <r>
      <rPr>
        <sz val="7"/>
        <rFont val="Calibri"/>
        <family val="1"/>
      </rPr>
      <t>AM-073</t>
    </r>
  </si>
  <si>
    <r>
      <rPr>
        <sz val="7"/>
        <rFont val="Calibri"/>
        <family val="1"/>
      </rPr>
      <t>NOVO ARIPUANÃ</t>
    </r>
  </si>
  <si>
    <r>
      <rPr>
        <sz val="7"/>
        <rFont val="Calibri"/>
        <family val="1"/>
      </rPr>
      <t>AM-074</t>
    </r>
  </si>
  <si>
    <r>
      <rPr>
        <sz val="7"/>
        <rFont val="Calibri"/>
        <family val="1"/>
      </rPr>
      <t>NOVO CÉU</t>
    </r>
  </si>
  <si>
    <r>
      <rPr>
        <sz val="7"/>
        <rFont val="Calibri"/>
        <family val="1"/>
      </rPr>
      <t>AM-075</t>
    </r>
  </si>
  <si>
    <r>
      <rPr>
        <sz val="7"/>
        <rFont val="Calibri"/>
        <family val="1"/>
      </rPr>
      <t>NOVO REMANÇO</t>
    </r>
  </si>
  <si>
    <r>
      <rPr>
        <sz val="7"/>
        <rFont val="Calibri"/>
        <family val="1"/>
      </rPr>
      <t>AM-076</t>
    </r>
  </si>
  <si>
    <r>
      <rPr>
        <sz val="7"/>
        <rFont val="Calibri"/>
        <family val="1"/>
      </rPr>
      <t>PALMEIRAS</t>
    </r>
  </si>
  <si>
    <r>
      <rPr>
        <sz val="7"/>
        <rFont val="Calibri"/>
        <family val="1"/>
      </rPr>
      <t>AM-077</t>
    </r>
  </si>
  <si>
    <r>
      <rPr>
        <sz val="7"/>
        <rFont val="Calibri"/>
        <family val="1"/>
      </rPr>
      <t>PARAUÁ</t>
    </r>
  </si>
  <si>
    <r>
      <rPr>
        <sz val="7"/>
        <rFont val="Calibri"/>
        <family val="1"/>
      </rPr>
      <t>AM-078</t>
    </r>
  </si>
  <si>
    <r>
      <rPr>
        <sz val="7"/>
        <rFont val="Calibri"/>
        <family val="1"/>
      </rPr>
      <t>PARINTINS</t>
    </r>
  </si>
  <si>
    <r>
      <rPr>
        <sz val="7"/>
        <rFont val="Calibri"/>
        <family val="1"/>
      </rPr>
      <t>mar/24</t>
    </r>
  </si>
  <si>
    <r>
      <rPr>
        <sz val="7"/>
        <rFont val="Calibri"/>
        <family val="1"/>
      </rPr>
      <t>AM-079</t>
    </r>
  </si>
  <si>
    <r>
      <rPr>
        <sz val="7"/>
        <rFont val="Calibri"/>
        <family val="1"/>
      </rPr>
      <t>PAUINI</t>
    </r>
  </si>
  <si>
    <r>
      <rPr>
        <sz val="7"/>
        <rFont val="Calibri"/>
        <family val="1"/>
      </rPr>
      <t>AM-080</t>
    </r>
  </si>
  <si>
    <r>
      <rPr>
        <sz val="7"/>
        <rFont val="Calibri"/>
        <family val="1"/>
      </rPr>
      <t>PEDRAS</t>
    </r>
  </si>
  <si>
    <r>
      <rPr>
        <sz val="7"/>
        <rFont val="Calibri"/>
        <family val="1"/>
      </rPr>
      <t>AM-082</t>
    </r>
  </si>
  <si>
    <r>
      <rPr>
        <sz val="7"/>
        <rFont val="Calibri"/>
        <family val="1"/>
      </rPr>
      <t>RIO PRETO DA EVA</t>
    </r>
  </si>
  <si>
    <r>
      <rPr>
        <sz val="7"/>
        <rFont val="Calibri"/>
        <family val="1"/>
      </rPr>
      <t>mar/21</t>
    </r>
  </si>
  <si>
    <r>
      <rPr>
        <sz val="7"/>
        <rFont val="Calibri"/>
        <family val="1"/>
      </rPr>
      <t>AM-083</t>
    </r>
  </si>
  <si>
    <r>
      <rPr>
        <sz val="7"/>
        <rFont val="Calibri"/>
        <family val="1"/>
      </rPr>
      <t>SACAMBU</t>
    </r>
  </si>
  <si>
    <r>
      <rPr>
        <sz val="7"/>
        <rFont val="Calibri"/>
        <family val="1"/>
      </rPr>
      <t>AM-084</t>
    </r>
  </si>
  <si>
    <r>
      <rPr>
        <sz val="7"/>
        <rFont val="Calibri"/>
        <family val="1"/>
      </rPr>
      <t>SANTA ISABEL DO RIO NEGRO</t>
    </r>
  </si>
  <si>
    <r>
      <rPr>
        <sz val="7"/>
        <rFont val="Calibri"/>
        <family val="1"/>
      </rPr>
      <t>AM-085</t>
    </r>
  </si>
  <si>
    <r>
      <rPr>
        <sz val="7"/>
        <rFont val="Calibri"/>
        <family val="1"/>
      </rPr>
      <t>SANTA RITA DO WELL</t>
    </r>
  </si>
  <si>
    <r>
      <rPr>
        <sz val="7"/>
        <rFont val="Calibri"/>
        <family val="1"/>
      </rPr>
      <t>AM-086</t>
    </r>
  </si>
  <si>
    <r>
      <rPr>
        <sz val="7"/>
        <rFont val="Calibri"/>
        <family val="1"/>
      </rPr>
      <t>SANTANA DO UATUMÃ</t>
    </r>
  </si>
  <si>
    <r>
      <rPr>
        <sz val="7"/>
        <rFont val="Calibri"/>
        <family val="1"/>
      </rPr>
      <t>AM-087</t>
    </r>
  </si>
  <si>
    <r>
      <rPr>
        <sz val="7"/>
        <rFont val="Calibri"/>
        <family val="1"/>
      </rPr>
      <t>SANTO ANTÔNIO DO IÇÁ</t>
    </r>
  </si>
  <si>
    <r>
      <rPr>
        <sz val="7"/>
        <rFont val="Calibri"/>
        <family val="1"/>
      </rPr>
      <t>AM-088</t>
    </r>
  </si>
  <si>
    <r>
      <rPr>
        <sz val="7"/>
        <rFont val="Calibri"/>
        <family val="1"/>
      </rPr>
      <t>SÃO GABRIEL DA CACHOEIRA</t>
    </r>
  </si>
  <si>
    <r>
      <rPr>
        <sz val="7"/>
        <rFont val="Calibri"/>
        <family val="1"/>
      </rPr>
      <t>AM-089</t>
    </r>
  </si>
  <si>
    <r>
      <rPr>
        <sz val="7"/>
        <rFont val="Calibri"/>
        <family val="1"/>
      </rPr>
      <t>SÃO PAULO DE OLIVENÇA</t>
    </r>
  </si>
  <si>
    <r>
      <rPr>
        <sz val="7"/>
        <rFont val="Calibri"/>
        <family val="1"/>
      </rPr>
      <t>AM-090</t>
    </r>
  </si>
  <si>
    <r>
      <rPr>
        <sz val="7"/>
        <rFont val="Calibri"/>
        <family val="1"/>
      </rPr>
      <t>SÃO SEBASTIÃO DO UATUMÃ</t>
    </r>
  </si>
  <si>
    <r>
      <rPr>
        <sz val="7"/>
        <rFont val="Calibri"/>
        <family val="1"/>
      </rPr>
      <t>AM-091</t>
    </r>
  </si>
  <si>
    <r>
      <rPr>
        <sz val="7"/>
        <rFont val="Calibri"/>
        <family val="1"/>
      </rPr>
      <t>SILVES</t>
    </r>
  </si>
  <si>
    <r>
      <rPr>
        <sz val="7"/>
        <rFont val="Calibri"/>
        <family val="1"/>
      </rPr>
      <t>AM-092</t>
    </r>
  </si>
  <si>
    <r>
      <rPr>
        <sz val="7"/>
        <rFont val="Calibri"/>
        <family val="1"/>
      </rPr>
      <t>SUCUNDURI</t>
    </r>
  </si>
  <si>
    <r>
      <rPr>
        <sz val="7"/>
        <rFont val="Calibri"/>
        <family val="1"/>
      </rPr>
      <t>AM-093</t>
    </r>
  </si>
  <si>
    <r>
      <rPr>
        <sz val="7"/>
        <rFont val="Calibri"/>
        <family val="1"/>
      </rPr>
      <t>TABATINGA</t>
    </r>
  </si>
  <si>
    <r>
      <rPr>
        <sz val="7"/>
        <rFont val="Calibri"/>
        <family val="1"/>
      </rPr>
      <t>AM-095</t>
    </r>
  </si>
  <si>
    <r>
      <rPr>
        <sz val="7"/>
        <rFont val="Calibri"/>
        <family val="1"/>
      </rPr>
      <t>TAPAUÁ</t>
    </r>
  </si>
  <si>
    <r>
      <rPr>
        <sz val="7"/>
        <rFont val="Calibri"/>
        <family val="1"/>
      </rPr>
      <t>AM-096</t>
    </r>
  </si>
  <si>
    <r>
      <rPr>
        <sz val="7"/>
        <rFont val="Calibri"/>
        <family val="1"/>
      </rPr>
      <t>TEFÉ</t>
    </r>
  </si>
  <si>
    <r>
      <rPr>
        <sz val="7"/>
        <rFont val="Calibri"/>
        <family val="1"/>
      </rPr>
      <t>AM-097</t>
    </r>
  </si>
  <si>
    <r>
      <rPr>
        <sz val="7"/>
        <rFont val="Calibri"/>
        <family val="1"/>
      </rPr>
      <t>TONANTINS</t>
    </r>
  </si>
  <si>
    <r>
      <rPr>
        <sz val="7"/>
        <rFont val="Calibri"/>
        <family val="1"/>
      </rPr>
      <t>AM-098</t>
    </r>
  </si>
  <si>
    <r>
      <rPr>
        <sz val="7"/>
        <rFont val="Calibri"/>
        <family val="1"/>
      </rPr>
      <t>TUIUÉ</t>
    </r>
  </si>
  <si>
    <r>
      <rPr>
        <sz val="7"/>
        <rFont val="Calibri"/>
        <family val="1"/>
      </rPr>
      <t>AM-099</t>
    </r>
  </si>
  <si>
    <r>
      <rPr>
        <sz val="7"/>
        <rFont val="Calibri"/>
        <family val="1"/>
      </rPr>
      <t>UARINI</t>
    </r>
  </si>
  <si>
    <r>
      <rPr>
        <sz val="7"/>
        <rFont val="Calibri"/>
        <family val="1"/>
      </rPr>
      <t>AM-100</t>
    </r>
  </si>
  <si>
    <r>
      <rPr>
        <sz val="7"/>
        <rFont val="Calibri"/>
        <family val="1"/>
      </rPr>
      <t>URUCARÁ</t>
    </r>
  </si>
  <si>
    <r>
      <rPr>
        <sz val="7"/>
        <rFont val="Calibri"/>
        <family val="1"/>
      </rPr>
      <t>AM-101</t>
    </r>
  </si>
  <si>
    <r>
      <rPr>
        <sz val="7"/>
        <rFont val="Calibri"/>
        <family val="1"/>
      </rPr>
      <t>URUCURITUBA</t>
    </r>
  </si>
  <si>
    <r>
      <rPr>
        <sz val="7"/>
        <rFont val="Calibri"/>
        <family val="1"/>
      </rPr>
      <t>AM-102</t>
    </r>
  </si>
  <si>
    <r>
      <rPr>
        <sz val="7"/>
        <rFont val="Calibri"/>
        <family val="1"/>
      </rPr>
      <t>VILA AMAZÔNIA</t>
    </r>
  </si>
  <si>
    <r>
      <rPr>
        <sz val="7"/>
        <rFont val="Calibri"/>
        <family val="1"/>
      </rPr>
      <t>AM-103</t>
    </r>
  </si>
  <si>
    <r>
      <rPr>
        <sz val="7"/>
        <rFont val="Calibri"/>
        <family val="1"/>
      </rPr>
      <t>VILA BITENCOURT</t>
    </r>
  </si>
  <si>
    <r>
      <rPr>
        <sz val="7"/>
        <rFont val="Calibri"/>
        <family val="1"/>
      </rPr>
      <t>AM-104</t>
    </r>
  </si>
  <si>
    <r>
      <rPr>
        <sz val="7"/>
        <rFont val="Calibri"/>
        <family val="1"/>
      </rPr>
      <t>VILA URUCURITUBA</t>
    </r>
  </si>
  <si>
    <t>AM-001</t>
  </si>
  <si>
    <t>ALTEROSA</t>
  </si>
  <si>
    <t>AM-002</t>
  </si>
  <si>
    <t>ALVARÃES</t>
  </si>
  <si>
    <t>AM-003</t>
  </si>
  <si>
    <t>AMATURÁ</t>
  </si>
  <si>
    <t>AM-004</t>
  </si>
  <si>
    <t>ANAMÃ</t>
  </si>
  <si>
    <t>AM-005</t>
  </si>
  <si>
    <t>ANORI</t>
  </si>
  <si>
    <t>AM-006</t>
  </si>
  <si>
    <t>APUÍ</t>
  </si>
  <si>
    <t>AM-007</t>
  </si>
  <si>
    <t>ARARA</t>
  </si>
  <si>
    <t>AM-009</t>
  </si>
  <si>
    <t>AUGUSTO MONTENEGRO</t>
  </si>
  <si>
    <t>AM-010</t>
  </si>
  <si>
    <t>AUTAZES</t>
  </si>
  <si>
    <t>AM-011</t>
  </si>
  <si>
    <t>AUXILIADORA</t>
  </si>
  <si>
    <t>AM-012</t>
  </si>
  <si>
    <t>AXINIM</t>
  </si>
  <si>
    <t>AM-013</t>
  </si>
  <si>
    <t>BARCELOS</t>
  </si>
  <si>
    <t>AM-014</t>
  </si>
  <si>
    <t>BARREIRINHA</t>
  </si>
  <si>
    <t>AM-015</t>
  </si>
  <si>
    <t>BELÉM DO SOLIMÕES</t>
  </si>
  <si>
    <t>AM-016</t>
  </si>
  <si>
    <t>BELO MONTE</t>
  </si>
  <si>
    <t>AM-017</t>
  </si>
  <si>
    <t>BENJAMIN CONSTANT</t>
  </si>
  <si>
    <t>AM-018</t>
  </si>
  <si>
    <t>BERURI</t>
  </si>
  <si>
    <t>AM-019</t>
  </si>
  <si>
    <t>BETÂNIA</t>
  </si>
  <si>
    <t>AM-020</t>
  </si>
  <si>
    <t>BOA VISTA DO RAMOS</t>
  </si>
  <si>
    <t>AM-021</t>
  </si>
  <si>
    <t>BOCA DO ACRE</t>
  </si>
  <si>
    <t>AM-022</t>
  </si>
  <si>
    <t>BORBA</t>
  </si>
  <si>
    <t>AM-024</t>
  </si>
  <si>
    <t>CABORI</t>
  </si>
  <si>
    <t>AM-025</t>
  </si>
  <si>
    <t>CAIAMBÉ</t>
  </si>
  <si>
    <t>AM-026</t>
  </si>
  <si>
    <t>CAMARUÃ</t>
  </si>
  <si>
    <t>AM-028</t>
  </si>
  <si>
    <t>CAMPINAS</t>
  </si>
  <si>
    <t>AM-029</t>
  </si>
  <si>
    <t>CANUTAMA</t>
  </si>
  <si>
    <t>AM-030</t>
  </si>
  <si>
    <t>CARAUARI</t>
  </si>
  <si>
    <t>AM-031</t>
  </si>
  <si>
    <t>CAREIRO</t>
  </si>
  <si>
    <t>AM-032</t>
  </si>
  <si>
    <t>CARVOEIRO</t>
  </si>
  <si>
    <t>AM-033</t>
  </si>
  <si>
    <t>CASTANHO</t>
  </si>
  <si>
    <t>AM-034</t>
  </si>
  <si>
    <t>CAVIANA</t>
  </si>
  <si>
    <t>AM-035</t>
  </si>
  <si>
    <t>COARI</t>
  </si>
  <si>
    <t>AM-036</t>
  </si>
  <si>
    <t>CODAJÁS</t>
  </si>
  <si>
    <t>AM-037</t>
  </si>
  <si>
    <t>CUCUÍ</t>
  </si>
  <si>
    <t>AM-038</t>
  </si>
  <si>
    <t>EIRUNEPÉ</t>
  </si>
  <si>
    <t>AM-039</t>
  </si>
  <si>
    <t>ENVIRA</t>
  </si>
  <si>
    <t>AM-040</t>
  </si>
  <si>
    <t>ESTIRÃO DO EQUADOR</t>
  </si>
  <si>
    <t>AM-041</t>
  </si>
  <si>
    <t>FEIJOAL</t>
  </si>
  <si>
    <t>AM-042</t>
  </si>
  <si>
    <t>FONTE BOA</t>
  </si>
  <si>
    <t>AM-044</t>
  </si>
  <si>
    <t>HUMAITÁ</t>
  </si>
  <si>
    <t>AM-045</t>
  </si>
  <si>
    <t>IAUARETE</t>
  </si>
  <si>
    <t>AM-046</t>
  </si>
  <si>
    <t>IPIRANGA</t>
  </si>
  <si>
    <t>AM-047</t>
  </si>
  <si>
    <t>IPIXUNA</t>
  </si>
  <si>
    <t>AM-049</t>
  </si>
  <si>
    <t>ITACOATIARA</t>
  </si>
  <si>
    <t>AM-050</t>
  </si>
  <si>
    <t>ITAMARATI</t>
  </si>
  <si>
    <t>AM-052</t>
  </si>
  <si>
    <t>ITAPIRANGA</t>
  </si>
  <si>
    <t>AM-053</t>
  </si>
  <si>
    <t>ITAPURU</t>
  </si>
  <si>
    <t>AM-055</t>
  </si>
  <si>
    <t>JAPURÁ</t>
  </si>
  <si>
    <t>AM-056</t>
  </si>
  <si>
    <t>JURUÁ</t>
  </si>
  <si>
    <t>AM-057</t>
  </si>
  <si>
    <t>JUTAÍ</t>
  </si>
  <si>
    <t>AM-058</t>
  </si>
  <si>
    <t>LÁBREA</t>
  </si>
  <si>
    <t>AM-059</t>
  </si>
  <si>
    <t>LIMOEIRO</t>
  </si>
  <si>
    <t>AM-060</t>
  </si>
  <si>
    <t>LINDÓIA</t>
  </si>
  <si>
    <t>AM-062</t>
  </si>
  <si>
    <t>MANAQUIRI</t>
  </si>
  <si>
    <t>AM-063</t>
  </si>
  <si>
    <t>MANICORÉ</t>
  </si>
  <si>
    <t>AM-064</t>
  </si>
  <si>
    <t>MARAÃ</t>
  </si>
  <si>
    <t>AM-065</t>
  </si>
  <si>
    <t>MATUPÍ</t>
  </si>
  <si>
    <t>AM-066</t>
  </si>
  <si>
    <t>MAUÉS</t>
  </si>
  <si>
    <t>AM-068</t>
  </si>
  <si>
    <t>MOURA</t>
  </si>
  <si>
    <t>AM-069</t>
  </si>
  <si>
    <t>MURITUBA</t>
  </si>
  <si>
    <t>AM-070</t>
  </si>
  <si>
    <t>NHAMUNDÁ</t>
  </si>
  <si>
    <t>AM-071</t>
  </si>
  <si>
    <t>NOVA OLINDA DO NORTE</t>
  </si>
  <si>
    <t>AM-072</t>
  </si>
  <si>
    <t>NOVO AIRÃO</t>
  </si>
  <si>
    <t>AM-073</t>
  </si>
  <si>
    <t>NOVO ARIPUANÃ</t>
  </si>
  <si>
    <t>AM-074</t>
  </si>
  <si>
    <t>NOVO CÉU</t>
  </si>
  <si>
    <t>AM-075</t>
  </si>
  <si>
    <t>NOVO REMANÇO</t>
  </si>
  <si>
    <t>AM-076</t>
  </si>
  <si>
    <t>PALMEIRAS</t>
  </si>
  <si>
    <t>AM-077</t>
  </si>
  <si>
    <t>PARAUÁ</t>
  </si>
  <si>
    <t>AM-078</t>
  </si>
  <si>
    <t>PARINTINS</t>
  </si>
  <si>
    <t>AM-079</t>
  </si>
  <si>
    <t>PAUINI</t>
  </si>
  <si>
    <t>AM-080</t>
  </si>
  <si>
    <t>PEDRAS</t>
  </si>
  <si>
    <t>AM-082</t>
  </si>
  <si>
    <t>RIO PRETO DA EVA</t>
  </si>
  <si>
    <t>AM-083</t>
  </si>
  <si>
    <t>SACAMBU</t>
  </si>
  <si>
    <t>AM-084</t>
  </si>
  <si>
    <t>SANTA ISABEL DO RIO NEGRO</t>
  </si>
  <si>
    <t>AM-085</t>
  </si>
  <si>
    <t>AM-086</t>
  </si>
  <si>
    <t>SANTANA DO UATUMÃ</t>
  </si>
  <si>
    <t>AM-087</t>
  </si>
  <si>
    <t>SANTO ANTÔNIO DO IÇÁ</t>
  </si>
  <si>
    <t>AM-088</t>
  </si>
  <si>
    <t>SÃO GABRIEL DA CACHOEIRA</t>
  </si>
  <si>
    <t>AM-089</t>
  </si>
  <si>
    <t>SÃO PAULO DE OLIVENÇA</t>
  </si>
  <si>
    <t>AM-090</t>
  </si>
  <si>
    <t>SÃO SEBASTIÃO DO UATUMÃ</t>
  </si>
  <si>
    <t>AM-091</t>
  </si>
  <si>
    <t>SILVES</t>
  </si>
  <si>
    <t>AM-092</t>
  </si>
  <si>
    <t>SUCUNDURI</t>
  </si>
  <si>
    <t>AM-093</t>
  </si>
  <si>
    <t>TABATINGA</t>
  </si>
  <si>
    <t>AM-095</t>
  </si>
  <si>
    <t>TAPAUÁ</t>
  </si>
  <si>
    <t>AM-096</t>
  </si>
  <si>
    <t>TEFÉ</t>
  </si>
  <si>
    <t>AM-097</t>
  </si>
  <si>
    <t>TONANTINS</t>
  </si>
  <si>
    <t>AM-098</t>
  </si>
  <si>
    <t>TUIUÉ</t>
  </si>
  <si>
    <t>AM-099</t>
  </si>
  <si>
    <t>UARINI</t>
  </si>
  <si>
    <t>AM-100</t>
  </si>
  <si>
    <t>URUCARÁ</t>
  </si>
  <si>
    <t>AM-101</t>
  </si>
  <si>
    <t>URUCURITUBA</t>
  </si>
  <si>
    <t>AM-102</t>
  </si>
  <si>
    <t>VILA AMAZÔNIA</t>
  </si>
  <si>
    <t>AM-103</t>
  </si>
  <si>
    <t>VILA BITENCOURT</t>
  </si>
  <si>
    <t>AM-104</t>
  </si>
  <si>
    <t>VILA URUCURITUBA</t>
  </si>
  <si>
    <t>Acesso rodoviário a partir de Humaitá</t>
  </si>
  <si>
    <t>SANTA RITA DO WEILL</t>
  </si>
  <si>
    <t>MANAUS</t>
  </si>
  <si>
    <t>Sigla</t>
  </si>
  <si>
    <t>Nome</t>
  </si>
  <si>
    <t>Modal</t>
  </si>
  <si>
    <t>Latitude</t>
  </si>
  <si>
    <t>Longitude</t>
  </si>
  <si>
    <t>Hidroviário</t>
  </si>
  <si>
    <t>AM-000</t>
  </si>
  <si>
    <t>Verificar acesso ao município</t>
  </si>
  <si>
    <t>Porto de Coari</t>
  </si>
  <si>
    <t>Porto de Tefé</t>
  </si>
  <si>
    <t>Foz do Rio Uarini</t>
  </si>
  <si>
    <t>Porto da Comadre</t>
  </si>
  <si>
    <t>N/A</t>
  </si>
  <si>
    <t>Porto Principal</t>
  </si>
  <si>
    <t>Verificar acesso ao município; foi usada como referência Santo Antônio de Içá</t>
  </si>
  <si>
    <t>Porto de Manaus</t>
  </si>
  <si>
    <t>Vila Nova; acesso rodoviário a Caruari por meio da Estrada do Gavião</t>
  </si>
  <si>
    <r>
      <rPr>
        <sz val="11"/>
        <color rgb="FFFF0000"/>
        <rFont val="Calibri"/>
        <family val="2"/>
        <scheme val="minor"/>
      </rPr>
      <t>Rio Javari</t>
    </r>
    <r>
      <rPr>
        <sz val="11"/>
        <color theme="1"/>
        <rFont val="Calibri"/>
        <family val="2"/>
        <scheme val="minor"/>
      </rPr>
      <t>, após Benjamin Constant</t>
    </r>
  </si>
  <si>
    <t>Rio Taraucá</t>
  </si>
  <si>
    <t>Verificar acesso ao município; supondo entrega rodoviária a partir de Campinas</t>
  </si>
  <si>
    <t>Rio Preto &amp; Rio Padauari</t>
  </si>
  <si>
    <t>Rio Uapés</t>
  </si>
  <si>
    <t>Porto do Rosarinho</t>
  </si>
  <si>
    <t>Porto de Borba</t>
  </si>
  <si>
    <t>Rodoviário</t>
  </si>
  <si>
    <t>--</t>
  </si>
  <si>
    <t>Porto de Itacoatiara</t>
  </si>
  <si>
    <t>Porto de Novo Remanço</t>
  </si>
  <si>
    <t>Acesso difícil (não sei como chegar no local)</t>
  </si>
  <si>
    <t>Indefinido</t>
  </si>
  <si>
    <t>Local não localizado</t>
  </si>
  <si>
    <t>Rio Uatumã</t>
  </si>
  <si>
    <t>Considerar</t>
  </si>
  <si>
    <t>Lago Cabaliana, UTE Sacambu; este nó será agregado à localidade CAAPIRANGA</t>
  </si>
  <si>
    <t>Lago Cabaliana + Rio Paraná do Aramã; este nó será agregado à localidade CAAPIRANGA</t>
  </si>
  <si>
    <t>Este nó será agregado/incorporado à localidade VILA BITENCOURT (localidade mais remota no Rio Japurá).</t>
  </si>
  <si>
    <t>Porto de Japurá. Este nó será agregado/incorporado à localidade VILA BITENCOURT (localidade mais remota no Rio Japurá).</t>
  </si>
  <si>
    <t>Acesso rodoviário a partir de Parintins; a demanda será agregada à de Parintins</t>
  </si>
  <si>
    <t>Gasoduto</t>
  </si>
  <si>
    <t>Conteineres/Ano</t>
  </si>
  <si>
    <t>Latitude_2</t>
  </si>
  <si>
    <t>Longitude_2</t>
  </si>
  <si>
    <t>Carga_2023</t>
  </si>
  <si>
    <t>Carga_2024</t>
  </si>
  <si>
    <t>GN</t>
  </si>
  <si>
    <t>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</si>
</sst>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b/>
      <sz val="8"/>
      <name val="Calibri"/>
      <family val="2"/>
    </font>
    <font>
      <b/>
      <sz val="8"/>
      <color rgb="FFFFFFFF"/>
      <name val="Calibri"/>
      <family val="1"/>
    </font>
    <font>
      <b/>
      <sz val="6.5"/>
      <name val="Calibri"/>
      <family val="2"/>
    </font>
    <font>
      <b/>
      <sz val="6.5"/>
      <name val="Calibri"/>
      <family val="1"/>
    </font>
    <font>
      <b/>
      <sz val="6.5"/>
      <color rgb="FF000000"/>
      <name val="Calibri"/>
      <family val="2"/>
    </font>
    <font>
      <sz val="7"/>
      <name val="Calibri"/>
      <family val="2"/>
    </font>
    <font>
      <sz val="7"/>
      <name val="Calibri"/>
      <family val="1"/>
    </font>
    <font>
      <sz val="7"/>
      <color rgb="FF000000"/>
      <name val="Calibri"/>
      <family val="2"/>
    </font>
    <font>
      <sz val="7"/>
      <color rgb="FFFF0000"/>
      <name val="Calibri"/>
      <family val="2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3"/>
      </patternFill>
    </fill>
    <fill>
      <patternFill patternType="solid">
        <fgColor rgb="FF2F5495"/>
      </patternFill>
    </fill>
    <fill>
      <patternFill patternType="solid">
        <fgColor rgb="FFD8E1F2"/>
      </patternFill>
    </fill>
    <fill>
      <patternFill patternType="solid">
        <fgColor rgb="FFE6E6E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0" borderId="0" xfId="1" applyAlignment="1">
      <alignment horizontal="left" vertical="top"/>
    </xf>
    <xf numFmtId="0" fontId="5" fillId="6" borderId="5" xfId="1" applyFont="1" applyFill="1" applyBorder="1" applyAlignment="1">
      <alignment horizontal="left" vertical="top" wrapText="1" indent="1"/>
    </xf>
    <xf numFmtId="0" fontId="2" fillId="6" borderId="5" xfId="1" applyFill="1" applyBorder="1" applyAlignment="1">
      <alignment horizontal="left" vertical="top" wrapText="1"/>
    </xf>
    <xf numFmtId="0" fontId="5" fillId="6" borderId="5" xfId="1" applyFont="1" applyFill="1" applyBorder="1" applyAlignment="1">
      <alignment horizontal="left" vertical="top" wrapText="1" indent="4"/>
    </xf>
    <xf numFmtId="0" fontId="5" fillId="6" borderId="5" xfId="1" applyFont="1" applyFill="1" applyBorder="1" applyAlignment="1">
      <alignment horizontal="center" vertical="top" wrapText="1"/>
    </xf>
    <xf numFmtId="1" fontId="7" fillId="6" borderId="5" xfId="1" applyNumberFormat="1" applyFont="1" applyFill="1" applyBorder="1" applyAlignment="1">
      <alignment horizontal="left" vertical="top" indent="1" shrinkToFit="1"/>
    </xf>
    <xf numFmtId="1" fontId="7" fillId="6" borderId="5" xfId="1" applyNumberFormat="1" applyFont="1" applyFill="1" applyBorder="1" applyAlignment="1">
      <alignment horizontal="left" vertical="top" indent="2" shrinkToFit="1"/>
    </xf>
    <xf numFmtId="1" fontId="7" fillId="6" borderId="5" xfId="1" applyNumberFormat="1" applyFont="1" applyFill="1" applyBorder="1" applyAlignment="1">
      <alignment horizontal="center" vertical="top" shrinkToFit="1"/>
    </xf>
    <xf numFmtId="0" fontId="8" fillId="0" borderId="5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left" vertical="top" wrapText="1"/>
    </xf>
    <xf numFmtId="0" fontId="8" fillId="7" borderId="5" xfId="1" applyFont="1" applyFill="1" applyBorder="1" applyAlignment="1">
      <alignment horizontal="center" vertical="top" wrapText="1"/>
    </xf>
    <xf numFmtId="0" fontId="8" fillId="7" borderId="5" xfId="1" applyFont="1" applyFill="1" applyBorder="1" applyAlignment="1">
      <alignment horizontal="left" vertical="top" wrapText="1"/>
    </xf>
    <xf numFmtId="0" fontId="8" fillId="7" borderId="5" xfId="1" applyFont="1" applyFill="1" applyBorder="1" applyAlignment="1">
      <alignment horizontal="center" vertical="center" wrapText="1"/>
    </xf>
    <xf numFmtId="0" fontId="2" fillId="7" borderId="5" xfId="1" applyFill="1" applyBorder="1" applyAlignment="1">
      <alignment horizontal="left" vertical="top" wrapText="1"/>
    </xf>
    <xf numFmtId="0" fontId="8" fillId="0" borderId="5" xfId="1" applyFont="1" applyBorder="1" applyAlignment="1">
      <alignment horizontal="center" vertical="center" wrapText="1"/>
    </xf>
    <xf numFmtId="0" fontId="2" fillId="0" borderId="5" xfId="1" applyBorder="1" applyAlignment="1">
      <alignment horizontal="left" vertical="top" wrapText="1"/>
    </xf>
    <xf numFmtId="0" fontId="8" fillId="7" borderId="6" xfId="1" applyFont="1" applyFill="1" applyBorder="1" applyAlignment="1">
      <alignment horizontal="center" vertical="top" wrapText="1"/>
    </xf>
    <xf numFmtId="0" fontId="8" fillId="7" borderId="6" xfId="1" applyFont="1" applyFill="1" applyBorder="1" applyAlignment="1">
      <alignment horizontal="left" vertical="top" wrapText="1"/>
    </xf>
    <xf numFmtId="0" fontId="8" fillId="0" borderId="8" xfId="1" applyFont="1" applyBorder="1" applyAlignment="1">
      <alignment horizontal="center" vertical="top" wrapText="1"/>
    </xf>
    <xf numFmtId="0" fontId="8" fillId="0" borderId="8" xfId="1" applyFont="1" applyBorder="1" applyAlignment="1">
      <alignment horizontal="left" vertical="top" wrapText="1"/>
    </xf>
    <xf numFmtId="3" fontId="10" fillId="0" borderId="5" xfId="1" applyNumberFormat="1" applyFont="1" applyBorder="1" applyAlignment="1">
      <alignment horizontal="right" vertical="top" shrinkToFit="1"/>
    </xf>
    <xf numFmtId="3" fontId="10" fillId="7" borderId="5" xfId="1" applyNumberFormat="1" applyFont="1" applyFill="1" applyBorder="1" applyAlignment="1">
      <alignment horizontal="right" vertical="top" shrinkToFit="1"/>
    </xf>
    <xf numFmtId="3" fontId="11" fillId="7" borderId="5" xfId="1" applyNumberFormat="1" applyFont="1" applyFill="1" applyBorder="1" applyAlignment="1">
      <alignment horizontal="right" vertical="top" shrinkToFit="1"/>
    </xf>
    <xf numFmtId="3" fontId="11" fillId="0" borderId="5" xfId="1" applyNumberFormat="1" applyFont="1" applyBorder="1" applyAlignment="1">
      <alignment horizontal="right" vertical="top" shrinkToFit="1"/>
    </xf>
    <xf numFmtId="3" fontId="10" fillId="7" borderId="5" xfId="1" applyNumberFormat="1" applyFont="1" applyFill="1" applyBorder="1" applyAlignment="1">
      <alignment horizontal="right" vertical="center" shrinkToFit="1"/>
    </xf>
    <xf numFmtId="3" fontId="11" fillId="7" borderId="5" xfId="1" applyNumberFormat="1" applyFont="1" applyFill="1" applyBorder="1" applyAlignment="1">
      <alignment horizontal="right" vertical="center" shrinkToFit="1"/>
    </xf>
    <xf numFmtId="3" fontId="10" fillId="0" borderId="5" xfId="1" applyNumberFormat="1" applyFont="1" applyBorder="1" applyAlignment="1">
      <alignment horizontal="right" vertical="center" shrinkToFit="1"/>
    </xf>
    <xf numFmtId="3" fontId="10" fillId="7" borderId="6" xfId="1" applyNumberFormat="1" applyFont="1" applyFill="1" applyBorder="1" applyAlignment="1">
      <alignment horizontal="right" vertical="top" shrinkToFit="1"/>
    </xf>
    <xf numFmtId="3" fontId="10" fillId="0" borderId="8" xfId="1" applyNumberFormat="1" applyFont="1" applyBorder="1" applyAlignment="1">
      <alignment horizontal="right" vertical="top" shrinkToFit="1"/>
    </xf>
    <xf numFmtId="164" fontId="0" fillId="0" borderId="1" xfId="0" applyNumberFormat="1" applyBorder="1"/>
    <xf numFmtId="3" fontId="0" fillId="0" borderId="1" xfId="0" applyNumberFormat="1" applyBorder="1"/>
    <xf numFmtId="0" fontId="0" fillId="8" borderId="1" xfId="0" applyFill="1" applyBorder="1"/>
    <xf numFmtId="164" fontId="0" fillId="8" borderId="1" xfId="0" applyNumberFormat="1" applyFill="1" applyBorder="1"/>
    <xf numFmtId="0" fontId="1" fillId="8" borderId="1" xfId="0" applyFont="1" applyFill="1" applyBorder="1" applyAlignment="1">
      <alignment horizontal="left"/>
    </xf>
    <xf numFmtId="3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12" fillId="8" borderId="1" xfId="0" applyFont="1" applyFill="1" applyBorder="1"/>
    <xf numFmtId="164" fontId="0" fillId="2" borderId="1" xfId="0" applyNumberFormat="1" applyFill="1" applyBorder="1"/>
    <xf numFmtId="3" fontId="0" fillId="2" borderId="1" xfId="0" applyNumberFormat="1" applyFill="1" applyBorder="1"/>
    <xf numFmtId="0" fontId="1" fillId="2" borderId="1" xfId="0" applyFont="1" applyFill="1" applyBorder="1"/>
    <xf numFmtId="0" fontId="12" fillId="2" borderId="1" xfId="0" applyFont="1" applyFill="1" applyBorder="1"/>
    <xf numFmtId="0" fontId="0" fillId="9" borderId="1" xfId="0" applyFill="1" applyBorder="1"/>
    <xf numFmtId="164" fontId="0" fillId="9" borderId="1" xfId="0" applyNumberFormat="1" applyFill="1" applyBorder="1"/>
    <xf numFmtId="3" fontId="0" fillId="9" borderId="1" xfId="0" applyNumberFormat="1" applyFill="1" applyBorder="1"/>
    <xf numFmtId="0" fontId="1" fillId="9" borderId="1" xfId="0" applyFont="1" applyFill="1" applyBorder="1" applyAlignment="1">
      <alignment horizontal="left"/>
    </xf>
    <xf numFmtId="0" fontId="0" fillId="9" borderId="1" xfId="0" quotePrefix="1" applyFill="1" applyBorder="1"/>
    <xf numFmtId="165" fontId="0" fillId="9" borderId="1" xfId="0" applyNumberFormat="1" applyFill="1" applyBorder="1"/>
    <xf numFmtId="165" fontId="0" fillId="2" borderId="1" xfId="0" applyNumberFormat="1" applyFill="1" applyBorder="1"/>
    <xf numFmtId="0" fontId="1" fillId="3" borderId="1" xfId="0" applyFont="1" applyFill="1" applyBorder="1"/>
    <xf numFmtId="3" fontId="0" fillId="3" borderId="1" xfId="0" applyNumberFormat="1" applyFill="1" applyBorder="1"/>
    <xf numFmtId="4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0" fontId="3" fillId="4" borderId="2" xfId="1" applyFont="1" applyFill="1" applyBorder="1" applyAlignment="1">
      <alignment horizontal="left" vertical="top" wrapText="1" indent="4"/>
    </xf>
    <xf numFmtId="0" fontId="3" fillId="4" borderId="3" xfId="1" applyFont="1" applyFill="1" applyBorder="1" applyAlignment="1">
      <alignment horizontal="left" vertical="top" wrapText="1" indent="4"/>
    </xf>
    <xf numFmtId="0" fontId="3" fillId="4" borderId="4" xfId="1" applyFont="1" applyFill="1" applyBorder="1" applyAlignment="1">
      <alignment horizontal="left" vertical="top" wrapText="1" indent="4"/>
    </xf>
    <xf numFmtId="0" fontId="8" fillId="0" borderId="6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top" wrapText="1"/>
    </xf>
    <xf numFmtId="0" fontId="3" fillId="4" borderId="3" xfId="1" applyFont="1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3" fillId="5" borderId="2" xfId="1" applyFont="1" applyFill="1" applyBorder="1" applyAlignment="1">
      <alignment horizontal="left" vertical="top" wrapText="1" indent="6"/>
    </xf>
    <xf numFmtId="0" fontId="3" fillId="5" borderId="3" xfId="1" applyFont="1" applyFill="1" applyBorder="1" applyAlignment="1">
      <alignment horizontal="left" vertical="top" wrapText="1" indent="6"/>
    </xf>
    <xf numFmtId="0" fontId="3" fillId="5" borderId="4" xfId="1" applyFont="1" applyFill="1" applyBorder="1" applyAlignment="1">
      <alignment horizontal="left" vertical="top" wrapText="1" indent="6"/>
    </xf>
    <xf numFmtId="0" fontId="3" fillId="5" borderId="2" xfId="1" applyFont="1" applyFill="1" applyBorder="1" applyAlignment="1">
      <alignment horizontal="left" vertical="top" wrapText="1" indent="5"/>
    </xf>
    <xf numFmtId="0" fontId="3" fillId="5" borderId="3" xfId="1" applyFont="1" applyFill="1" applyBorder="1" applyAlignment="1">
      <alignment horizontal="left" vertical="top" wrapText="1" indent="5"/>
    </xf>
    <xf numFmtId="0" fontId="3" fillId="5" borderId="4" xfId="1" applyFont="1" applyFill="1" applyBorder="1" applyAlignment="1">
      <alignment horizontal="left" vertical="top" wrapText="1" indent="5"/>
    </xf>
  </cellXfs>
  <cellStyles count="2">
    <cellStyle name="Normal" xfId="0" builtinId="0"/>
    <cellStyle name="Normal 2" xfId="1" xr:uid="{11C76C3D-2D6B-4A28-9ACE-F420C6B21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é Bergsten Mendes" id="{42B95B52-610F-4082-93E5-0C7A78F1D41C}" userId="a392c66e8df1dcf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2-01-26T16:06:28.79" personId="{42B95B52-610F-4082-93E5-0C7A78F1D41C}" id="{F4C2ACF1-4C3C-4FFB-89B6-306F70C7ABEF}">
    <text>1 se a localidade irá ser considerada na modelagem; há alguns casos em que o nó será agrupado com outros (localidades remotas e demanda baixa).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A04C-82B9-4003-87BB-26C2202321F4}">
  <sheetPr codeName="Planilha4"/>
  <dimension ref="A1:P97"/>
  <sheetViews>
    <sheetView showGridLines="0" tabSelected="1" topLeftCell="C1" workbookViewId="0">
      <selection activeCell="P2" sqref="P2"/>
    </sheetView>
  </sheetViews>
  <sheetFormatPr defaultRowHeight="14.4"/>
  <cols>
    <col min="1" max="1" width="7.44140625" bestFit="1" customWidth="1"/>
    <col min="2" max="2" width="26.5546875" bestFit="1" customWidth="1"/>
    <col min="3" max="4" width="12.6640625" bestFit="1" customWidth="1"/>
    <col min="5" max="5" width="23.21875" bestFit="1" customWidth="1"/>
    <col min="6" max="6" width="10.5546875" bestFit="1" customWidth="1"/>
    <col min="7" max="7" width="9.6640625" bestFit="1" customWidth="1"/>
    <col min="8" max="9" width="12.6640625" bestFit="1" customWidth="1"/>
    <col min="10" max="10" width="17.33203125" customWidth="1"/>
    <col min="11" max="11" width="10.21875" bestFit="1" customWidth="1"/>
    <col min="12" max="13" width="17.33203125" bestFit="1" customWidth="1"/>
    <col min="14" max="14" width="12.5546875" bestFit="1" customWidth="1"/>
    <col min="15" max="15" width="10" bestFit="1" customWidth="1"/>
    <col min="16" max="16" width="16" bestFit="1" customWidth="1"/>
    <col min="17" max="17" width="15.44140625" bestFit="1" customWidth="1"/>
  </cols>
  <sheetData>
    <row r="1" spans="1:16">
      <c r="A1" s="56" t="s">
        <v>465</v>
      </c>
      <c r="B1" s="56" t="s">
        <v>466</v>
      </c>
      <c r="C1" s="56" t="s">
        <v>468</v>
      </c>
      <c r="D1" s="56" t="s">
        <v>469</v>
      </c>
      <c r="E1" s="56" t="s">
        <v>58</v>
      </c>
      <c r="F1" s="56" t="s">
        <v>467</v>
      </c>
      <c r="G1" s="56" t="s">
        <v>60</v>
      </c>
      <c r="H1" s="56" t="s">
        <v>505</v>
      </c>
      <c r="I1" s="56" t="s">
        <v>506</v>
      </c>
      <c r="J1" s="56" t="s">
        <v>59</v>
      </c>
      <c r="K1" s="56" t="s">
        <v>497</v>
      </c>
      <c r="L1" s="57" t="s">
        <v>507</v>
      </c>
      <c r="M1" s="57" t="s">
        <v>508</v>
      </c>
      <c r="N1" s="58" t="s">
        <v>509</v>
      </c>
      <c r="O1" s="58" t="s">
        <v>510</v>
      </c>
      <c r="P1" s="58" t="s">
        <v>504</v>
      </c>
    </row>
    <row r="2" spans="1:16">
      <c r="A2" s="1" t="s">
        <v>471</v>
      </c>
      <c r="B2" s="1" t="s">
        <v>464</v>
      </c>
      <c r="C2" s="34">
        <v>-3.13808731728601</v>
      </c>
      <c r="D2" s="34">
        <v>-60.0274844029029</v>
      </c>
      <c r="E2" s="1" t="s">
        <v>0</v>
      </c>
      <c r="F2" s="1" t="s">
        <v>477</v>
      </c>
      <c r="G2" s="1" t="s">
        <v>65</v>
      </c>
      <c r="H2" s="1">
        <v>-3.13808731728601</v>
      </c>
      <c r="I2" s="1">
        <v>-60.0274844029029</v>
      </c>
      <c r="J2" s="1" t="s">
        <v>480</v>
      </c>
      <c r="K2" s="1">
        <v>0</v>
      </c>
      <c r="L2" s="35">
        <v>0</v>
      </c>
      <c r="M2" s="35">
        <v>0</v>
      </c>
      <c r="N2" s="1"/>
      <c r="O2" s="1"/>
      <c r="P2" s="1"/>
    </row>
    <row r="3" spans="1:16">
      <c r="A3" s="36" t="s">
        <v>421</v>
      </c>
      <c r="B3" s="36" t="s">
        <v>422</v>
      </c>
      <c r="C3" s="37">
        <v>-3.27244244093023</v>
      </c>
      <c r="D3" s="37">
        <v>-60.952701269325701</v>
      </c>
      <c r="E3" s="36" t="s">
        <v>14</v>
      </c>
      <c r="F3" s="36" t="s">
        <v>470</v>
      </c>
      <c r="G3" s="36" t="s">
        <v>61</v>
      </c>
      <c r="H3" s="36">
        <v>-3.2746331517464098</v>
      </c>
      <c r="I3" s="36">
        <v>-60.933956261812398</v>
      </c>
      <c r="J3" s="38" t="s">
        <v>498</v>
      </c>
      <c r="K3" s="36">
        <v>0</v>
      </c>
      <c r="L3" s="39">
        <f>VLOOKUP(A3,Demanda!$B$3:$J$97,8,FALSE)</f>
        <v>1487</v>
      </c>
      <c r="M3" s="39">
        <f>VLOOKUP(A3,Demanda!$B$3:$J$97,9,FALSE)</f>
        <v>1511</v>
      </c>
      <c r="N3" s="55">
        <f t="shared" ref="N3:N34" si="0">M3*(1/0.35)*(1000/9.47)</f>
        <v>455875.6976919595</v>
      </c>
      <c r="O3" s="55">
        <f>N3/600</f>
        <v>759.7928294865992</v>
      </c>
      <c r="P3" s="55">
        <f>O3/50</f>
        <v>15.195856589731983</v>
      </c>
    </row>
    <row r="4" spans="1:16">
      <c r="A4" s="36" t="s">
        <v>325</v>
      </c>
      <c r="B4" s="36" t="s">
        <v>326</v>
      </c>
      <c r="C4" s="37">
        <v>-3.2788341877553702</v>
      </c>
      <c r="D4" s="37">
        <v>-61.099313399617103</v>
      </c>
      <c r="E4" s="36" t="s">
        <v>14</v>
      </c>
      <c r="F4" s="36" t="s">
        <v>470</v>
      </c>
      <c r="G4" s="36" t="s">
        <v>61</v>
      </c>
      <c r="H4" s="36">
        <v>-3.2788341877553702</v>
      </c>
      <c r="I4" s="36">
        <v>-61.099313399617103</v>
      </c>
      <c r="J4" s="38" t="s">
        <v>499</v>
      </c>
      <c r="K4" s="36">
        <v>1</v>
      </c>
      <c r="L4" s="39">
        <f>VLOOKUP(A4,Demanda!$B$3:$J$97,8,FALSE)</f>
        <v>1085</v>
      </c>
      <c r="M4" s="39">
        <f>VLOOKUP(A4,Demanda!$B$3:$J$97,9,FALSE)</f>
        <v>1099</v>
      </c>
      <c r="N4" s="55">
        <f t="shared" si="0"/>
        <v>331573.38965153112</v>
      </c>
      <c r="O4" s="55">
        <f t="shared" ref="O4:O67" si="1">N4/600</f>
        <v>552.62231608588525</v>
      </c>
      <c r="P4" s="55">
        <f t="shared" ref="P4:P67" si="2">O4/50</f>
        <v>11.052446321717705</v>
      </c>
    </row>
    <row r="5" spans="1:16">
      <c r="A5" s="36" t="s">
        <v>67</v>
      </c>
      <c r="B5" s="40" t="s">
        <v>68</v>
      </c>
      <c r="C5" s="37">
        <v>-3.32460138020704</v>
      </c>
      <c r="D5" s="37">
        <v>-61.212903279929499</v>
      </c>
      <c r="E5" s="36" t="s">
        <v>14</v>
      </c>
      <c r="F5" s="36" t="s">
        <v>503</v>
      </c>
      <c r="G5" s="36" t="s">
        <v>61</v>
      </c>
      <c r="H5" s="36">
        <v>-3.2788341877553702</v>
      </c>
      <c r="I5" s="36">
        <v>-61.099313399617103</v>
      </c>
      <c r="J5" s="41" t="s">
        <v>484</v>
      </c>
      <c r="K5" s="36">
        <v>0</v>
      </c>
      <c r="L5" s="39">
        <f>VLOOKUP(A5,Demanda!$B$3:$J$97,8,FALSE)</f>
        <v>9984</v>
      </c>
      <c r="M5" s="39">
        <f>VLOOKUP(A5,Demanda!$B$3:$J$97,9,FALSE)</f>
        <v>10253</v>
      </c>
      <c r="N5" s="55">
        <f t="shared" si="0"/>
        <v>3093377.583345904</v>
      </c>
      <c r="O5" s="55">
        <f t="shared" si="1"/>
        <v>5155.6293055765063</v>
      </c>
      <c r="P5" s="55">
        <f t="shared" si="2"/>
        <v>103.11258611153012</v>
      </c>
    </row>
    <row r="6" spans="1:16">
      <c r="A6" s="36" t="s">
        <v>283</v>
      </c>
      <c r="B6" s="36" t="s">
        <v>284</v>
      </c>
      <c r="C6" s="37">
        <v>-3.5722833811125998</v>
      </c>
      <c r="D6" s="37">
        <v>-61.4070351050499</v>
      </c>
      <c r="E6" s="36" t="s">
        <v>15</v>
      </c>
      <c r="F6" s="36" t="s">
        <v>503</v>
      </c>
      <c r="G6" s="36" t="s">
        <v>61</v>
      </c>
      <c r="H6" s="37">
        <v>-3.5722833811125998</v>
      </c>
      <c r="I6" s="37">
        <v>-61.4070351050499</v>
      </c>
      <c r="J6" s="36"/>
      <c r="K6" s="36">
        <v>0</v>
      </c>
      <c r="L6" s="39">
        <f>VLOOKUP(A6,Demanda!$B$3:$J$97,8,FALSE)</f>
        <v>12675</v>
      </c>
      <c r="M6" s="39">
        <f>VLOOKUP(A6,Demanda!$B$3:$J$97,9,FALSE)</f>
        <v>13347</v>
      </c>
      <c r="N6" s="55">
        <f t="shared" si="0"/>
        <v>4026851.7121737818</v>
      </c>
      <c r="O6" s="55">
        <f t="shared" si="1"/>
        <v>6711.4195202896362</v>
      </c>
      <c r="P6" s="55">
        <f t="shared" si="2"/>
        <v>134.22839040579274</v>
      </c>
    </row>
    <row r="7" spans="1:16">
      <c r="A7" s="36" t="s">
        <v>285</v>
      </c>
      <c r="B7" s="36" t="s">
        <v>286</v>
      </c>
      <c r="C7" s="37">
        <v>-3.7435847880877402</v>
      </c>
      <c r="D7" s="37">
        <v>-61.657624824526003</v>
      </c>
      <c r="E7" s="36" t="s">
        <v>11</v>
      </c>
      <c r="F7" s="36" t="s">
        <v>503</v>
      </c>
      <c r="G7" s="36" t="s">
        <v>61</v>
      </c>
      <c r="H7" s="37">
        <v>-3.7790832981454501</v>
      </c>
      <c r="I7" s="37">
        <v>-61.630758002900997</v>
      </c>
      <c r="J7" s="41" t="s">
        <v>472</v>
      </c>
      <c r="K7" s="36">
        <v>0</v>
      </c>
      <c r="L7" s="39">
        <f>VLOOKUP(A7,Demanda!$B$3:$J$97,8,FALSE)</f>
        <v>19284</v>
      </c>
      <c r="M7" s="39">
        <f>VLOOKUP(A7,Demanda!$B$3:$J$97,9,FALSE)</f>
        <v>19978</v>
      </c>
      <c r="N7" s="55">
        <f t="shared" si="0"/>
        <v>6027455.1214361135</v>
      </c>
      <c r="O7" s="55">
        <f t="shared" si="1"/>
        <v>10045.758535726856</v>
      </c>
      <c r="P7" s="55">
        <f t="shared" si="2"/>
        <v>200.91517071453711</v>
      </c>
    </row>
    <row r="8" spans="1:16">
      <c r="A8" s="36" t="s">
        <v>341</v>
      </c>
      <c r="B8" s="36" t="s">
        <v>342</v>
      </c>
      <c r="C8" s="37">
        <v>-3.84183055625105</v>
      </c>
      <c r="D8" s="37">
        <v>-62.064199337542497</v>
      </c>
      <c r="E8" s="36" t="s">
        <v>13</v>
      </c>
      <c r="F8" s="36" t="s">
        <v>503</v>
      </c>
      <c r="G8" s="36" t="s">
        <v>61</v>
      </c>
      <c r="H8" s="37">
        <v>-3.84183055625105</v>
      </c>
      <c r="I8" s="37">
        <v>-62.064199337542497</v>
      </c>
      <c r="J8" s="36"/>
      <c r="K8" s="36">
        <v>0</v>
      </c>
      <c r="L8" s="39">
        <f>VLOOKUP(A8,Demanda!$B$3:$J$97,8,FALSE)</f>
        <v>28771</v>
      </c>
      <c r="M8" s="39">
        <f>VLOOKUP(A8,Demanda!$B$3:$J$97,9,FALSE)</f>
        <v>30152</v>
      </c>
      <c r="N8" s="55">
        <f t="shared" si="0"/>
        <v>9096998.0389198978</v>
      </c>
      <c r="O8" s="55">
        <f t="shared" si="1"/>
        <v>15161.663398199829</v>
      </c>
      <c r="P8" s="55">
        <f t="shared" si="2"/>
        <v>303.23326796399658</v>
      </c>
    </row>
    <row r="9" spans="1:16">
      <c r="A9" s="36" t="s">
        <v>339</v>
      </c>
      <c r="B9" s="36" t="s">
        <v>340</v>
      </c>
      <c r="C9" s="37">
        <v>-4.0904012823156002</v>
      </c>
      <c r="D9" s="37">
        <v>-63.148378246001101</v>
      </c>
      <c r="E9" s="36" t="s">
        <v>10</v>
      </c>
      <c r="F9" s="36" t="s">
        <v>503</v>
      </c>
      <c r="G9" s="36" t="s">
        <v>61</v>
      </c>
      <c r="H9" s="37">
        <v>-4.0799565434389997</v>
      </c>
      <c r="I9" s="37">
        <v>-63.143142573752499</v>
      </c>
      <c r="J9" s="36" t="s">
        <v>473</v>
      </c>
      <c r="K9" s="36">
        <v>0</v>
      </c>
      <c r="L9" s="39">
        <f>VLOOKUP(A9,Demanda!$B$3:$J$97,8,FALSE)</f>
        <v>112946</v>
      </c>
      <c r="M9" s="39">
        <f>VLOOKUP(A9,Demanda!$B$3:$J$97,9,FALSE)</f>
        <v>116899</v>
      </c>
      <c r="N9" s="55">
        <f t="shared" si="0"/>
        <v>35268969.678684562</v>
      </c>
      <c r="O9" s="55">
        <f t="shared" si="1"/>
        <v>58781.616131140938</v>
      </c>
      <c r="P9" s="55">
        <f t="shared" si="2"/>
        <v>1175.6323226228187</v>
      </c>
    </row>
    <row r="10" spans="1:16">
      <c r="A10" s="36" t="s">
        <v>321</v>
      </c>
      <c r="B10" s="36" t="s">
        <v>322</v>
      </c>
      <c r="C10" s="37">
        <v>-3.5311449056831101</v>
      </c>
      <c r="D10" s="37">
        <v>-64.411121138093804</v>
      </c>
      <c r="E10" s="36" t="s">
        <v>17</v>
      </c>
      <c r="F10" s="36" t="s">
        <v>470</v>
      </c>
      <c r="G10" s="36" t="s">
        <v>61</v>
      </c>
      <c r="H10" s="37">
        <v>-3.5311449056831101</v>
      </c>
      <c r="I10" s="37">
        <v>-64.411121138093804</v>
      </c>
      <c r="J10" s="36"/>
      <c r="K10" s="36">
        <v>1</v>
      </c>
      <c r="L10" s="39">
        <f>VLOOKUP(A10,Demanda!$B$3:$J$97,8,FALSE)</f>
        <v>3500</v>
      </c>
      <c r="M10" s="39">
        <f>VLOOKUP(A10,Demanda!$B$3:$J$97,9,FALSE)</f>
        <v>3626</v>
      </c>
      <c r="N10" s="55">
        <f t="shared" si="0"/>
        <v>1093980.9926082364</v>
      </c>
      <c r="O10" s="55">
        <f t="shared" si="1"/>
        <v>1823.3016543470605</v>
      </c>
      <c r="P10" s="55">
        <f t="shared" si="2"/>
        <v>36.466033086941209</v>
      </c>
    </row>
    <row r="11" spans="1:16">
      <c r="A11" s="36" t="s">
        <v>444</v>
      </c>
      <c r="B11" s="36" t="s">
        <v>445</v>
      </c>
      <c r="C11" s="37">
        <v>-3.3427734489776602</v>
      </c>
      <c r="D11" s="37">
        <v>-64.706662906089704</v>
      </c>
      <c r="E11" s="36" t="s">
        <v>17</v>
      </c>
      <c r="F11" s="36" t="s">
        <v>470</v>
      </c>
      <c r="G11" s="36" t="s">
        <v>61</v>
      </c>
      <c r="H11" s="37">
        <v>-3.3427734489776602</v>
      </c>
      <c r="I11" s="37">
        <v>-64.706662906089704</v>
      </c>
      <c r="J11" s="36" t="s">
        <v>474</v>
      </c>
      <c r="K11" s="36">
        <v>1</v>
      </c>
      <c r="L11" s="39">
        <f>VLOOKUP(A11,Demanda!$B$3:$J$97,8,FALSE)</f>
        <v>99231</v>
      </c>
      <c r="M11" s="39">
        <f>VLOOKUP(A11,Demanda!$B$3:$J$97,9,FALSE)</f>
        <v>100628</v>
      </c>
      <c r="N11" s="55">
        <f t="shared" si="0"/>
        <v>30359933.624981139</v>
      </c>
      <c r="O11" s="55">
        <f t="shared" si="1"/>
        <v>50599.889374968567</v>
      </c>
      <c r="P11" s="55">
        <f t="shared" si="2"/>
        <v>1011.9977874993714</v>
      </c>
    </row>
    <row r="12" spans="1:16">
      <c r="A12" s="36" t="s">
        <v>279</v>
      </c>
      <c r="B12" s="36" t="s">
        <v>280</v>
      </c>
      <c r="C12" s="37">
        <v>-3.2089243899046398</v>
      </c>
      <c r="D12" s="37">
        <v>-64.804207108013898</v>
      </c>
      <c r="E12" s="36" t="s">
        <v>18</v>
      </c>
      <c r="F12" s="36" t="s">
        <v>470</v>
      </c>
      <c r="G12" s="36" t="s">
        <v>61</v>
      </c>
      <c r="H12" s="37">
        <v>-3.2089243899046398</v>
      </c>
      <c r="I12" s="37">
        <v>-64.804207108013898</v>
      </c>
      <c r="J12" s="36"/>
      <c r="K12" s="36">
        <v>1</v>
      </c>
      <c r="L12" s="39">
        <f>VLOOKUP(A12,Demanda!$B$3:$J$97,8,FALSE)</f>
        <v>12128</v>
      </c>
      <c r="M12" s="39">
        <f>VLOOKUP(A12,Demanda!$B$3:$J$97,9,FALSE)</f>
        <v>12528</v>
      </c>
      <c r="N12" s="55">
        <f t="shared" si="0"/>
        <v>3779755.6192487553</v>
      </c>
      <c r="O12" s="55">
        <f t="shared" si="1"/>
        <v>6299.5926987479252</v>
      </c>
      <c r="P12" s="55">
        <f t="shared" si="2"/>
        <v>125.9918539749585</v>
      </c>
    </row>
    <row r="13" spans="1:16">
      <c r="A13" s="36" t="s">
        <v>450</v>
      </c>
      <c r="B13" s="36" t="s">
        <v>451</v>
      </c>
      <c r="C13" s="37">
        <v>-2.9810970003670998</v>
      </c>
      <c r="D13" s="37">
        <v>-65.151725855370799</v>
      </c>
      <c r="E13" s="36" t="s">
        <v>25</v>
      </c>
      <c r="F13" s="36" t="s">
        <v>470</v>
      </c>
      <c r="G13" s="36" t="s">
        <v>61</v>
      </c>
      <c r="H13" s="37">
        <v>-2.9820075687681</v>
      </c>
      <c r="I13" s="37">
        <v>-65.105012375918605</v>
      </c>
      <c r="J13" s="36" t="s">
        <v>475</v>
      </c>
      <c r="K13" s="36">
        <v>1</v>
      </c>
      <c r="L13" s="39">
        <f>VLOOKUP(A13,Demanda!$B$3:$J$97,8,FALSE)</f>
        <v>12480</v>
      </c>
      <c r="M13" s="39">
        <f>VLOOKUP(A13,Demanda!$B$3:$J$97,9,FALSE)</f>
        <v>12707</v>
      </c>
      <c r="N13" s="55">
        <f t="shared" si="0"/>
        <v>3833760.7482274855</v>
      </c>
      <c r="O13" s="55">
        <f t="shared" si="1"/>
        <v>6389.601247045809</v>
      </c>
      <c r="P13" s="55">
        <f t="shared" si="2"/>
        <v>127.79202494091618</v>
      </c>
    </row>
    <row r="14" spans="1:16">
      <c r="A14" s="36" t="s">
        <v>353</v>
      </c>
      <c r="B14" s="36" t="s">
        <v>354</v>
      </c>
      <c r="C14" s="37">
        <v>-2.5141007066352299</v>
      </c>
      <c r="D14" s="37">
        <v>-66.095725303479</v>
      </c>
      <c r="E14" s="36" t="s">
        <v>20</v>
      </c>
      <c r="F14" s="36" t="s">
        <v>470</v>
      </c>
      <c r="G14" s="36" t="s">
        <v>61</v>
      </c>
      <c r="H14" s="37">
        <v>-2.5127287366272899</v>
      </c>
      <c r="I14" s="37">
        <v>-66.101390128887402</v>
      </c>
      <c r="J14" s="36" t="s">
        <v>476</v>
      </c>
      <c r="K14" s="36">
        <v>1</v>
      </c>
      <c r="L14" s="39">
        <f>VLOOKUP(A14,Demanda!$B$3:$J$97,8,FALSE)</f>
        <v>21414</v>
      </c>
      <c r="M14" s="39">
        <f>VLOOKUP(A14,Demanda!$B$3:$J$97,9,FALSE)</f>
        <v>21941</v>
      </c>
      <c r="N14" s="55">
        <f t="shared" si="0"/>
        <v>6619701.3124151444</v>
      </c>
      <c r="O14" s="55">
        <f t="shared" si="1"/>
        <v>11032.835520691908</v>
      </c>
      <c r="P14" s="55">
        <f t="shared" si="2"/>
        <v>220.65671041383814</v>
      </c>
    </row>
    <row r="15" spans="1:16">
      <c r="A15" s="36" t="s">
        <v>375</v>
      </c>
      <c r="B15" s="36" t="s">
        <v>376</v>
      </c>
      <c r="C15" s="37">
        <v>-2.7478346642530198</v>
      </c>
      <c r="D15" s="37">
        <v>-66.773116068814005</v>
      </c>
      <c r="E15" s="36" t="s">
        <v>23</v>
      </c>
      <c r="F15" s="36" t="s">
        <v>470</v>
      </c>
      <c r="G15" s="36" t="s">
        <v>61</v>
      </c>
      <c r="H15" s="37">
        <v>-2.7425460597571698</v>
      </c>
      <c r="I15" s="37">
        <v>-66.771388726192896</v>
      </c>
      <c r="J15" s="36"/>
      <c r="K15" s="36">
        <v>1</v>
      </c>
      <c r="L15" s="39">
        <f>VLOOKUP(A15,Demanda!$B$3:$J$97,8,FALSE)</f>
        <v>19655</v>
      </c>
      <c r="M15" s="39">
        <f>VLOOKUP(A15,Demanda!$B$3:$J$97,9,FALSE)</f>
        <v>20540</v>
      </c>
      <c r="N15" s="55">
        <f t="shared" si="0"/>
        <v>6197013.1241514552</v>
      </c>
      <c r="O15" s="55">
        <f t="shared" si="1"/>
        <v>10328.355206919092</v>
      </c>
      <c r="P15" s="55">
        <f t="shared" si="2"/>
        <v>206.56710413838184</v>
      </c>
    </row>
    <row r="16" spans="1:16">
      <c r="A16" s="36" t="s">
        <v>446</v>
      </c>
      <c r="B16" s="36" t="s">
        <v>447</v>
      </c>
      <c r="C16" s="37">
        <v>-2.86082619432214</v>
      </c>
      <c r="D16" s="37">
        <v>-67.7760548994967</v>
      </c>
      <c r="E16" s="36" t="s">
        <v>32</v>
      </c>
      <c r="F16" s="36" t="s">
        <v>470</v>
      </c>
      <c r="G16" s="36" t="s">
        <v>61</v>
      </c>
      <c r="H16" s="37">
        <v>-2.8647855517179899</v>
      </c>
      <c r="I16" s="37">
        <v>-67.773962776454297</v>
      </c>
      <c r="J16" s="36"/>
      <c r="K16" s="36">
        <v>1</v>
      </c>
      <c r="L16" s="39">
        <f>VLOOKUP(A16,Demanda!$B$3:$J$97,8,FALSE)</f>
        <v>10873</v>
      </c>
      <c r="M16" s="39">
        <f>VLOOKUP(A16,Demanda!$B$3:$J$97,9,FALSE)</f>
        <v>11090</v>
      </c>
      <c r="N16" s="55">
        <f t="shared" si="0"/>
        <v>3345904.3596319202</v>
      </c>
      <c r="O16" s="55">
        <f t="shared" si="1"/>
        <v>5576.5072660532005</v>
      </c>
      <c r="P16" s="55">
        <f t="shared" si="2"/>
        <v>111.53014532106401</v>
      </c>
    </row>
    <row r="17" spans="1:16">
      <c r="A17" s="36" t="s">
        <v>428</v>
      </c>
      <c r="B17" s="36" t="s">
        <v>429</v>
      </c>
      <c r="C17" s="37">
        <v>-3.10433296513142</v>
      </c>
      <c r="D17" s="37">
        <v>-67.945244417200001</v>
      </c>
      <c r="E17" s="36" t="s">
        <v>30</v>
      </c>
      <c r="F17" s="36" t="s">
        <v>470</v>
      </c>
      <c r="G17" s="36" t="s">
        <v>61</v>
      </c>
      <c r="H17" s="37">
        <v>-3.1085646280609902</v>
      </c>
      <c r="I17" s="37">
        <v>-67.946301207546199</v>
      </c>
      <c r="J17" s="36"/>
      <c r="K17" s="36">
        <v>1</v>
      </c>
      <c r="L17" s="39">
        <f>VLOOKUP(A17,Demanda!$B$3:$J$97,8,FALSE)</f>
        <v>17394</v>
      </c>
      <c r="M17" s="39">
        <f>VLOOKUP(A17,Demanda!$B$3:$J$97,9,FALSE)</f>
        <v>17676</v>
      </c>
      <c r="N17" s="55">
        <f t="shared" si="0"/>
        <v>5332931.060491778</v>
      </c>
      <c r="O17" s="55">
        <f t="shared" si="1"/>
        <v>8888.2184341529628</v>
      </c>
      <c r="P17" s="55">
        <f t="shared" si="2"/>
        <v>177.76436868305925</v>
      </c>
    </row>
    <row r="18" spans="1:16">
      <c r="A18" s="36" t="s">
        <v>277</v>
      </c>
      <c r="B18" s="36" t="s">
        <v>278</v>
      </c>
      <c r="C18" s="37">
        <v>-3.08607319935517</v>
      </c>
      <c r="D18" s="37">
        <v>-69.385560461730506</v>
      </c>
      <c r="E18" s="36" t="s">
        <v>30</v>
      </c>
      <c r="F18" s="36" t="s">
        <v>470</v>
      </c>
      <c r="G18" s="36" t="s">
        <v>61</v>
      </c>
      <c r="H18" s="37">
        <v>-3.1085646280609902</v>
      </c>
      <c r="I18" s="37">
        <v>-67.946301207546199</v>
      </c>
      <c r="J18" s="41" t="s">
        <v>479</v>
      </c>
      <c r="K18" s="36">
        <v>1</v>
      </c>
      <c r="L18" s="39">
        <f>VLOOKUP(A18,Demanda!$B$3:$J$97,8,FALSE)</f>
        <v>1134</v>
      </c>
      <c r="M18" s="39">
        <f>VLOOKUP(A18,Demanda!$B$3:$J$97,9,FALSE)</f>
        <v>1191</v>
      </c>
      <c r="N18" s="55">
        <f t="shared" si="0"/>
        <v>359330.21571881126</v>
      </c>
      <c r="O18" s="55">
        <f t="shared" si="1"/>
        <v>598.88369286468549</v>
      </c>
      <c r="P18" s="55">
        <f t="shared" si="2"/>
        <v>11.977673857293709</v>
      </c>
    </row>
    <row r="19" spans="1:16">
      <c r="A19" s="36" t="s">
        <v>281</v>
      </c>
      <c r="B19" s="36" t="s">
        <v>282</v>
      </c>
      <c r="C19" s="37">
        <v>-3.3670245094490601</v>
      </c>
      <c r="D19" s="37">
        <v>-68.198887245995607</v>
      </c>
      <c r="E19" s="36" t="s">
        <v>27</v>
      </c>
      <c r="F19" s="36" t="s">
        <v>470</v>
      </c>
      <c r="G19" s="36" t="s">
        <v>61</v>
      </c>
      <c r="H19" s="37">
        <v>-3.3587346898092298</v>
      </c>
      <c r="I19" s="37">
        <v>-68.195743697099303</v>
      </c>
      <c r="J19" s="36"/>
      <c r="K19" s="36">
        <v>1</v>
      </c>
      <c r="L19" s="39">
        <f>VLOOKUP(A19,Demanda!$B$3:$J$97,8,FALSE)</f>
        <v>7519</v>
      </c>
      <c r="M19" s="39">
        <f>VLOOKUP(A19,Demanda!$B$3:$J$97,9,FALSE)</f>
        <v>7858</v>
      </c>
      <c r="N19" s="55">
        <f t="shared" si="0"/>
        <v>2370794.9917031224</v>
      </c>
      <c r="O19" s="55">
        <f t="shared" si="1"/>
        <v>3951.3249861718705</v>
      </c>
      <c r="P19" s="55">
        <f t="shared" si="2"/>
        <v>79.026499723437411</v>
      </c>
    </row>
    <row r="20" spans="1:16">
      <c r="A20" s="36" t="s">
        <v>432</v>
      </c>
      <c r="B20" s="36" t="s">
        <v>433</v>
      </c>
      <c r="C20" s="37">
        <v>-3.4616144026974598</v>
      </c>
      <c r="D20" s="37">
        <v>-68.957525185658795</v>
      </c>
      <c r="E20" s="36" t="s">
        <v>31</v>
      </c>
      <c r="F20" s="36" t="s">
        <v>470</v>
      </c>
      <c r="G20" s="36" t="s">
        <v>61</v>
      </c>
      <c r="H20" s="37">
        <v>-3.4616144026974598</v>
      </c>
      <c r="I20" s="37">
        <v>-68.957525185658795</v>
      </c>
      <c r="J20" s="36" t="s">
        <v>478</v>
      </c>
      <c r="K20" s="36">
        <v>1</v>
      </c>
      <c r="L20" s="39">
        <f>VLOOKUP(A20,Demanda!$B$3:$J$97,8,FALSE)</f>
        <v>14287</v>
      </c>
      <c r="M20" s="39">
        <f>VLOOKUP(A20,Demanda!$B$3:$J$97,9,FALSE)</f>
        <v>14601</v>
      </c>
      <c r="N20" s="55">
        <f t="shared" si="0"/>
        <v>4405189.3196560564</v>
      </c>
      <c r="O20" s="55">
        <f t="shared" si="1"/>
        <v>7341.9821994267604</v>
      </c>
      <c r="P20" s="55">
        <f t="shared" si="2"/>
        <v>146.83964398853522</v>
      </c>
    </row>
    <row r="21" spans="1:16">
      <c r="A21" s="36" t="s">
        <v>425</v>
      </c>
      <c r="B21" s="36" t="s">
        <v>463</v>
      </c>
      <c r="C21" s="37">
        <v>-3.5622082371467299</v>
      </c>
      <c r="D21" s="37">
        <v>-69.365139173822101</v>
      </c>
      <c r="E21" s="36" t="s">
        <v>31</v>
      </c>
      <c r="F21" s="36" t="s">
        <v>470</v>
      </c>
      <c r="G21" s="36" t="s">
        <v>61</v>
      </c>
      <c r="H21" s="37">
        <v>-3.5622082371467299</v>
      </c>
      <c r="I21" s="37">
        <v>-69.365139173822101</v>
      </c>
      <c r="J21" s="36"/>
      <c r="K21" s="36">
        <v>1</v>
      </c>
      <c r="L21" s="39">
        <f>VLOOKUP(A21,Demanda!$B$3:$J$97,8,FALSE)</f>
        <v>3337</v>
      </c>
      <c r="M21" s="39">
        <f>VLOOKUP(A21,Demanda!$B$3:$J$97,9,FALSE)</f>
        <v>3411</v>
      </c>
      <c r="N21" s="55">
        <f t="shared" si="0"/>
        <v>1029114.4969075274</v>
      </c>
      <c r="O21" s="55">
        <f t="shared" si="1"/>
        <v>1715.1908281792123</v>
      </c>
      <c r="P21" s="55">
        <f t="shared" si="2"/>
        <v>34.303816563584249</v>
      </c>
    </row>
    <row r="22" spans="1:16">
      <c r="A22" s="36" t="s">
        <v>303</v>
      </c>
      <c r="B22" s="36" t="s">
        <v>304</v>
      </c>
      <c r="C22" s="37">
        <v>-4.0314693706022302</v>
      </c>
      <c r="D22" s="37">
        <v>-69.522888092035203</v>
      </c>
      <c r="E22" s="36" t="s">
        <v>26</v>
      </c>
      <c r="F22" s="36" t="s">
        <v>470</v>
      </c>
      <c r="G22" s="36" t="s">
        <v>61</v>
      </c>
      <c r="H22" s="37">
        <v>-4.0417649068133903</v>
      </c>
      <c r="I22" s="37">
        <v>-69.518553642330502</v>
      </c>
      <c r="J22" s="36"/>
      <c r="K22" s="36">
        <v>1</v>
      </c>
      <c r="L22" s="39">
        <f>VLOOKUP(A22,Demanda!$B$3:$J$97,8,FALSE)</f>
        <v>2338</v>
      </c>
      <c r="M22" s="39">
        <f>VLOOKUP(A22,Demanda!$B$3:$J$97,9,FALSE)</f>
        <v>2390</v>
      </c>
      <c r="N22" s="55">
        <f t="shared" si="0"/>
        <v>721074.06848695118</v>
      </c>
      <c r="O22" s="55">
        <f t="shared" si="1"/>
        <v>1201.7901141449186</v>
      </c>
      <c r="P22" s="55">
        <f t="shared" si="2"/>
        <v>24.03580228289837</v>
      </c>
    </row>
    <row r="23" spans="1:16">
      <c r="A23" s="36" t="s">
        <v>351</v>
      </c>
      <c r="B23" s="36" t="s">
        <v>352</v>
      </c>
      <c r="C23" s="37">
        <v>-4.2971495629158598</v>
      </c>
      <c r="D23" s="37">
        <v>-69.541044090129205</v>
      </c>
      <c r="E23" s="36" t="s">
        <v>26</v>
      </c>
      <c r="F23" s="36" t="s">
        <v>470</v>
      </c>
      <c r="G23" s="36" t="s">
        <v>61</v>
      </c>
      <c r="H23" s="37">
        <v>-4.2971495629158598</v>
      </c>
      <c r="I23" s="37">
        <v>-69.541044090129205</v>
      </c>
      <c r="J23" s="36"/>
      <c r="K23" s="36">
        <v>1</v>
      </c>
      <c r="L23" s="39">
        <f>VLOOKUP(A23,Demanda!$B$3:$J$97,8,FALSE)</f>
        <v>1470</v>
      </c>
      <c r="M23" s="39">
        <f>VLOOKUP(A23,Demanda!$B$3:$J$97,9,FALSE)</f>
        <v>1504</v>
      </c>
      <c r="N23" s="55">
        <f t="shared" si="0"/>
        <v>453763.76527379686</v>
      </c>
      <c r="O23" s="55">
        <f t="shared" si="1"/>
        <v>756.27294212299478</v>
      </c>
      <c r="P23" s="55">
        <f t="shared" si="2"/>
        <v>15.125458842459896</v>
      </c>
    </row>
    <row r="24" spans="1:16">
      <c r="A24" s="36" t="s">
        <v>307</v>
      </c>
      <c r="B24" s="36" t="s">
        <v>308</v>
      </c>
      <c r="C24" s="37">
        <v>-4.37777428123142</v>
      </c>
      <c r="D24" s="37">
        <v>-69.997989429019398</v>
      </c>
      <c r="E24" s="36" t="s">
        <v>29</v>
      </c>
      <c r="F24" s="36" t="s">
        <v>470</v>
      </c>
      <c r="G24" s="36" t="s">
        <v>61</v>
      </c>
      <c r="H24" s="37">
        <v>-4.37777428123142</v>
      </c>
      <c r="I24" s="37">
        <v>-69.997989429019398</v>
      </c>
      <c r="J24" s="36"/>
      <c r="K24" s="36">
        <v>1</v>
      </c>
      <c r="L24" s="39">
        <f>VLOOKUP(A24,Demanda!$B$3:$J$97,8,FALSE)</f>
        <v>36655</v>
      </c>
      <c r="M24" s="39">
        <f>VLOOKUP(A24,Demanda!$B$3:$J$97,9,FALSE)</f>
        <v>37571</v>
      </c>
      <c r="N24" s="55">
        <f t="shared" si="0"/>
        <v>11335344.697541106</v>
      </c>
      <c r="O24" s="55">
        <f t="shared" si="1"/>
        <v>18892.241162568509</v>
      </c>
      <c r="P24" s="55">
        <f t="shared" si="2"/>
        <v>377.8448232513702</v>
      </c>
    </row>
    <row r="25" spans="1:16">
      <c r="A25" s="36" t="s">
        <v>440</v>
      </c>
      <c r="B25" s="36" t="s">
        <v>441</v>
      </c>
      <c r="C25" s="37">
        <v>-4.2591893149523399</v>
      </c>
      <c r="D25" s="37">
        <v>-69.945741392142594</v>
      </c>
      <c r="E25" s="36" t="s">
        <v>26</v>
      </c>
      <c r="F25" s="36" t="s">
        <v>470</v>
      </c>
      <c r="G25" s="36" t="s">
        <v>61</v>
      </c>
      <c r="H25" s="37">
        <v>-4.2591893149523399</v>
      </c>
      <c r="I25" s="37">
        <v>-69.945741392142594</v>
      </c>
      <c r="J25" s="36"/>
      <c r="K25" s="36">
        <v>1</v>
      </c>
      <c r="L25" s="39">
        <f>VLOOKUP(A25,Demanda!$B$3:$J$97,8,FALSE)</f>
        <v>70600</v>
      </c>
      <c r="M25" s="39">
        <f>VLOOKUP(A25,Demanda!$B$3:$J$97,9,FALSE)</f>
        <v>71626</v>
      </c>
      <c r="N25" s="55">
        <f t="shared" si="0"/>
        <v>21609895.911902245</v>
      </c>
      <c r="O25" s="55">
        <f t="shared" si="1"/>
        <v>36016.493186503743</v>
      </c>
      <c r="P25" s="55">
        <f t="shared" si="2"/>
        <v>720.32986373007486</v>
      </c>
    </row>
    <row r="26" spans="1:16">
      <c r="A26" s="36" t="s">
        <v>349</v>
      </c>
      <c r="B26" s="36" t="s">
        <v>350</v>
      </c>
      <c r="C26" s="37">
        <v>-4.5350303353270398</v>
      </c>
      <c r="D26" s="37">
        <v>-71.6238121073484</v>
      </c>
      <c r="E26" s="36" t="s">
        <v>28</v>
      </c>
      <c r="F26" s="36" t="s">
        <v>470</v>
      </c>
      <c r="G26" s="36" t="s">
        <v>62</v>
      </c>
      <c r="H26" s="37">
        <v>-4.5272173657138204</v>
      </c>
      <c r="I26" s="37">
        <v>-71.622203345557807</v>
      </c>
      <c r="J26" s="36" t="s">
        <v>482</v>
      </c>
      <c r="K26" s="36">
        <v>0</v>
      </c>
      <c r="L26" s="39">
        <f>VLOOKUP(A26,Demanda!$B$3:$J$97,8,FALSE)</f>
        <v>667</v>
      </c>
      <c r="M26" s="39">
        <f>VLOOKUP(A26,Demanda!$B$3:$J$97,9,FALSE)</f>
        <v>682</v>
      </c>
      <c r="N26" s="55">
        <f t="shared" si="0"/>
        <v>205762.55845527229</v>
      </c>
      <c r="O26" s="55">
        <f t="shared" si="1"/>
        <v>342.93759742545382</v>
      </c>
      <c r="P26" s="55">
        <f t="shared" si="2"/>
        <v>6.8587519485090764</v>
      </c>
    </row>
    <row r="27" spans="1:16">
      <c r="A27" s="3" t="s">
        <v>373</v>
      </c>
      <c r="B27" s="3" t="s">
        <v>374</v>
      </c>
      <c r="C27" s="42">
        <v>-3.4707499657566698</v>
      </c>
      <c r="D27" s="42">
        <v>-66.063276963102098</v>
      </c>
      <c r="E27" s="3" t="s">
        <v>22</v>
      </c>
      <c r="F27" s="3" t="s">
        <v>470</v>
      </c>
      <c r="G27" s="3" t="s">
        <v>22</v>
      </c>
      <c r="H27" s="42">
        <v>-3.4707499657566698</v>
      </c>
      <c r="I27" s="42">
        <v>-66.063276963102098</v>
      </c>
      <c r="J27" s="3"/>
      <c r="K27" s="3">
        <v>1</v>
      </c>
      <c r="L27" s="43">
        <f>VLOOKUP(A27,Demanda!$B$3:$J$97,8,FALSE)</f>
        <v>7563</v>
      </c>
      <c r="M27" s="43">
        <f>VLOOKUP(A27,Demanda!$B$3:$J$97,9,FALSE)</f>
        <v>7631</v>
      </c>
      <c r="N27" s="55">
        <f t="shared" si="0"/>
        <v>2302308.0404284205</v>
      </c>
      <c r="O27" s="55">
        <f t="shared" si="1"/>
        <v>3837.1800673807011</v>
      </c>
      <c r="P27" s="55">
        <f t="shared" si="2"/>
        <v>76.743601347614018</v>
      </c>
    </row>
    <row r="28" spans="1:16">
      <c r="A28" s="3" t="s">
        <v>329</v>
      </c>
      <c r="B28" s="3" t="s">
        <v>330</v>
      </c>
      <c r="C28" s="42">
        <v>-4.8751816425221097</v>
      </c>
      <c r="D28" s="42">
        <v>-66.897346199387101</v>
      </c>
      <c r="E28" s="3" t="s">
        <v>19</v>
      </c>
      <c r="F28" s="3" t="s">
        <v>470</v>
      </c>
      <c r="G28" s="3" t="s">
        <v>22</v>
      </c>
      <c r="H28" s="42">
        <v>-4.8368992074511699</v>
      </c>
      <c r="I28" s="3">
        <v>-66.851280753359305</v>
      </c>
      <c r="J28" s="3" t="s">
        <v>481</v>
      </c>
      <c r="K28" s="3">
        <v>1</v>
      </c>
      <c r="L28" s="43">
        <f>VLOOKUP(A28,Demanda!$B$3:$J$97,8,FALSE)</f>
        <v>26855</v>
      </c>
      <c r="M28" s="43">
        <f>VLOOKUP(A28,Demanda!$B$3:$J$97,9,FALSE)</f>
        <v>27124</v>
      </c>
      <c r="N28" s="55">
        <f t="shared" si="0"/>
        <v>8183436.4157489808</v>
      </c>
      <c r="O28" s="55">
        <f t="shared" si="1"/>
        <v>13639.060692914967</v>
      </c>
      <c r="P28" s="55">
        <f t="shared" si="2"/>
        <v>272.78121385829934</v>
      </c>
    </row>
    <row r="29" spans="1:16">
      <c r="A29" s="3" t="s">
        <v>365</v>
      </c>
      <c r="B29" s="3" t="s">
        <v>366</v>
      </c>
      <c r="C29" s="42">
        <v>-6.4422753712514602</v>
      </c>
      <c r="D29" s="42">
        <v>-68.243349319329496</v>
      </c>
      <c r="E29" s="3" t="s">
        <v>37</v>
      </c>
      <c r="F29" s="3" t="s">
        <v>470</v>
      </c>
      <c r="G29" s="3" t="s">
        <v>22</v>
      </c>
      <c r="H29" s="3">
        <v>-6.4422753712514602</v>
      </c>
      <c r="I29" s="3">
        <v>-68.243349319329496</v>
      </c>
      <c r="J29" s="3"/>
      <c r="K29" s="3">
        <v>1</v>
      </c>
      <c r="L29" s="43">
        <f>VLOOKUP(A29,Demanda!$B$3:$J$97,8,FALSE)</f>
        <v>7306</v>
      </c>
      <c r="M29" s="43">
        <f>VLOOKUP(A29,Demanda!$B$3:$J$97,9,FALSE)</f>
        <v>7512</v>
      </c>
      <c r="N29" s="55">
        <f t="shared" si="0"/>
        <v>2266405.1893196562</v>
      </c>
      <c r="O29" s="55">
        <f t="shared" si="1"/>
        <v>3777.3419821994271</v>
      </c>
      <c r="P29" s="55">
        <f t="shared" si="2"/>
        <v>75.546839643988548</v>
      </c>
    </row>
    <row r="30" spans="1:16">
      <c r="A30" s="3" t="s">
        <v>345</v>
      </c>
      <c r="B30" s="3" t="s">
        <v>346</v>
      </c>
      <c r="C30" s="42">
        <v>-6.6707246074935798</v>
      </c>
      <c r="D30" s="42">
        <v>-69.863825356879701</v>
      </c>
      <c r="E30" s="3" t="s">
        <v>33</v>
      </c>
      <c r="F30" s="3" t="s">
        <v>470</v>
      </c>
      <c r="G30" s="3" t="s">
        <v>22</v>
      </c>
      <c r="H30" s="3">
        <v>-6.6707246074935798</v>
      </c>
      <c r="I30" s="3">
        <v>-69.863825356879701</v>
      </c>
      <c r="J30" s="3"/>
      <c r="K30" s="3">
        <v>1</v>
      </c>
      <c r="L30" s="43">
        <f>VLOOKUP(A30,Demanda!$B$3:$J$97,8,FALSE)</f>
        <v>27205</v>
      </c>
      <c r="M30" s="43">
        <f>VLOOKUP(A30,Demanda!$B$3:$J$97,9,FALSE)</f>
        <v>27886</v>
      </c>
      <c r="N30" s="55">
        <f t="shared" si="0"/>
        <v>8413335.3446975406</v>
      </c>
      <c r="O30" s="55">
        <f t="shared" si="1"/>
        <v>14022.2255744959</v>
      </c>
      <c r="P30" s="55">
        <f t="shared" si="2"/>
        <v>280.444511489918</v>
      </c>
    </row>
    <row r="31" spans="1:16">
      <c r="A31" s="3" t="s">
        <v>347</v>
      </c>
      <c r="B31" s="3" t="s">
        <v>348</v>
      </c>
      <c r="C31" s="42">
        <v>-7.4184640432147901</v>
      </c>
      <c r="D31" s="42">
        <v>-70.023982173860404</v>
      </c>
      <c r="E31" s="3" t="s">
        <v>34</v>
      </c>
      <c r="F31" s="3" t="s">
        <v>470</v>
      </c>
      <c r="G31" s="3" t="s">
        <v>22</v>
      </c>
      <c r="H31" s="42">
        <v>-7.4184640432147901</v>
      </c>
      <c r="I31" s="42">
        <v>-70.023982173860404</v>
      </c>
      <c r="J31" s="44" t="s">
        <v>483</v>
      </c>
      <c r="K31" s="3">
        <v>1</v>
      </c>
      <c r="L31" s="43">
        <f>VLOOKUP(A31,Demanda!$B$3:$J$97,8,FALSE)</f>
        <v>12409</v>
      </c>
      <c r="M31" s="43">
        <f>VLOOKUP(A31,Demanda!$B$3:$J$97,9,FALSE)</f>
        <v>12967</v>
      </c>
      <c r="N31" s="55">
        <f t="shared" si="0"/>
        <v>3912203.952330668</v>
      </c>
      <c r="O31" s="55">
        <f t="shared" si="1"/>
        <v>6520.3399205511132</v>
      </c>
      <c r="P31" s="55">
        <f t="shared" si="2"/>
        <v>130.40679841102227</v>
      </c>
    </row>
    <row r="32" spans="1:16">
      <c r="A32" s="3" t="s">
        <v>379</v>
      </c>
      <c r="B32" s="3" t="s">
        <v>380</v>
      </c>
      <c r="C32" s="42">
        <v>-6.9073919901375902</v>
      </c>
      <c r="D32" s="42">
        <v>-71.132840420862095</v>
      </c>
      <c r="E32" s="3" t="s">
        <v>36</v>
      </c>
      <c r="F32" s="3" t="s">
        <v>470</v>
      </c>
      <c r="G32" s="3" t="s">
        <v>22</v>
      </c>
      <c r="H32" s="3">
        <v>-6.9073919901375902</v>
      </c>
      <c r="I32" s="3">
        <v>-71.132840420862095</v>
      </c>
      <c r="J32" s="45" t="s">
        <v>472</v>
      </c>
      <c r="K32" s="3">
        <v>1</v>
      </c>
      <c r="L32" s="43">
        <f>VLOOKUP(A32,Demanda!$B$3:$J$97,8,FALSE)</f>
        <v>6861</v>
      </c>
      <c r="M32" s="43">
        <f>VLOOKUP(A32,Demanda!$B$3:$J$97,9,FALSE)</f>
        <v>7101</v>
      </c>
      <c r="N32" s="55">
        <f t="shared" si="0"/>
        <v>2142404.5859103934</v>
      </c>
      <c r="O32" s="55">
        <f t="shared" si="1"/>
        <v>3570.6743098506558</v>
      </c>
      <c r="P32" s="55">
        <f t="shared" si="2"/>
        <v>71.413486197013114</v>
      </c>
    </row>
    <row r="33" spans="1:16">
      <c r="A33" s="3" t="s">
        <v>361</v>
      </c>
      <c r="B33" s="3" t="s">
        <v>362</v>
      </c>
      <c r="C33" s="42">
        <v>-7.0544585175605299</v>
      </c>
      <c r="D33" s="42">
        <v>-71.693520988099493</v>
      </c>
      <c r="E33" s="3" t="s">
        <v>36</v>
      </c>
      <c r="F33" s="3" t="s">
        <v>470</v>
      </c>
      <c r="G33" s="3" t="s">
        <v>22</v>
      </c>
      <c r="H33" s="3">
        <v>-7.0544585175605299</v>
      </c>
      <c r="I33" s="3">
        <v>-71.693520988099493</v>
      </c>
      <c r="J33" s="3"/>
      <c r="K33" s="3">
        <v>1</v>
      </c>
      <c r="L33" s="43">
        <f>VLOOKUP(A33,Demanda!$B$3:$J$97,8,FALSE)</f>
        <v>9489</v>
      </c>
      <c r="M33" s="43">
        <f>VLOOKUP(A33,Demanda!$B$3:$J$97,9,FALSE)</f>
        <v>9754</v>
      </c>
      <c r="N33" s="55">
        <f t="shared" si="0"/>
        <v>2942826.9723940259</v>
      </c>
      <c r="O33" s="55">
        <f t="shared" si="1"/>
        <v>4904.7116206567098</v>
      </c>
      <c r="P33" s="55">
        <f t="shared" si="2"/>
        <v>98.094232413134193</v>
      </c>
    </row>
    <row r="34" spans="1:16">
      <c r="A34" s="3" t="s">
        <v>69</v>
      </c>
      <c r="B34" s="3" t="s">
        <v>70</v>
      </c>
      <c r="C34" s="42">
        <v>-7.5497829564952204</v>
      </c>
      <c r="D34" s="42">
        <v>-72.581235983037402</v>
      </c>
      <c r="E34" s="3" t="s">
        <v>35</v>
      </c>
      <c r="F34" s="3" t="s">
        <v>470</v>
      </c>
      <c r="G34" s="3" t="s">
        <v>22</v>
      </c>
      <c r="H34" s="3">
        <v>-7.5497829564952204</v>
      </c>
      <c r="I34" s="3">
        <v>-72.581235983037402</v>
      </c>
      <c r="J34" s="3"/>
      <c r="K34" s="3">
        <v>1</v>
      </c>
      <c r="L34" s="43">
        <f>VLOOKUP(A34,Demanda!$B$3:$J$97,8,FALSE)</f>
        <v>8642</v>
      </c>
      <c r="M34" s="43">
        <f>VLOOKUP(A34,Demanda!$B$3:$J$97,9,FALSE)</f>
        <v>8875</v>
      </c>
      <c r="N34" s="55">
        <f t="shared" si="0"/>
        <v>2677628.6015990344</v>
      </c>
      <c r="O34" s="55">
        <f t="shared" si="1"/>
        <v>4462.7143359983902</v>
      </c>
      <c r="P34" s="55">
        <f t="shared" si="2"/>
        <v>89.254286719967808</v>
      </c>
    </row>
    <row r="35" spans="1:16">
      <c r="A35" s="46" t="s">
        <v>387</v>
      </c>
      <c r="B35" s="46" t="s">
        <v>388</v>
      </c>
      <c r="C35" s="47">
        <v>-1.8612350292014499</v>
      </c>
      <c r="D35" s="47">
        <v>-65.591420704274697</v>
      </c>
      <c r="E35" s="46" t="s">
        <v>24</v>
      </c>
      <c r="F35" s="46" t="s">
        <v>470</v>
      </c>
      <c r="G35" s="46" t="s">
        <v>21</v>
      </c>
      <c r="H35" s="47">
        <v>-1.8612350292014499</v>
      </c>
      <c r="I35" s="47">
        <v>-65.591420704274697</v>
      </c>
      <c r="J35" s="46" t="s">
        <v>500</v>
      </c>
      <c r="K35" s="46">
        <v>0</v>
      </c>
      <c r="L35" s="48">
        <f>VLOOKUP(A35,Demanda!$B$3:$J$97,8,FALSE)</f>
        <v>12159</v>
      </c>
      <c r="M35" s="48">
        <f>VLOOKUP(A35,Demanda!$B$3:$J$97,9,FALSE)</f>
        <v>12754</v>
      </c>
      <c r="N35" s="55">
        <f t="shared" ref="N35:N66" si="3">M35*(1/0.35)*(1000/9.47)</f>
        <v>3847940.8658922911</v>
      </c>
      <c r="O35" s="55">
        <f t="shared" si="1"/>
        <v>6413.234776487152</v>
      </c>
      <c r="P35" s="55">
        <f t="shared" si="2"/>
        <v>128.26469552974305</v>
      </c>
    </row>
    <row r="36" spans="1:16">
      <c r="A36" s="46" t="s">
        <v>371</v>
      </c>
      <c r="B36" s="46" t="s">
        <v>372</v>
      </c>
      <c r="C36" s="47">
        <v>-1.8770800991702801</v>
      </c>
      <c r="D36" s="47">
        <v>-66.997227558134099</v>
      </c>
      <c r="E36" s="46" t="s">
        <v>21</v>
      </c>
      <c r="F36" s="46" t="s">
        <v>470</v>
      </c>
      <c r="G36" s="46" t="s">
        <v>21</v>
      </c>
      <c r="H36" s="47">
        <v>-1.8770800991702801</v>
      </c>
      <c r="I36" s="47">
        <v>-66.997227558134099</v>
      </c>
      <c r="J36" s="46" t="s">
        <v>501</v>
      </c>
      <c r="K36" s="46">
        <v>0</v>
      </c>
      <c r="L36" s="48">
        <f>VLOOKUP(A36,Demanda!$B$3:$J$97,8,FALSE)</f>
        <v>575</v>
      </c>
      <c r="M36" s="48">
        <f>VLOOKUP(A36,Demanda!$B$3:$J$97,9,FALSE)</f>
        <v>576</v>
      </c>
      <c r="N36" s="55">
        <f t="shared" si="3"/>
        <v>173781.86755166692</v>
      </c>
      <c r="O36" s="55">
        <f t="shared" si="1"/>
        <v>289.63644591944484</v>
      </c>
      <c r="P36" s="55">
        <f t="shared" si="2"/>
        <v>5.7927289183888968</v>
      </c>
    </row>
    <row r="37" spans="1:16">
      <c r="A37" s="46" t="s">
        <v>458</v>
      </c>
      <c r="B37" s="46" t="s">
        <v>459</v>
      </c>
      <c r="C37" s="47">
        <v>-1.3958161784940599</v>
      </c>
      <c r="D37" s="47">
        <v>-69.430087450306701</v>
      </c>
      <c r="E37" s="46" t="s">
        <v>21</v>
      </c>
      <c r="F37" s="46" t="s">
        <v>470</v>
      </c>
      <c r="G37" s="46" t="s">
        <v>21</v>
      </c>
      <c r="H37" s="47">
        <v>-1.3958161784940599</v>
      </c>
      <c r="I37" s="47">
        <v>-69.430087450306701</v>
      </c>
      <c r="J37" s="46"/>
      <c r="K37" s="46">
        <v>1</v>
      </c>
      <c r="L37" s="48">
        <f>VLOOKUP(A37,Demanda!$B$3:$J$97,8,FALSE)</f>
        <v>834</v>
      </c>
      <c r="M37" s="48">
        <f>VLOOKUP(A37,Demanda!$B$3:$J$97,9,FALSE)</f>
        <v>851</v>
      </c>
      <c r="N37" s="55">
        <f t="shared" si="3"/>
        <v>256750.64112234121</v>
      </c>
      <c r="O37" s="55">
        <f t="shared" si="1"/>
        <v>427.917735203902</v>
      </c>
      <c r="P37" s="55">
        <f t="shared" si="2"/>
        <v>8.5583547040780399</v>
      </c>
    </row>
    <row r="38" spans="1:16">
      <c r="A38" s="3" t="s">
        <v>309</v>
      </c>
      <c r="B38" s="3" t="s">
        <v>310</v>
      </c>
      <c r="C38" s="42">
        <v>-3.9019046296509199</v>
      </c>
      <c r="D38" s="42">
        <v>-61.376420318481799</v>
      </c>
      <c r="E38" s="3" t="s">
        <v>12</v>
      </c>
      <c r="F38" s="3" t="s">
        <v>470</v>
      </c>
      <c r="G38" s="3" t="s">
        <v>63</v>
      </c>
      <c r="H38" s="42">
        <v>-3.9019046296509199</v>
      </c>
      <c r="I38" s="42">
        <v>-61.376420318481799</v>
      </c>
      <c r="J38" s="3"/>
      <c r="K38" s="3">
        <v>1</v>
      </c>
      <c r="L38" s="43">
        <f>VLOOKUP(A38,Demanda!$B$3:$J$97,8,FALSE)</f>
        <v>13800</v>
      </c>
      <c r="M38" s="43">
        <f>VLOOKUP(A38,Demanda!$B$3:$J$97,9,FALSE)</f>
        <v>14007</v>
      </c>
      <c r="N38" s="55">
        <f t="shared" si="3"/>
        <v>4225976.7687433995</v>
      </c>
      <c r="O38" s="55">
        <f t="shared" si="1"/>
        <v>7043.2946145723326</v>
      </c>
      <c r="P38" s="55">
        <f t="shared" si="2"/>
        <v>140.86589229144664</v>
      </c>
    </row>
    <row r="39" spans="1:16">
      <c r="A39" s="3" t="s">
        <v>448</v>
      </c>
      <c r="B39" s="3" t="s">
        <v>449</v>
      </c>
      <c r="C39" s="42">
        <v>-4.7838605280752198</v>
      </c>
      <c r="D39" s="42">
        <v>-62.4633790459579</v>
      </c>
      <c r="E39" s="3" t="s">
        <v>12</v>
      </c>
      <c r="F39" s="3" t="s">
        <v>470</v>
      </c>
      <c r="G39" s="3" t="s">
        <v>63</v>
      </c>
      <c r="H39" s="42">
        <v>-4.7838605280752198</v>
      </c>
      <c r="I39" s="42">
        <v>-62.4633790459579</v>
      </c>
      <c r="J39" s="3"/>
      <c r="K39" s="3">
        <v>1</v>
      </c>
      <c r="L39" s="43">
        <f>VLOOKUP(A39,Demanda!$B$3:$J$97,8,FALSE)</f>
        <v>1954</v>
      </c>
      <c r="M39" s="43">
        <f>VLOOKUP(A39,Demanda!$B$3:$J$97,9,FALSE)</f>
        <v>1983</v>
      </c>
      <c r="N39" s="55">
        <f t="shared" si="3"/>
        <v>598280.2836023533</v>
      </c>
      <c r="O39" s="55">
        <f t="shared" si="1"/>
        <v>997.13380600392213</v>
      </c>
      <c r="P39" s="55">
        <f t="shared" si="2"/>
        <v>19.942676120078442</v>
      </c>
    </row>
    <row r="40" spans="1:16">
      <c r="A40" s="3" t="s">
        <v>442</v>
      </c>
      <c r="B40" s="3" t="s">
        <v>443</v>
      </c>
      <c r="C40" s="42">
        <v>-5.62255202528506</v>
      </c>
      <c r="D40" s="42">
        <v>-63.190731030818803</v>
      </c>
      <c r="E40" s="3" t="s">
        <v>42</v>
      </c>
      <c r="F40" s="3" t="s">
        <v>470</v>
      </c>
      <c r="G40" s="3" t="s">
        <v>63</v>
      </c>
      <c r="H40" s="42">
        <v>-5.62255202528506</v>
      </c>
      <c r="I40" s="42">
        <v>-63.190731030818803</v>
      </c>
      <c r="J40" s="3"/>
      <c r="K40" s="3">
        <v>1</v>
      </c>
      <c r="L40" s="43">
        <f>VLOOKUP(A40,Demanda!$B$3:$J$97,8,FALSE)</f>
        <v>15181</v>
      </c>
      <c r="M40" s="43">
        <f>VLOOKUP(A40,Demanda!$B$3:$J$97,9,FALSE)</f>
        <v>15504</v>
      </c>
      <c r="N40" s="55">
        <f t="shared" si="3"/>
        <v>4677628.6015990339</v>
      </c>
      <c r="O40" s="55">
        <f t="shared" si="1"/>
        <v>7796.0476693317232</v>
      </c>
      <c r="P40" s="55">
        <f t="shared" si="2"/>
        <v>155.92095338663447</v>
      </c>
    </row>
    <row r="41" spans="1:16">
      <c r="A41" s="3" t="s">
        <v>323</v>
      </c>
      <c r="B41" s="3" t="s">
        <v>324</v>
      </c>
      <c r="C41" s="3">
        <v>-5.7637878662082702</v>
      </c>
      <c r="D41" s="3">
        <v>-64.392737058752601</v>
      </c>
      <c r="E41" s="3" t="s">
        <v>42</v>
      </c>
      <c r="F41" s="3" t="s">
        <v>470</v>
      </c>
      <c r="G41" s="3" t="s">
        <v>63</v>
      </c>
      <c r="H41" s="3">
        <v>-5.7637878662082702</v>
      </c>
      <c r="I41" s="3">
        <v>-64.392737058752601</v>
      </c>
      <c r="J41" s="3"/>
      <c r="K41" s="3">
        <v>1</v>
      </c>
      <c r="L41" s="43">
        <f>VLOOKUP(A41,Demanda!$B$3:$J$97,8,FALSE)</f>
        <v>1002</v>
      </c>
      <c r="M41" s="43">
        <f>VLOOKUP(A41,Demanda!$B$3:$J$97,9,FALSE)</f>
        <v>1032</v>
      </c>
      <c r="N41" s="55">
        <f t="shared" si="3"/>
        <v>311359.17936340318</v>
      </c>
      <c r="O41" s="55">
        <f t="shared" si="1"/>
        <v>518.93196560567196</v>
      </c>
      <c r="P41" s="55">
        <f t="shared" si="2"/>
        <v>10.378639312113439</v>
      </c>
    </row>
    <row r="42" spans="1:16">
      <c r="A42" s="3" t="s">
        <v>305</v>
      </c>
      <c r="B42" s="3" t="s">
        <v>306</v>
      </c>
      <c r="C42" s="3">
        <v>-6.2090264301414697</v>
      </c>
      <c r="D42" s="3">
        <v>-64.252682897355001</v>
      </c>
      <c r="E42" s="3" t="s">
        <v>42</v>
      </c>
      <c r="F42" s="3" t="s">
        <v>470</v>
      </c>
      <c r="G42" s="3" t="s">
        <v>63</v>
      </c>
      <c r="H42" s="3">
        <v>-6.2090264301414697</v>
      </c>
      <c r="I42" s="3">
        <v>-64.252682897355001</v>
      </c>
      <c r="J42" s="3"/>
      <c r="K42" s="3">
        <v>1</v>
      </c>
      <c r="L42" s="43">
        <f>VLOOKUP(A42,Demanda!$B$3:$J$97,8,FALSE)</f>
        <v>957</v>
      </c>
      <c r="M42" s="43">
        <f>VLOOKUP(A42,Demanda!$B$3:$J$97,9,FALSE)</f>
        <v>998</v>
      </c>
      <c r="N42" s="55">
        <f t="shared" si="3"/>
        <v>301101.2219037562</v>
      </c>
      <c r="O42" s="55">
        <f t="shared" si="1"/>
        <v>501.83536983959368</v>
      </c>
      <c r="P42" s="55">
        <f t="shared" si="2"/>
        <v>10.036707396791874</v>
      </c>
    </row>
    <row r="43" spans="1:16">
      <c r="A43" s="3" t="s">
        <v>327</v>
      </c>
      <c r="B43" s="3" t="s">
        <v>328</v>
      </c>
      <c r="C43" s="3">
        <v>-6.5401382677751698</v>
      </c>
      <c r="D43" s="3">
        <v>-64.387064383931602</v>
      </c>
      <c r="E43" s="3" t="s">
        <v>40</v>
      </c>
      <c r="F43" s="3" t="s">
        <v>470</v>
      </c>
      <c r="G43" s="3" t="s">
        <v>63</v>
      </c>
      <c r="H43" s="3">
        <v>-6.5401382677751698</v>
      </c>
      <c r="I43" s="3">
        <v>-64.387064383931602</v>
      </c>
      <c r="J43" s="3"/>
      <c r="K43" s="3">
        <v>1</v>
      </c>
      <c r="L43" s="43">
        <f>VLOOKUP(A43,Demanda!$B$3:$J$97,8,FALSE)</f>
        <v>9457</v>
      </c>
      <c r="M43" s="43">
        <f>VLOOKUP(A43,Demanda!$B$3:$J$97,9,FALSE)</f>
        <v>9835</v>
      </c>
      <c r="N43" s="55">
        <f t="shared" si="3"/>
        <v>2967265.0475184792</v>
      </c>
      <c r="O43" s="55">
        <f t="shared" si="1"/>
        <v>4945.4417458641319</v>
      </c>
      <c r="P43" s="55">
        <f t="shared" si="2"/>
        <v>98.908834917282633</v>
      </c>
    </row>
    <row r="44" spans="1:16">
      <c r="A44" s="3" t="s">
        <v>377</v>
      </c>
      <c r="B44" s="3" t="s">
        <v>378</v>
      </c>
      <c r="C44" s="3">
        <v>-7.2575317688446699</v>
      </c>
      <c r="D44" s="3">
        <v>-64.802746663373995</v>
      </c>
      <c r="E44" s="3" t="s">
        <v>38</v>
      </c>
      <c r="F44" s="3" t="s">
        <v>470</v>
      </c>
      <c r="G44" s="3" t="s">
        <v>63</v>
      </c>
      <c r="H44" s="3">
        <v>-7.2575317688446699</v>
      </c>
      <c r="I44" s="3">
        <v>-64.802746663373995</v>
      </c>
      <c r="J44" s="3"/>
      <c r="K44" s="3">
        <v>1</v>
      </c>
      <c r="L44" s="43">
        <f>VLOOKUP(A44,Demanda!$B$3:$J$97,8,FALSE)</f>
        <v>40165</v>
      </c>
      <c r="M44" s="43">
        <f>VLOOKUP(A44,Demanda!$B$3:$J$97,9,FALSE)</f>
        <v>41570</v>
      </c>
      <c r="N44" s="55">
        <f t="shared" si="3"/>
        <v>12541861.517574295</v>
      </c>
      <c r="O44" s="55">
        <f t="shared" si="1"/>
        <v>20903.102529290492</v>
      </c>
      <c r="P44" s="55">
        <f t="shared" si="2"/>
        <v>418.06205058580986</v>
      </c>
    </row>
    <row r="45" spans="1:16">
      <c r="A45" s="3" t="s">
        <v>415</v>
      </c>
      <c r="B45" s="3" t="s">
        <v>416</v>
      </c>
      <c r="C45" s="3">
        <v>-7.7180379502148204</v>
      </c>
      <c r="D45" s="3">
        <v>-67.001604831425496</v>
      </c>
      <c r="E45" s="3" t="s">
        <v>41</v>
      </c>
      <c r="F45" s="3" t="s">
        <v>470</v>
      </c>
      <c r="G45" s="3" t="s">
        <v>63</v>
      </c>
      <c r="H45" s="3">
        <v>-7.7180379502148204</v>
      </c>
      <c r="I45" s="3">
        <v>-67.001604831425496</v>
      </c>
      <c r="J45" s="3"/>
      <c r="K45" s="3">
        <v>1</v>
      </c>
      <c r="L45" s="43">
        <f>VLOOKUP(A45,Demanda!$B$3:$J$97,8,FALSE)</f>
        <v>9890</v>
      </c>
      <c r="M45" s="43">
        <f>VLOOKUP(A45,Demanda!$B$3:$J$97,9,FALSE)</f>
        <v>10088</v>
      </c>
      <c r="N45" s="55">
        <f t="shared" si="3"/>
        <v>3043596.3192034997</v>
      </c>
      <c r="O45" s="55">
        <f t="shared" si="1"/>
        <v>5072.6605320058325</v>
      </c>
      <c r="P45" s="55">
        <f t="shared" si="2"/>
        <v>101.45321064011665</v>
      </c>
    </row>
    <row r="46" spans="1:16">
      <c r="A46" s="3" t="s">
        <v>315</v>
      </c>
      <c r="B46" s="3" t="s">
        <v>316</v>
      </c>
      <c r="C46" s="3">
        <v>-8.7475505662138904</v>
      </c>
      <c r="D46" s="3">
        <v>-67.399901308567607</v>
      </c>
      <c r="E46" s="3" t="s">
        <v>39</v>
      </c>
      <c r="F46" s="3" t="s">
        <v>470</v>
      </c>
      <c r="G46" s="3" t="s">
        <v>63</v>
      </c>
      <c r="H46" s="3">
        <v>-8.7475505662138904</v>
      </c>
      <c r="I46" s="3">
        <v>-67.399901308567607</v>
      </c>
      <c r="J46" s="3"/>
      <c r="K46" s="3">
        <v>1</v>
      </c>
      <c r="L46" s="43">
        <f>VLOOKUP(A46,Demanda!$B$3:$J$97,8,FALSE)</f>
        <v>38476</v>
      </c>
      <c r="M46" s="43">
        <f>VLOOKUP(A46,Demanda!$B$3:$J$97,9,FALSE)</f>
        <v>39053</v>
      </c>
      <c r="N46" s="55">
        <f t="shared" si="3"/>
        <v>11782470.960929248</v>
      </c>
      <c r="O46" s="55">
        <f t="shared" si="1"/>
        <v>19637.451601548746</v>
      </c>
      <c r="P46" s="55">
        <f t="shared" si="2"/>
        <v>392.74903203097494</v>
      </c>
    </row>
    <row r="47" spans="1:16">
      <c r="A47" s="46" t="s">
        <v>401</v>
      </c>
      <c r="B47" s="46" t="s">
        <v>402</v>
      </c>
      <c r="C47" s="46">
        <v>-2.6202762602485401</v>
      </c>
      <c r="D47" s="46">
        <v>-60.946100604775197</v>
      </c>
      <c r="E47" s="46" t="s">
        <v>16</v>
      </c>
      <c r="F47" s="46" t="s">
        <v>470</v>
      </c>
      <c r="G47" s="46" t="s">
        <v>65</v>
      </c>
      <c r="H47" s="46">
        <v>-2.6202762602485401</v>
      </c>
      <c r="I47" s="46">
        <v>-60.946100604775197</v>
      </c>
      <c r="J47" s="46"/>
      <c r="K47" s="46">
        <v>1</v>
      </c>
      <c r="L47" s="48">
        <f>VLOOKUP(A47,Demanda!$B$3:$J$97,8,FALSE)</f>
        <v>20313</v>
      </c>
      <c r="M47" s="48">
        <f>VLOOKUP(A47,Demanda!$B$3:$J$97,9,FALSE)</f>
        <v>20623</v>
      </c>
      <c r="N47" s="55">
        <f t="shared" si="3"/>
        <v>6222054.6085382411</v>
      </c>
      <c r="O47" s="55">
        <f t="shared" si="1"/>
        <v>10370.091014230402</v>
      </c>
      <c r="P47" s="55">
        <f t="shared" si="2"/>
        <v>207.40182028460805</v>
      </c>
    </row>
    <row r="48" spans="1:16">
      <c r="A48" s="46" t="s">
        <v>393</v>
      </c>
      <c r="B48" s="46" t="s">
        <v>394</v>
      </c>
      <c r="C48" s="46">
        <v>-1.4560840505073001</v>
      </c>
      <c r="D48" s="46">
        <v>-61.634327022821502</v>
      </c>
      <c r="E48" s="46" t="s">
        <v>8</v>
      </c>
      <c r="F48" s="46" t="s">
        <v>470</v>
      </c>
      <c r="G48" s="46" t="s">
        <v>65</v>
      </c>
      <c r="H48" s="46">
        <v>-1.4560840505073001</v>
      </c>
      <c r="I48" s="46">
        <v>-61.634327022821502</v>
      </c>
      <c r="J48" s="46"/>
      <c r="K48" s="46">
        <v>1</v>
      </c>
      <c r="L48" s="48">
        <f>VLOOKUP(A48,Demanda!$B$3:$J$97,8,FALSE)</f>
        <v>1080</v>
      </c>
      <c r="M48" s="48">
        <f>VLOOKUP(A48,Demanda!$B$3:$J$97,9,FALSE)</f>
        <v>1156</v>
      </c>
      <c r="N48" s="55">
        <f t="shared" si="3"/>
        <v>348770.55362799816</v>
      </c>
      <c r="O48" s="55">
        <f t="shared" si="1"/>
        <v>581.28425604666359</v>
      </c>
      <c r="P48" s="55">
        <f t="shared" si="2"/>
        <v>11.625685120933271</v>
      </c>
    </row>
    <row r="49" spans="1:16">
      <c r="A49" s="46" t="s">
        <v>333</v>
      </c>
      <c r="B49" s="46" t="s">
        <v>334</v>
      </c>
      <c r="C49" s="46">
        <v>-1.3944947132111301</v>
      </c>
      <c r="D49" s="46">
        <v>-61.979296241481599</v>
      </c>
      <c r="E49" s="46" t="s">
        <v>8</v>
      </c>
      <c r="F49" s="46" t="s">
        <v>470</v>
      </c>
      <c r="G49" s="46" t="s">
        <v>65</v>
      </c>
      <c r="H49" s="46">
        <v>-1.3944947132111301</v>
      </c>
      <c r="I49" s="46">
        <v>-61.979296241481599</v>
      </c>
      <c r="J49" s="46"/>
      <c r="K49" s="46">
        <v>1</v>
      </c>
      <c r="L49" s="48">
        <f>VLOOKUP(A49,Demanda!$B$3:$J$97,8,FALSE)</f>
        <v>203</v>
      </c>
      <c r="M49" s="48">
        <f>VLOOKUP(A49,Demanda!$B$3:$J$97,9,FALSE)</f>
        <v>216</v>
      </c>
      <c r="N49" s="55">
        <f t="shared" si="3"/>
        <v>65168.200331875087</v>
      </c>
      <c r="O49" s="55">
        <f t="shared" si="1"/>
        <v>108.61366721979181</v>
      </c>
      <c r="P49" s="55">
        <f t="shared" si="2"/>
        <v>2.172273344395836</v>
      </c>
    </row>
    <row r="50" spans="1:16">
      <c r="A50" s="46" t="s">
        <v>299</v>
      </c>
      <c r="B50" s="46" t="s">
        <v>300</v>
      </c>
      <c r="C50" s="46">
        <v>-0.96858782113183095</v>
      </c>
      <c r="D50" s="46">
        <v>-62.926286098290902</v>
      </c>
      <c r="E50" s="46" t="s">
        <v>8</v>
      </c>
      <c r="F50" s="46" t="s">
        <v>470</v>
      </c>
      <c r="G50" s="46" t="s">
        <v>65</v>
      </c>
      <c r="H50" s="46">
        <v>-0.96858782113183095</v>
      </c>
      <c r="I50" s="46">
        <v>-62.926286098290902</v>
      </c>
      <c r="J50" s="46"/>
      <c r="K50" s="46">
        <v>1</v>
      </c>
      <c r="L50" s="48">
        <f>VLOOKUP(A50,Demanda!$B$3:$J$97,8,FALSE)</f>
        <v>17581</v>
      </c>
      <c r="M50" s="48">
        <f>VLOOKUP(A50,Demanda!$B$3:$J$97,9,FALSE)</f>
        <v>18021</v>
      </c>
      <c r="N50" s="55">
        <f t="shared" si="3"/>
        <v>5437019.158244078</v>
      </c>
      <c r="O50" s="55">
        <f t="shared" si="1"/>
        <v>9061.698597073464</v>
      </c>
      <c r="P50" s="55">
        <f t="shared" si="2"/>
        <v>181.23397194146929</v>
      </c>
    </row>
    <row r="51" spans="1:16">
      <c r="A51" s="46" t="s">
        <v>335</v>
      </c>
      <c r="B51" s="46" t="s">
        <v>336</v>
      </c>
      <c r="C51" s="46">
        <v>0.28419124303425097</v>
      </c>
      <c r="D51" s="46">
        <v>-64.0167099614617</v>
      </c>
      <c r="E51" s="46" t="s">
        <v>8</v>
      </c>
      <c r="F51" s="46" t="s">
        <v>470</v>
      </c>
      <c r="G51" s="46" t="s">
        <v>65</v>
      </c>
      <c r="H51" s="46">
        <v>0.28419124303425097</v>
      </c>
      <c r="I51" s="46">
        <v>-64.0167099614617</v>
      </c>
      <c r="J51" s="49" t="s">
        <v>485</v>
      </c>
      <c r="K51" s="46">
        <v>1</v>
      </c>
      <c r="L51" s="48">
        <f>VLOOKUP(A51,Demanda!$B$3:$J$97,8,FALSE)</f>
        <v>80416</v>
      </c>
      <c r="M51" s="48">
        <f>VLOOKUP(A51,Demanda!$B$3:$J$97,9,FALSE)</f>
        <v>82507</v>
      </c>
      <c r="N51" s="55">
        <f t="shared" si="3"/>
        <v>24892744.003620453</v>
      </c>
      <c r="O51" s="55">
        <f t="shared" si="1"/>
        <v>41487.906672700752</v>
      </c>
      <c r="P51" s="55">
        <f t="shared" si="2"/>
        <v>829.75813345401502</v>
      </c>
    </row>
    <row r="52" spans="1:16">
      <c r="A52" s="46" t="s">
        <v>423</v>
      </c>
      <c r="B52" s="46" t="s">
        <v>424</v>
      </c>
      <c r="C52" s="46">
        <v>-0.41888326071459298</v>
      </c>
      <c r="D52" s="46">
        <v>-65.0174475152604</v>
      </c>
      <c r="E52" s="46" t="s">
        <v>9</v>
      </c>
      <c r="F52" s="46" t="s">
        <v>470</v>
      </c>
      <c r="G52" s="46" t="s">
        <v>65</v>
      </c>
      <c r="H52" s="46">
        <v>-0.41888326071459298</v>
      </c>
      <c r="I52" s="46">
        <v>-65.0174475152604</v>
      </c>
      <c r="J52" s="46"/>
      <c r="K52" s="46">
        <v>1</v>
      </c>
      <c r="L52" s="48">
        <f>VLOOKUP(A52,Demanda!$B$3:$J$97,8,FALSE)</f>
        <v>9499</v>
      </c>
      <c r="M52" s="48">
        <f>VLOOKUP(A52,Demanda!$B$3:$J$97,9,FALSE)</f>
        <v>9653</v>
      </c>
      <c r="N52" s="55">
        <f t="shared" si="3"/>
        <v>2912354.8046462513</v>
      </c>
      <c r="O52" s="55">
        <f t="shared" si="1"/>
        <v>4853.9246744104184</v>
      </c>
      <c r="P52" s="55">
        <f t="shared" si="2"/>
        <v>97.078493488208366</v>
      </c>
    </row>
    <row r="53" spans="1:16">
      <c r="A53" s="46" t="s">
        <v>430</v>
      </c>
      <c r="B53" s="46" t="s">
        <v>431</v>
      </c>
      <c r="C53" s="46">
        <v>-0.136533042985715</v>
      </c>
      <c r="D53" s="46">
        <v>-67.081608635572294</v>
      </c>
      <c r="E53" s="46" t="s">
        <v>7</v>
      </c>
      <c r="F53" s="46" t="s">
        <v>470</v>
      </c>
      <c r="G53" s="46" t="s">
        <v>65</v>
      </c>
      <c r="H53" s="46">
        <v>-0.136533042985715</v>
      </c>
      <c r="I53" s="46">
        <v>-67.081608635572294</v>
      </c>
      <c r="J53" s="46"/>
      <c r="K53" s="46">
        <v>1</v>
      </c>
      <c r="L53" s="48">
        <f>VLOOKUP(A53,Demanda!$B$3:$J$97,8,FALSE)</f>
        <v>43517</v>
      </c>
      <c r="M53" s="48">
        <f>VLOOKUP(A53,Demanda!$B$3:$J$97,9,FALSE)</f>
        <v>44300</v>
      </c>
      <c r="N53" s="55">
        <f t="shared" si="3"/>
        <v>13365515.160657715</v>
      </c>
      <c r="O53" s="55">
        <f t="shared" si="1"/>
        <v>22275.858601096192</v>
      </c>
      <c r="P53" s="55">
        <f t="shared" si="2"/>
        <v>445.51717202192384</v>
      </c>
    </row>
    <row r="54" spans="1:16">
      <c r="A54" s="46" t="s">
        <v>319</v>
      </c>
      <c r="B54" s="46" t="s">
        <v>320</v>
      </c>
      <c r="C54" s="46">
        <v>0.38868006827449703</v>
      </c>
      <c r="D54" s="46">
        <v>-67.299113692148296</v>
      </c>
      <c r="E54" s="46" t="s">
        <v>7</v>
      </c>
      <c r="F54" s="46" t="s">
        <v>470</v>
      </c>
      <c r="G54" s="46" t="s">
        <v>65</v>
      </c>
      <c r="H54" s="46">
        <v>0.38868006827449703</v>
      </c>
      <c r="I54" s="46">
        <v>-67.299113692148296</v>
      </c>
      <c r="J54" s="46"/>
      <c r="K54" s="46">
        <v>1</v>
      </c>
      <c r="L54" s="48">
        <f>VLOOKUP(A54,Demanda!$B$3:$J$97,8,FALSE)</f>
        <v>5696</v>
      </c>
      <c r="M54" s="48">
        <f>VLOOKUP(A54,Demanda!$B$3:$J$97,9,FALSE)</f>
        <v>5822</v>
      </c>
      <c r="N54" s="55">
        <f t="shared" si="3"/>
        <v>1756524.3626489665</v>
      </c>
      <c r="O54" s="55">
        <f t="shared" si="1"/>
        <v>2927.540604414944</v>
      </c>
      <c r="P54" s="55">
        <f t="shared" si="2"/>
        <v>58.550812088298883</v>
      </c>
    </row>
    <row r="55" spans="1:16">
      <c r="A55" s="46" t="s">
        <v>343</v>
      </c>
      <c r="B55" s="46" t="s">
        <v>344</v>
      </c>
      <c r="C55" s="46">
        <v>1.1906515138882501</v>
      </c>
      <c r="D55" s="46">
        <v>-66.838409192139395</v>
      </c>
      <c r="E55" s="46" t="s">
        <v>7</v>
      </c>
      <c r="F55" s="46" t="s">
        <v>470</v>
      </c>
      <c r="G55" s="46" t="s">
        <v>65</v>
      </c>
      <c r="H55" s="46">
        <v>1.1906515138882501</v>
      </c>
      <c r="I55" s="46">
        <v>-66.838409192139395</v>
      </c>
      <c r="J55" s="46"/>
      <c r="K55" s="46">
        <v>1</v>
      </c>
      <c r="L55" s="48">
        <f>VLOOKUP(A55,Demanda!$B$3:$J$97,8,FALSE)</f>
        <v>797</v>
      </c>
      <c r="M55" s="48">
        <f>VLOOKUP(A55,Demanda!$B$3:$J$97,9,FALSE)</f>
        <v>816</v>
      </c>
      <c r="N55" s="55">
        <f t="shared" si="3"/>
        <v>246190.97903152811</v>
      </c>
      <c r="O55" s="55">
        <f t="shared" si="1"/>
        <v>410.31829838588021</v>
      </c>
      <c r="P55" s="55">
        <f t="shared" si="2"/>
        <v>8.2063659677176037</v>
      </c>
    </row>
    <row r="56" spans="1:16">
      <c r="A56" s="46" t="s">
        <v>357</v>
      </c>
      <c r="B56" s="46" t="s">
        <v>358</v>
      </c>
      <c r="C56" s="46">
        <v>0.66072139019071296</v>
      </c>
      <c r="D56" s="46">
        <v>-69.179172336019505</v>
      </c>
      <c r="E56" s="46" t="s">
        <v>7</v>
      </c>
      <c r="F56" s="46" t="s">
        <v>470</v>
      </c>
      <c r="G56" s="46" t="s">
        <v>65</v>
      </c>
      <c r="H56" s="46">
        <v>0.66072139019071296</v>
      </c>
      <c r="I56" s="46">
        <v>-69.179172336019505</v>
      </c>
      <c r="J56" s="49" t="s">
        <v>486</v>
      </c>
      <c r="K56" s="46">
        <v>1</v>
      </c>
      <c r="L56" s="48">
        <f>VLOOKUP(A56,Demanda!$B$3:$J$97,8,FALSE)</f>
        <v>1530</v>
      </c>
      <c r="M56" s="48">
        <f>VLOOKUP(A56,Demanda!$B$3:$J$97,9,FALSE)</f>
        <v>1628</v>
      </c>
      <c r="N56" s="55">
        <f t="shared" si="3"/>
        <v>491175.1395383919</v>
      </c>
      <c r="O56" s="55">
        <f t="shared" si="1"/>
        <v>818.62523256398651</v>
      </c>
      <c r="P56" s="55">
        <f t="shared" si="2"/>
        <v>16.37250465127973</v>
      </c>
    </row>
    <row r="57" spans="1:16">
      <c r="A57" s="3" t="s">
        <v>293</v>
      </c>
      <c r="B57" s="3" t="s">
        <v>294</v>
      </c>
      <c r="C57" s="3">
        <v>-3.6744226127766302</v>
      </c>
      <c r="D57" s="3">
        <v>-59.093119377052403</v>
      </c>
      <c r="E57" s="3" t="s">
        <v>1</v>
      </c>
      <c r="F57" s="3" t="s">
        <v>470</v>
      </c>
      <c r="G57" s="3" t="s">
        <v>64</v>
      </c>
      <c r="H57" s="3">
        <v>-3.6744226127766302</v>
      </c>
      <c r="I57" s="3">
        <v>-59.093119377052403</v>
      </c>
      <c r="J57" s="3" t="s">
        <v>487</v>
      </c>
      <c r="K57" s="3">
        <v>1</v>
      </c>
      <c r="L57" s="43">
        <f>VLOOKUP(A57,Demanda!$B$3:$J$97,8,FALSE)</f>
        <v>37363</v>
      </c>
      <c r="M57" s="43">
        <f>VLOOKUP(A57,Demanda!$B$3:$J$97,9,FALSE)</f>
        <v>38410</v>
      </c>
      <c r="N57" s="55">
        <f t="shared" si="3"/>
        <v>11588474.883089455</v>
      </c>
      <c r="O57" s="55">
        <f t="shared" si="1"/>
        <v>19314.124805149091</v>
      </c>
      <c r="P57" s="55">
        <f t="shared" si="2"/>
        <v>386.28249610298184</v>
      </c>
    </row>
    <row r="58" spans="1:16">
      <c r="A58" s="3" t="s">
        <v>399</v>
      </c>
      <c r="B58" s="3" t="s">
        <v>400</v>
      </c>
      <c r="C58" s="3">
        <v>-3.8855276486733099</v>
      </c>
      <c r="D58" s="3">
        <v>-59.091584547613998</v>
      </c>
      <c r="E58" s="3" t="s">
        <v>5</v>
      </c>
      <c r="F58" s="3" t="s">
        <v>470</v>
      </c>
      <c r="G58" s="3" t="s">
        <v>64</v>
      </c>
      <c r="H58" s="3">
        <v>-3.8855276486733099</v>
      </c>
      <c r="I58" s="3">
        <v>-59.091584547613998</v>
      </c>
      <c r="J58" s="3"/>
      <c r="K58" s="3">
        <v>1</v>
      </c>
      <c r="L58" s="43">
        <f>VLOOKUP(A58,Demanda!$B$3:$J$97,8,FALSE)</f>
        <v>31393</v>
      </c>
      <c r="M58" s="43">
        <f>VLOOKUP(A58,Demanda!$B$3:$J$97,9,FALSE)</f>
        <v>31864</v>
      </c>
      <c r="N58" s="55">
        <f t="shared" si="3"/>
        <v>9613516.3674762398</v>
      </c>
      <c r="O58" s="55">
        <f t="shared" si="1"/>
        <v>16022.527279127067</v>
      </c>
      <c r="P58" s="55">
        <f t="shared" si="2"/>
        <v>320.45054558254134</v>
      </c>
    </row>
    <row r="59" spans="1:16">
      <c r="A59" s="3" t="s">
        <v>297</v>
      </c>
      <c r="B59" s="3" t="s">
        <v>298</v>
      </c>
      <c r="C59" s="3">
        <v>-4.0461481473320298</v>
      </c>
      <c r="D59" s="3">
        <v>-59.369682116384297</v>
      </c>
      <c r="E59" s="3" t="s">
        <v>2</v>
      </c>
      <c r="F59" s="3" t="s">
        <v>470</v>
      </c>
      <c r="G59" s="3" t="s">
        <v>64</v>
      </c>
      <c r="H59" s="3">
        <v>-4.0461481473320298</v>
      </c>
      <c r="I59" s="3">
        <v>-59.369682116384297</v>
      </c>
      <c r="J59" s="3"/>
      <c r="K59" s="3">
        <v>1</v>
      </c>
      <c r="L59" s="43">
        <f>VLOOKUP(A59,Demanda!$B$3:$J$97,8,FALSE)</f>
        <v>2162</v>
      </c>
      <c r="M59" s="43">
        <f>VLOOKUP(A59,Demanda!$B$3:$J$97,9,FALSE)</f>
        <v>2185</v>
      </c>
      <c r="N59" s="55">
        <f t="shared" si="3"/>
        <v>659224.61909790314</v>
      </c>
      <c r="O59" s="55">
        <f t="shared" si="1"/>
        <v>1098.7076984965051</v>
      </c>
      <c r="P59" s="55">
        <f t="shared" si="2"/>
        <v>21.974153969930104</v>
      </c>
    </row>
    <row r="60" spans="1:16">
      <c r="A60" s="3" t="s">
        <v>317</v>
      </c>
      <c r="B60" s="3" t="s">
        <v>318</v>
      </c>
      <c r="C60" s="3">
        <v>-4.38436916459582</v>
      </c>
      <c r="D60" s="3">
        <v>-59.592914838921203</v>
      </c>
      <c r="E60" s="3" t="s">
        <v>2</v>
      </c>
      <c r="F60" s="3" t="s">
        <v>470</v>
      </c>
      <c r="G60" s="3" t="s">
        <v>64</v>
      </c>
      <c r="H60" s="3">
        <v>-4.38436916459582</v>
      </c>
      <c r="I60" s="3">
        <v>-59.592914838921203</v>
      </c>
      <c r="J60" s="3" t="s">
        <v>488</v>
      </c>
      <c r="K60" s="3">
        <v>1</v>
      </c>
      <c r="L60" s="43">
        <f>VLOOKUP(A60,Demanda!$B$3:$J$97,8,FALSE)</f>
        <v>28979</v>
      </c>
      <c r="M60" s="43">
        <f>VLOOKUP(A60,Demanda!$B$3:$J$97,9,FALSE)</f>
        <v>29878</v>
      </c>
      <c r="N60" s="55">
        <f t="shared" si="3"/>
        <v>9014330.9699803889</v>
      </c>
      <c r="O60" s="55">
        <f t="shared" si="1"/>
        <v>15023.884949967314</v>
      </c>
      <c r="P60" s="55">
        <f t="shared" si="2"/>
        <v>300.47769899934627</v>
      </c>
    </row>
    <row r="61" spans="1:16">
      <c r="A61" s="3" t="s">
        <v>403</v>
      </c>
      <c r="B61" s="3" t="s">
        <v>404</v>
      </c>
      <c r="C61" s="3">
        <v>-5.1240488460552296</v>
      </c>
      <c r="D61" s="3">
        <v>-60.388351937960302</v>
      </c>
      <c r="E61" s="3" t="s">
        <v>46</v>
      </c>
      <c r="F61" s="3" t="s">
        <v>470</v>
      </c>
      <c r="G61" s="3" t="s">
        <v>64</v>
      </c>
      <c r="H61" s="3">
        <v>-5.1240488460552296</v>
      </c>
      <c r="I61" s="3">
        <v>-60.388351937960302</v>
      </c>
      <c r="J61" s="3"/>
      <c r="K61" s="3">
        <v>1</v>
      </c>
      <c r="L61" s="43">
        <f>VLOOKUP(A61,Demanda!$B$3:$J$97,8,FALSE)</f>
        <v>23063</v>
      </c>
      <c r="M61" s="43">
        <f>VLOOKUP(A61,Demanda!$B$3:$J$97,9,FALSE)</f>
        <v>23363</v>
      </c>
      <c r="N61" s="55">
        <f t="shared" si="3"/>
        <v>7048725.2979333233</v>
      </c>
      <c r="O61" s="55">
        <f t="shared" si="1"/>
        <v>11747.875496555538</v>
      </c>
      <c r="P61" s="55">
        <f t="shared" si="2"/>
        <v>234.95750993111076</v>
      </c>
    </row>
    <row r="62" spans="1:16">
      <c r="A62" s="3" t="s">
        <v>385</v>
      </c>
      <c r="B62" s="3" t="s">
        <v>386</v>
      </c>
      <c r="C62" s="3">
        <v>-5.8136987681509202</v>
      </c>
      <c r="D62" s="3">
        <v>-61.301876102756196</v>
      </c>
      <c r="E62" s="3" t="s">
        <v>43</v>
      </c>
      <c r="F62" s="3" t="s">
        <v>470</v>
      </c>
      <c r="G62" s="3" t="s">
        <v>64</v>
      </c>
      <c r="H62" s="3">
        <v>-5.8136987681509202</v>
      </c>
      <c r="I62" s="3">
        <v>-61.301876102756196</v>
      </c>
      <c r="J62" s="3"/>
      <c r="K62" s="3">
        <v>1</v>
      </c>
      <c r="L62" s="43">
        <f>VLOOKUP(A62,Demanda!$B$3:$J$97,8,FALSE)</f>
        <v>36825</v>
      </c>
      <c r="M62" s="43">
        <f>VLOOKUP(A62,Demanda!$B$3:$J$97,9,FALSE)</f>
        <v>37672</v>
      </c>
      <c r="N62" s="55">
        <f t="shared" si="3"/>
        <v>11365816.865288882</v>
      </c>
      <c r="O62" s="55">
        <f t="shared" si="1"/>
        <v>18943.028108814804</v>
      </c>
      <c r="P62" s="55">
        <f t="shared" si="2"/>
        <v>378.86056217629607</v>
      </c>
    </row>
    <row r="63" spans="1:16">
      <c r="A63" s="3" t="s">
        <v>295</v>
      </c>
      <c r="B63" s="3" t="s">
        <v>296</v>
      </c>
      <c r="C63" s="3">
        <v>-6.2475888038713201</v>
      </c>
      <c r="D63" s="3">
        <v>-61.839982475606</v>
      </c>
      <c r="E63" s="3" t="s">
        <v>45</v>
      </c>
      <c r="F63" s="3" t="s">
        <v>470</v>
      </c>
      <c r="G63" s="3" t="s">
        <v>64</v>
      </c>
      <c r="H63" s="3">
        <v>-6.2475888038713201</v>
      </c>
      <c r="I63" s="3">
        <v>-61.839982475606</v>
      </c>
      <c r="J63" s="3"/>
      <c r="K63" s="3">
        <v>1</v>
      </c>
      <c r="L63" s="43">
        <f>VLOOKUP(A63,Demanda!$B$3:$J$97,8,FALSE)</f>
        <v>1581</v>
      </c>
      <c r="M63" s="43">
        <f>VLOOKUP(A63,Demanda!$B$3:$J$97,9,FALSE)</f>
        <v>1623</v>
      </c>
      <c r="N63" s="55">
        <f t="shared" si="3"/>
        <v>489666.61638256139</v>
      </c>
      <c r="O63" s="55">
        <f t="shared" si="1"/>
        <v>816.11102730426899</v>
      </c>
      <c r="P63" s="55">
        <f t="shared" si="2"/>
        <v>16.322220546085379</v>
      </c>
    </row>
    <row r="64" spans="1:16">
      <c r="A64" s="3" t="s">
        <v>355</v>
      </c>
      <c r="B64" s="3" t="s">
        <v>356</v>
      </c>
      <c r="C64" s="3">
        <v>-7.5056431868904596</v>
      </c>
      <c r="D64" s="3">
        <v>-63.020109062404302</v>
      </c>
      <c r="E64" s="3" t="s">
        <v>45</v>
      </c>
      <c r="F64" s="3" t="s">
        <v>470</v>
      </c>
      <c r="G64" s="3" t="s">
        <v>64</v>
      </c>
      <c r="H64" s="3">
        <v>-7.5056431868904596</v>
      </c>
      <c r="I64" s="3">
        <v>-63.020109062404302</v>
      </c>
      <c r="J64" s="3"/>
      <c r="K64" s="3">
        <v>1</v>
      </c>
      <c r="L64" s="43">
        <f>VLOOKUP(A64,Demanda!$B$3:$J$97,8,FALSE)</f>
        <v>79771</v>
      </c>
      <c r="M64" s="43">
        <f>VLOOKUP(A64,Demanda!$B$3:$J$97,9,FALSE)</f>
        <v>82802</v>
      </c>
      <c r="N64" s="55">
        <f t="shared" si="3"/>
        <v>24981746.869814452</v>
      </c>
      <c r="O64" s="55">
        <f t="shared" si="1"/>
        <v>41636.244783024085</v>
      </c>
      <c r="P64" s="55">
        <f t="shared" si="2"/>
        <v>832.72489566048171</v>
      </c>
    </row>
    <row r="65" spans="1:16">
      <c r="A65" s="3" t="s">
        <v>438</v>
      </c>
      <c r="B65" s="3" t="s">
        <v>439</v>
      </c>
      <c r="C65" s="3">
        <v>-6.7953474310032496</v>
      </c>
      <c r="D65" s="3">
        <v>-59.046390291825098</v>
      </c>
      <c r="E65" s="3" t="s">
        <v>44</v>
      </c>
      <c r="F65" s="3" t="s">
        <v>470</v>
      </c>
      <c r="G65" s="3" t="s">
        <v>64</v>
      </c>
      <c r="H65" s="3">
        <v>-7.5056431868904596</v>
      </c>
      <c r="I65" s="3">
        <v>-63.020109062404302</v>
      </c>
      <c r="J65" s="45" t="s">
        <v>462</v>
      </c>
      <c r="K65" s="3">
        <v>0</v>
      </c>
      <c r="L65" s="43">
        <f>VLOOKUP(A65,Demanda!$B$3:$J$97,8,FALSE)</f>
        <v>948</v>
      </c>
      <c r="M65" s="43">
        <f>VLOOKUP(A65,Demanda!$B$3:$J$97,9,FALSE)</f>
        <v>980</v>
      </c>
      <c r="N65" s="55">
        <f t="shared" si="3"/>
        <v>295670.53854276659</v>
      </c>
      <c r="O65" s="55">
        <f t="shared" si="1"/>
        <v>492.78423090461098</v>
      </c>
      <c r="P65" s="55">
        <f t="shared" si="2"/>
        <v>9.8556846180922193</v>
      </c>
    </row>
    <row r="66" spans="1:16">
      <c r="A66" s="3" t="s">
        <v>287</v>
      </c>
      <c r="B66" s="3" t="s">
        <v>288</v>
      </c>
      <c r="C66" s="3">
        <v>-7.1981338417979099</v>
      </c>
      <c r="D66" s="3">
        <v>-59.892327387839202</v>
      </c>
      <c r="E66" s="3" t="s">
        <v>44</v>
      </c>
      <c r="F66" s="3" t="s">
        <v>470</v>
      </c>
      <c r="G66" s="3" t="s">
        <v>64</v>
      </c>
      <c r="H66" s="3">
        <v>-7.5056431868904596</v>
      </c>
      <c r="I66" s="3">
        <v>-63.020109062404302</v>
      </c>
      <c r="J66" s="45" t="s">
        <v>462</v>
      </c>
      <c r="K66" s="3">
        <v>0</v>
      </c>
      <c r="L66" s="43">
        <f>VLOOKUP(A66,Demanda!$B$3:$J$97,8,FALSE)</f>
        <v>21760</v>
      </c>
      <c r="M66" s="43">
        <f>VLOOKUP(A66,Demanda!$B$3:$J$97,9,FALSE)</f>
        <v>22239</v>
      </c>
      <c r="N66" s="55">
        <f t="shared" si="3"/>
        <v>6709609.2925026389</v>
      </c>
      <c r="O66" s="55">
        <f t="shared" si="1"/>
        <v>11182.682154171065</v>
      </c>
      <c r="P66" s="55">
        <f t="shared" si="2"/>
        <v>223.65364308342131</v>
      </c>
    </row>
    <row r="67" spans="1:16">
      <c r="A67" s="3" t="s">
        <v>389</v>
      </c>
      <c r="B67" s="3" t="s">
        <v>390</v>
      </c>
      <c r="C67" s="3">
        <v>-7.9078466025442502</v>
      </c>
      <c r="D67" s="3">
        <v>-61.563949613690603</v>
      </c>
      <c r="E67" s="3" t="s">
        <v>43</v>
      </c>
      <c r="F67" s="3" t="s">
        <v>470</v>
      </c>
      <c r="G67" s="3" t="s">
        <v>64</v>
      </c>
      <c r="H67" s="3">
        <v>-7.5056431868904596</v>
      </c>
      <c r="I67" s="3">
        <v>-63.020109062404302</v>
      </c>
      <c r="J67" s="45" t="s">
        <v>462</v>
      </c>
      <c r="K67" s="3">
        <v>0</v>
      </c>
      <c r="L67" s="43">
        <f>VLOOKUP(A67,Demanda!$B$3:$J$97,8,FALSE)</f>
        <v>17216</v>
      </c>
      <c r="M67" s="43">
        <f>VLOOKUP(A67,Demanda!$B$3:$J$97,9,FALSE)</f>
        <v>18335</v>
      </c>
      <c r="N67" s="55">
        <f t="shared" ref="N67:N84" si="4">M67*(1/0.35)*(1000/9.47)</f>
        <v>5531754.4124302305</v>
      </c>
      <c r="O67" s="55">
        <f t="shared" si="1"/>
        <v>9219.5906873837175</v>
      </c>
      <c r="P67" s="55">
        <f t="shared" si="2"/>
        <v>184.39181374767435</v>
      </c>
    </row>
    <row r="68" spans="1:16">
      <c r="A68" s="46" t="s">
        <v>311</v>
      </c>
      <c r="B68" s="46" t="s">
        <v>312</v>
      </c>
      <c r="C68" s="46">
        <v>-3.1271237689836502</v>
      </c>
      <c r="D68" s="46">
        <v>-59.997082687563299</v>
      </c>
      <c r="E68" s="46" t="s">
        <v>0</v>
      </c>
      <c r="F68" s="46" t="s">
        <v>489</v>
      </c>
      <c r="G68" s="50" t="s">
        <v>490</v>
      </c>
      <c r="H68" s="46">
        <v>-3.1271237689836502</v>
      </c>
      <c r="I68" s="46">
        <v>-59.997082687563299</v>
      </c>
      <c r="J68" s="46"/>
      <c r="K68" s="46">
        <v>0</v>
      </c>
      <c r="L68" s="48">
        <f>VLOOKUP(A68,Demanda!$B$3:$J$97,8,FALSE)</f>
        <v>1768</v>
      </c>
      <c r="M68" s="48">
        <f>VLOOKUP(A68,Demanda!$B$3:$J$97,9,FALSE)</f>
        <v>1849</v>
      </c>
      <c r="N68" s="55">
        <f t="shared" si="4"/>
        <v>557851.86302609742</v>
      </c>
      <c r="O68" s="55">
        <f t="shared" ref="O68:O84" si="5">N68/600</f>
        <v>929.75310504349568</v>
      </c>
      <c r="P68" s="55">
        <f t="shared" ref="P68:P84" si="6">O68/50</f>
        <v>18.595062100869914</v>
      </c>
    </row>
    <row r="69" spans="1:16">
      <c r="A69" s="46" t="s">
        <v>419</v>
      </c>
      <c r="B69" s="46" t="s">
        <v>420</v>
      </c>
      <c r="C69" s="50">
        <v>-2.6959183321736799</v>
      </c>
      <c r="D69" s="46">
        <v>-59.703045519752997</v>
      </c>
      <c r="E69" s="46" t="s">
        <v>6</v>
      </c>
      <c r="F69" s="46" t="s">
        <v>489</v>
      </c>
      <c r="G69" s="50" t="s">
        <v>490</v>
      </c>
      <c r="H69" s="50">
        <v>-2.6959183321736799</v>
      </c>
      <c r="I69" s="46">
        <v>-59.703045519752997</v>
      </c>
      <c r="J69" s="46"/>
      <c r="K69" s="46">
        <v>0</v>
      </c>
      <c r="L69" s="48">
        <f>VLOOKUP(A69,Demanda!$B$3:$J$97,8,FALSE)</f>
        <v>53954</v>
      </c>
      <c r="M69" s="48">
        <f>VLOOKUP(A69,Demanda!$B$3:$J$97,9,FALSE)</f>
        <v>55033</v>
      </c>
      <c r="N69" s="55">
        <f t="shared" si="4"/>
        <v>16603710.966963343</v>
      </c>
      <c r="O69" s="55">
        <f t="shared" si="5"/>
        <v>27672.851611605573</v>
      </c>
      <c r="P69" s="55">
        <f t="shared" si="6"/>
        <v>553.45703223211149</v>
      </c>
    </row>
    <row r="70" spans="1:16">
      <c r="A70" s="46" t="s">
        <v>381</v>
      </c>
      <c r="B70" s="46" t="s">
        <v>382</v>
      </c>
      <c r="C70" s="46">
        <v>-2.9069353736748198</v>
      </c>
      <c r="D70" s="46">
        <v>-59.051672107433497</v>
      </c>
      <c r="E70" s="46" t="s">
        <v>52</v>
      </c>
      <c r="F70" s="46" t="s">
        <v>489</v>
      </c>
      <c r="G70" s="50" t="s">
        <v>490</v>
      </c>
      <c r="H70" s="46">
        <v>-2.9069353736748198</v>
      </c>
      <c r="I70" s="46">
        <v>-59.051672107433497</v>
      </c>
      <c r="J70" s="46"/>
      <c r="K70" s="46">
        <v>0</v>
      </c>
      <c r="L70" s="48">
        <f>VLOOKUP(A70,Demanda!$B$3:$J$97,8,FALSE)</f>
        <v>5922</v>
      </c>
      <c r="M70" s="48">
        <f>VLOOKUP(A70,Demanda!$B$3:$J$97,9,FALSE)</f>
        <v>6295</v>
      </c>
      <c r="N70" s="55">
        <f t="shared" si="4"/>
        <v>1899230.6531905264</v>
      </c>
      <c r="O70" s="55">
        <f t="shared" si="5"/>
        <v>3165.3844219842108</v>
      </c>
      <c r="P70" s="55">
        <f t="shared" si="6"/>
        <v>63.307688439684213</v>
      </c>
    </row>
    <row r="71" spans="1:16">
      <c r="A71" s="46" t="s">
        <v>331</v>
      </c>
      <c r="B71" s="46" t="s">
        <v>332</v>
      </c>
      <c r="C71" s="46">
        <v>-3.8202444514595699</v>
      </c>
      <c r="D71" s="46">
        <v>-60.363747100519198</v>
      </c>
      <c r="E71" s="46" t="s">
        <v>3</v>
      </c>
      <c r="F71" s="46" t="s">
        <v>489</v>
      </c>
      <c r="G71" s="50" t="s">
        <v>490</v>
      </c>
      <c r="H71" s="46">
        <v>-3.8202444514595699</v>
      </c>
      <c r="I71" s="46">
        <v>-60.363747100519198</v>
      </c>
      <c r="J71" s="46"/>
      <c r="K71" s="46">
        <v>0</v>
      </c>
      <c r="L71" s="48">
        <f>VLOOKUP(A71,Demanda!$B$3:$J$97,8,FALSE)</f>
        <v>10356</v>
      </c>
      <c r="M71" s="48">
        <f>VLOOKUP(A71,Demanda!$B$3:$J$97,9,FALSE)</f>
        <v>10543</v>
      </c>
      <c r="N71" s="55">
        <f t="shared" si="4"/>
        <v>3180871.92638407</v>
      </c>
      <c r="O71" s="55">
        <f t="shared" si="5"/>
        <v>5301.4532106401166</v>
      </c>
      <c r="P71" s="55">
        <f t="shared" si="6"/>
        <v>106.02906421280233</v>
      </c>
    </row>
    <row r="72" spans="1:16">
      <c r="A72" s="46" t="s">
        <v>383</v>
      </c>
      <c r="B72" s="46" t="s">
        <v>384</v>
      </c>
      <c r="C72" s="46">
        <v>-3.4289208516675398</v>
      </c>
      <c r="D72" s="46">
        <v>-60.4599414613796</v>
      </c>
      <c r="E72" s="46" t="s">
        <v>4</v>
      </c>
      <c r="F72" s="46" t="s">
        <v>489</v>
      </c>
      <c r="G72" s="50" t="s">
        <v>490</v>
      </c>
      <c r="H72" s="46">
        <v>-3.4289208516675398</v>
      </c>
      <c r="I72" s="46">
        <v>-60.4599414613796</v>
      </c>
      <c r="J72" s="46"/>
      <c r="K72" s="46">
        <v>0</v>
      </c>
      <c r="L72" s="48">
        <f>VLOOKUP(A72,Demanda!$B$3:$J$97,8,FALSE)</f>
        <v>22937</v>
      </c>
      <c r="M72" s="48">
        <f>VLOOKUP(A72,Demanda!$B$3:$J$97,9,FALSE)</f>
        <v>23740</v>
      </c>
      <c r="N72" s="55">
        <f t="shared" si="4"/>
        <v>7162467.9438829385</v>
      </c>
      <c r="O72" s="55">
        <f t="shared" si="5"/>
        <v>11937.446573138232</v>
      </c>
      <c r="P72" s="55">
        <f t="shared" si="6"/>
        <v>238.74893146276463</v>
      </c>
    </row>
    <row r="73" spans="1:16">
      <c r="A73" s="46" t="s">
        <v>436</v>
      </c>
      <c r="B73" s="46" t="s">
        <v>437</v>
      </c>
      <c r="C73" s="46">
        <v>-2.8358289359633799</v>
      </c>
      <c r="D73" s="46">
        <v>-58.212930815375003</v>
      </c>
      <c r="E73" s="46" t="s">
        <v>55</v>
      </c>
      <c r="F73" s="46" t="s">
        <v>489</v>
      </c>
      <c r="G73" s="50" t="s">
        <v>490</v>
      </c>
      <c r="H73" s="46">
        <v>-2.8358289359633799</v>
      </c>
      <c r="I73" s="46">
        <v>-58.212930815375003</v>
      </c>
      <c r="J73" s="46"/>
      <c r="K73" s="46">
        <v>0</v>
      </c>
      <c r="L73" s="48">
        <f>VLOOKUP(A73,Demanda!$B$3:$J$97,8,FALSE)</f>
        <v>9326</v>
      </c>
      <c r="M73" s="48">
        <f>VLOOKUP(A73,Demanda!$B$3:$J$97,9,FALSE)</f>
        <v>9512</v>
      </c>
      <c r="N73" s="55">
        <f t="shared" si="4"/>
        <v>2869814.4516518326</v>
      </c>
      <c r="O73" s="55">
        <f t="shared" si="5"/>
        <v>4783.0240860863878</v>
      </c>
      <c r="P73" s="55">
        <f t="shared" si="6"/>
        <v>95.660481721727763</v>
      </c>
    </row>
    <row r="74" spans="1:16">
      <c r="A74" s="46" t="s">
        <v>367</v>
      </c>
      <c r="B74" s="46" t="s">
        <v>368</v>
      </c>
      <c r="C74" s="51">
        <v>-2.74570241917574</v>
      </c>
      <c r="D74" s="46">
        <v>-58.0279291484336</v>
      </c>
      <c r="E74" s="46" t="s">
        <v>53</v>
      </c>
      <c r="F74" s="46" t="s">
        <v>489</v>
      </c>
      <c r="G74" s="50" t="s">
        <v>490</v>
      </c>
      <c r="H74" s="51">
        <v>-2.74570241917574</v>
      </c>
      <c r="I74" s="46">
        <v>-58.0279291484336</v>
      </c>
      <c r="J74" s="46"/>
      <c r="K74" s="46">
        <v>0</v>
      </c>
      <c r="L74" s="48">
        <f>VLOOKUP(A74,Demanda!$B$3:$J$97,8,FALSE)</f>
        <v>13551</v>
      </c>
      <c r="M74" s="48">
        <f>VLOOKUP(A74,Demanda!$B$3:$J$97,9,FALSE)</f>
        <v>13889</v>
      </c>
      <c r="N74" s="55">
        <f t="shared" si="4"/>
        <v>4190375.6222658018</v>
      </c>
      <c r="O74" s="55">
        <f t="shared" si="5"/>
        <v>6983.9593704430026</v>
      </c>
      <c r="P74" s="55">
        <f t="shared" si="6"/>
        <v>139.67918740886006</v>
      </c>
    </row>
    <row r="75" spans="1:16">
      <c r="A75" s="46" t="s">
        <v>426</v>
      </c>
      <c r="B75" s="46" t="s">
        <v>427</v>
      </c>
      <c r="C75" s="46">
        <v>-2.5495485814598302</v>
      </c>
      <c r="D75" s="46">
        <v>-57.9860627550785</v>
      </c>
      <c r="E75" s="46" t="s">
        <v>54</v>
      </c>
      <c r="F75" s="46" t="s">
        <v>489</v>
      </c>
      <c r="G75" s="50" t="s">
        <v>490</v>
      </c>
      <c r="H75" s="46">
        <v>-2.5495485814598302</v>
      </c>
      <c r="I75" s="46">
        <v>-57.9860627550785</v>
      </c>
      <c r="J75" s="46"/>
      <c r="K75" s="46">
        <v>0</v>
      </c>
      <c r="L75" s="48">
        <f>VLOOKUP(A75,Demanda!$B$3:$J$97,8,FALSE)</f>
        <v>758</v>
      </c>
      <c r="M75" s="48">
        <f>VLOOKUP(A75,Demanda!$B$3:$J$97,9,FALSE)</f>
        <v>775</v>
      </c>
      <c r="N75" s="55">
        <f t="shared" si="4"/>
        <v>233821.08915371849</v>
      </c>
      <c r="O75" s="55">
        <f t="shared" si="5"/>
        <v>389.70181525619751</v>
      </c>
      <c r="P75" s="55">
        <f t="shared" si="6"/>
        <v>7.7940363051239503</v>
      </c>
    </row>
    <row r="76" spans="1:16">
      <c r="A76" s="46" t="s">
        <v>434</v>
      </c>
      <c r="B76" s="46" t="s">
        <v>435</v>
      </c>
      <c r="C76" s="46">
        <v>-2.55303347853047</v>
      </c>
      <c r="D76" s="46">
        <v>-57.871217405078902</v>
      </c>
      <c r="E76" s="46" t="s">
        <v>54</v>
      </c>
      <c r="F76" s="46" t="s">
        <v>489</v>
      </c>
      <c r="G76" s="50" t="s">
        <v>490</v>
      </c>
      <c r="H76" s="46">
        <v>-2.55303347853047</v>
      </c>
      <c r="I76" s="46">
        <v>-57.871217405078902</v>
      </c>
      <c r="J76" s="46"/>
      <c r="K76" s="46">
        <v>0</v>
      </c>
      <c r="L76" s="48">
        <f>VLOOKUP(A76,Demanda!$B$3:$J$97,8,FALSE)</f>
        <v>9371</v>
      </c>
      <c r="M76" s="48">
        <f>VLOOKUP(A76,Demanda!$B$3:$J$97,9,FALSE)</f>
        <v>9558</v>
      </c>
      <c r="N76" s="55">
        <f t="shared" si="4"/>
        <v>2883692.8646854726</v>
      </c>
      <c r="O76" s="55">
        <f t="shared" si="5"/>
        <v>4806.1547744757872</v>
      </c>
      <c r="P76" s="55">
        <f t="shared" si="6"/>
        <v>96.123095489515748</v>
      </c>
    </row>
    <row r="77" spans="1:16">
      <c r="A77" s="3" t="s">
        <v>363</v>
      </c>
      <c r="B77" s="3" t="s">
        <v>364</v>
      </c>
      <c r="C77" s="3">
        <v>-3.14584159733087</v>
      </c>
      <c r="D77" s="3">
        <v>-58.449229757495502</v>
      </c>
      <c r="E77" s="3" t="s">
        <v>52</v>
      </c>
      <c r="F77" s="3" t="s">
        <v>470</v>
      </c>
      <c r="G77" s="3" t="s">
        <v>66</v>
      </c>
      <c r="H77" s="3">
        <v>-3.14584159733087</v>
      </c>
      <c r="I77" s="3">
        <v>-58.449229757495502</v>
      </c>
      <c r="J77" s="3" t="s">
        <v>491</v>
      </c>
      <c r="K77" s="3">
        <v>1</v>
      </c>
      <c r="L77" s="43">
        <f>VLOOKUP(A77,Demanda!$B$3:$J$97,8,FALSE)</f>
        <v>210942</v>
      </c>
      <c r="M77" s="43">
        <f>VLOOKUP(A77,Demanda!$B$3:$J$97,9,FALSE)</f>
        <v>220434</v>
      </c>
      <c r="N77" s="55">
        <f t="shared" si="4"/>
        <v>66505958.666465528</v>
      </c>
      <c r="O77" s="55">
        <f t="shared" si="5"/>
        <v>110843.26444410921</v>
      </c>
      <c r="P77" s="55">
        <f t="shared" si="6"/>
        <v>2216.8652888821844</v>
      </c>
    </row>
    <row r="78" spans="1:16">
      <c r="A78" s="3" t="s">
        <v>407</v>
      </c>
      <c r="B78" s="3" t="s">
        <v>408</v>
      </c>
      <c r="C78" s="3">
        <v>-3.2186384867919999</v>
      </c>
      <c r="D78" s="3">
        <v>-59.0250908821967</v>
      </c>
      <c r="E78" s="3" t="s">
        <v>52</v>
      </c>
      <c r="F78" s="3" t="s">
        <v>470</v>
      </c>
      <c r="G78" s="3" t="s">
        <v>66</v>
      </c>
      <c r="H78" s="3">
        <v>-3.2186384867919999</v>
      </c>
      <c r="I78" s="3">
        <v>-59.0250908821967</v>
      </c>
      <c r="J78" s="3" t="s">
        <v>492</v>
      </c>
      <c r="K78" s="3">
        <v>1</v>
      </c>
      <c r="L78" s="43">
        <f>VLOOKUP(A78,Demanda!$B$3:$J$97,8,FALSE)</f>
        <v>29265</v>
      </c>
      <c r="M78" s="43">
        <f>VLOOKUP(A78,Demanda!$B$3:$J$97,9,FALSE)</f>
        <v>31646</v>
      </c>
      <c r="N78" s="55">
        <f t="shared" si="4"/>
        <v>9547744.7578820325</v>
      </c>
      <c r="O78" s="55">
        <f t="shared" si="5"/>
        <v>15912.907929803388</v>
      </c>
      <c r="P78" s="55">
        <f t="shared" si="6"/>
        <v>318.25815859606774</v>
      </c>
    </row>
    <row r="79" spans="1:16">
      <c r="A79" s="3" t="s">
        <v>454</v>
      </c>
      <c r="B79" s="3" t="s">
        <v>455</v>
      </c>
      <c r="C79" s="3">
        <v>-3.1309472204421298</v>
      </c>
      <c r="D79" s="3">
        <v>-58.160628316457803</v>
      </c>
      <c r="E79" s="3" t="s">
        <v>57</v>
      </c>
      <c r="F79" s="3" t="s">
        <v>470</v>
      </c>
      <c r="G79" s="3" t="s">
        <v>66</v>
      </c>
      <c r="H79" s="3">
        <v>-3.1309472204421298</v>
      </c>
      <c r="I79" s="3">
        <v>-58.160628316457803</v>
      </c>
      <c r="J79" s="3"/>
      <c r="K79" s="3">
        <v>1</v>
      </c>
      <c r="L79" s="43">
        <f>VLOOKUP(A79,Demanda!$B$3:$J$97,8,FALSE)</f>
        <v>20984</v>
      </c>
      <c r="M79" s="43">
        <f>VLOOKUP(A79,Demanda!$B$3:$J$97,9,FALSE)</f>
        <v>21304</v>
      </c>
      <c r="N79" s="55">
        <f t="shared" si="4"/>
        <v>6427515.4623623462</v>
      </c>
      <c r="O79" s="55">
        <f t="shared" si="5"/>
        <v>10712.52577060391</v>
      </c>
      <c r="P79" s="55">
        <f t="shared" si="6"/>
        <v>214.25051541207822</v>
      </c>
    </row>
    <row r="80" spans="1:16">
      <c r="A80" s="3" t="s">
        <v>291</v>
      </c>
      <c r="B80" s="3" t="s">
        <v>292</v>
      </c>
      <c r="C80" s="3">
        <v>-2.7653363713371402</v>
      </c>
      <c r="D80" s="3">
        <v>-57.760974081237997</v>
      </c>
      <c r="E80" s="3" t="s">
        <v>57</v>
      </c>
      <c r="F80" s="3" t="s">
        <v>470</v>
      </c>
      <c r="G80" s="3" t="s">
        <v>66</v>
      </c>
      <c r="H80" s="3">
        <v>-2.7653363713371402</v>
      </c>
      <c r="I80" s="3">
        <v>-57.760974081237997</v>
      </c>
      <c r="J80" s="3"/>
      <c r="K80" s="3">
        <v>1</v>
      </c>
      <c r="L80" s="43">
        <f>VLOOKUP(A80,Demanda!$B$3:$J$97,8,FALSE)</f>
        <v>1408</v>
      </c>
      <c r="M80" s="43">
        <f>VLOOKUP(A80,Demanda!$B$3:$J$97,9,FALSE)</f>
        <v>1446</v>
      </c>
      <c r="N80" s="55">
        <f t="shared" si="4"/>
        <v>436264.89666616381</v>
      </c>
      <c r="O80" s="55">
        <f t="shared" si="5"/>
        <v>727.10816111027304</v>
      </c>
      <c r="P80" s="55">
        <f t="shared" si="6"/>
        <v>14.542163222205462</v>
      </c>
    </row>
    <row r="81" spans="1:16">
      <c r="A81" s="3" t="s">
        <v>452</v>
      </c>
      <c r="B81" s="3" t="s">
        <v>453</v>
      </c>
      <c r="C81" s="3">
        <v>-2.5007515894907999</v>
      </c>
      <c r="D81" s="3">
        <v>-57.758938719054399</v>
      </c>
      <c r="E81" s="3" t="s">
        <v>56</v>
      </c>
      <c r="F81" s="3" t="s">
        <v>470</v>
      </c>
      <c r="G81" s="3" t="s">
        <v>66</v>
      </c>
      <c r="H81" s="3">
        <v>-2.5007515894907999</v>
      </c>
      <c r="I81" s="3">
        <v>-57.758938719054399</v>
      </c>
      <c r="J81" s="44" t="s">
        <v>496</v>
      </c>
      <c r="K81" s="3">
        <v>1</v>
      </c>
      <c r="L81" s="43">
        <f>VLOOKUP(A81,Demanda!$B$3:$J$97,8,FALSE)</f>
        <v>18795</v>
      </c>
      <c r="M81" s="43">
        <f>VLOOKUP(A81,Demanda!$B$3:$J$97,9,FALSE)</f>
        <v>19196</v>
      </c>
      <c r="N81" s="55">
        <f t="shared" si="4"/>
        <v>5791522.0998642333</v>
      </c>
      <c r="O81" s="55">
        <f t="shared" si="5"/>
        <v>9652.5368331070549</v>
      </c>
      <c r="P81" s="55">
        <f t="shared" si="6"/>
        <v>193.05073666214111</v>
      </c>
    </row>
    <row r="82" spans="1:16">
      <c r="A82" s="3" t="s">
        <v>413</v>
      </c>
      <c r="B82" s="3" t="s">
        <v>414</v>
      </c>
      <c r="C82" s="52">
        <v>-2.6232593308482501</v>
      </c>
      <c r="D82" s="3">
        <v>-56.733656209232798</v>
      </c>
      <c r="E82" s="3" t="s">
        <v>47</v>
      </c>
      <c r="F82" s="3" t="s">
        <v>470</v>
      </c>
      <c r="G82" s="3" t="s">
        <v>66</v>
      </c>
      <c r="H82" s="52">
        <v>-2.6232593308482501</v>
      </c>
      <c r="I82" s="3">
        <v>-56.733656209232798</v>
      </c>
      <c r="J82" s="3"/>
      <c r="K82" s="3">
        <v>1</v>
      </c>
      <c r="L82" s="43">
        <f>VLOOKUP(A82,Demanda!$B$3:$J$97,8,FALSE)</f>
        <v>145748</v>
      </c>
      <c r="M82" s="43">
        <f>VLOOKUP(A82,Demanda!$B$3:$J$97,9,FALSE)</f>
        <v>147934</v>
      </c>
      <c r="N82" s="55">
        <f t="shared" si="4"/>
        <v>44632372.906924114</v>
      </c>
      <c r="O82" s="55">
        <f t="shared" si="5"/>
        <v>74387.288178206858</v>
      </c>
      <c r="P82" s="55">
        <f t="shared" si="6"/>
        <v>1487.7457635641372</v>
      </c>
    </row>
    <row r="83" spans="1:16">
      <c r="A83" s="3" t="s">
        <v>301</v>
      </c>
      <c r="B83" s="3" t="s">
        <v>302</v>
      </c>
      <c r="C83" s="3">
        <v>-2.7990532348195498</v>
      </c>
      <c r="D83" s="3">
        <v>-57.068651853468502</v>
      </c>
      <c r="E83" s="3" t="s">
        <v>48</v>
      </c>
      <c r="F83" s="3" t="s">
        <v>470</v>
      </c>
      <c r="G83" s="3" t="s">
        <v>66</v>
      </c>
      <c r="H83" s="52">
        <v>-2.6232593308482501</v>
      </c>
      <c r="I83" s="3">
        <v>-56.733656209232798</v>
      </c>
      <c r="J83" s="45" t="s">
        <v>502</v>
      </c>
      <c r="K83" s="3">
        <v>0</v>
      </c>
      <c r="L83" s="43">
        <f>VLOOKUP(A83,Demanda!$B$3:$J$97,8,FALSE)</f>
        <v>20134</v>
      </c>
      <c r="M83" s="43">
        <f>VLOOKUP(A83,Demanda!$B$3:$J$97,9,FALSE)</f>
        <v>20718</v>
      </c>
      <c r="N83" s="55">
        <f t="shared" si="4"/>
        <v>6250716.5484990189</v>
      </c>
      <c r="O83" s="55">
        <f t="shared" si="5"/>
        <v>10417.860914165032</v>
      </c>
      <c r="P83" s="55">
        <f t="shared" si="6"/>
        <v>208.35721828330065</v>
      </c>
    </row>
    <row r="84" spans="1:16">
      <c r="A84" s="3" t="s">
        <v>456</v>
      </c>
      <c r="B84" s="3" t="s">
        <v>457</v>
      </c>
      <c r="C84" s="3">
        <v>-2.61122351865605</v>
      </c>
      <c r="D84" s="3">
        <v>-56.668166580510302</v>
      </c>
      <c r="E84" s="3" t="s">
        <v>47</v>
      </c>
      <c r="F84" s="3" t="s">
        <v>470</v>
      </c>
      <c r="G84" s="3" t="s">
        <v>66</v>
      </c>
      <c r="H84" s="3">
        <v>-2.61122351865605</v>
      </c>
      <c r="I84" s="3">
        <v>-56.668166580510302</v>
      </c>
      <c r="J84" s="3"/>
      <c r="K84" s="3">
        <v>1</v>
      </c>
      <c r="L84" s="43">
        <f>VLOOKUP(A84,Demanda!$B$3:$J$97,8,FALSE)</f>
        <v>9654</v>
      </c>
      <c r="M84" s="43">
        <f>VLOOKUP(A84,Demanda!$B$3:$J$97,9,FALSE)</f>
        <v>9847</v>
      </c>
      <c r="N84" s="55">
        <f t="shared" si="4"/>
        <v>2970885.503092472</v>
      </c>
      <c r="O84" s="55">
        <f t="shared" si="5"/>
        <v>4951.4758384874531</v>
      </c>
      <c r="P84" s="55">
        <f t="shared" si="6"/>
        <v>99.029516769749065</v>
      </c>
    </row>
    <row r="85" spans="1:16">
      <c r="A85" s="4" t="s">
        <v>397</v>
      </c>
      <c r="B85" s="4" t="s">
        <v>398</v>
      </c>
      <c r="C85" s="4">
        <v>-2.19185703558554</v>
      </c>
      <c r="D85" s="4">
        <v>-56.711576231932597</v>
      </c>
      <c r="E85" s="4" t="s">
        <v>51</v>
      </c>
      <c r="F85" s="4" t="s">
        <v>494</v>
      </c>
      <c r="G85" s="4" t="s">
        <v>66</v>
      </c>
      <c r="H85" s="4">
        <v>-2.19185703558554</v>
      </c>
      <c r="I85" s="4">
        <v>-56.711576231932597</v>
      </c>
      <c r="J85" s="53" t="s">
        <v>493</v>
      </c>
      <c r="K85" s="4">
        <v>0</v>
      </c>
      <c r="L85" s="54">
        <f>VLOOKUP(A85,Demanda!$B$3:$J$97,8,FALSE)</f>
        <v>15820</v>
      </c>
      <c r="M85" s="54">
        <f>VLOOKUP(A85,Demanda!$B$3:$J$97,9,FALSE)</f>
        <v>16263</v>
      </c>
    </row>
    <row r="86" spans="1:16">
      <c r="A86" s="4" t="s">
        <v>391</v>
      </c>
      <c r="B86" s="4" t="s">
        <v>392</v>
      </c>
      <c r="C86" s="4">
        <v>-3.3365496561679602</v>
      </c>
      <c r="D86" s="4">
        <v>-57.731455673986297</v>
      </c>
      <c r="E86" s="4" t="s">
        <v>50</v>
      </c>
      <c r="F86" s="4" t="s">
        <v>494</v>
      </c>
      <c r="G86" s="4" t="s">
        <v>66</v>
      </c>
      <c r="H86" s="4">
        <v>-3.3365496561679602</v>
      </c>
      <c r="I86" s="4">
        <v>-57.731455673986297</v>
      </c>
      <c r="J86" s="53" t="s">
        <v>493</v>
      </c>
      <c r="K86" s="4">
        <v>0</v>
      </c>
      <c r="L86" s="54">
        <f>VLOOKUP(A86,Demanda!$B$3:$J$97,8,FALSE)</f>
        <v>53787</v>
      </c>
      <c r="M86" s="54">
        <f>VLOOKUP(A86,Demanda!$B$3:$J$97,9,FALSE)</f>
        <v>55508</v>
      </c>
    </row>
    <row r="87" spans="1:16">
      <c r="A87" s="4" t="s">
        <v>313</v>
      </c>
      <c r="B87" s="4" t="s">
        <v>314</v>
      </c>
      <c r="C87" s="4">
        <v>-2.8901923172319401</v>
      </c>
      <c r="D87" s="4">
        <v>-57.5808035000953</v>
      </c>
      <c r="E87" s="4" t="s">
        <v>49</v>
      </c>
      <c r="F87" s="4" t="s">
        <v>494</v>
      </c>
      <c r="G87" s="4" t="s">
        <v>66</v>
      </c>
      <c r="H87" s="4">
        <v>-2.8901923172319401</v>
      </c>
      <c r="I87" s="4">
        <v>-57.5808035000953</v>
      </c>
      <c r="J87" s="53" t="s">
        <v>493</v>
      </c>
      <c r="K87" s="4">
        <v>0</v>
      </c>
      <c r="L87" s="54">
        <f>VLOOKUP(A87,Demanda!$B$3:$J$97,8,FALSE)</f>
        <v>16827</v>
      </c>
      <c r="M87" s="54">
        <f>VLOOKUP(A87,Demanda!$B$3:$J$97,9,FALSE)</f>
        <v>17382</v>
      </c>
    </row>
    <row r="88" spans="1:16">
      <c r="A88" s="1" t="s">
        <v>289</v>
      </c>
      <c r="B88" s="1" t="s">
        <v>290</v>
      </c>
      <c r="C88" s="1"/>
      <c r="D88" s="1"/>
      <c r="E88" s="1"/>
      <c r="F88" s="1" t="s">
        <v>494</v>
      </c>
      <c r="G88" s="1"/>
      <c r="H88" s="1"/>
      <c r="I88" s="1"/>
      <c r="J88" s="2" t="s">
        <v>495</v>
      </c>
      <c r="K88" s="1">
        <v>0</v>
      </c>
      <c r="L88" s="35">
        <f>VLOOKUP(A88,Demanda!$B$3:$J$97,8,FALSE)</f>
        <v>752</v>
      </c>
      <c r="M88" s="35">
        <f>VLOOKUP(A88,Demanda!$B$3:$J$97,9,FALSE)</f>
        <v>774</v>
      </c>
    </row>
    <row r="89" spans="1:16">
      <c r="A89" s="1" t="s">
        <v>417</v>
      </c>
      <c r="B89" s="1" t="s">
        <v>418</v>
      </c>
      <c r="C89" s="1"/>
      <c r="D89" s="1"/>
      <c r="E89" s="1"/>
      <c r="F89" s="1" t="s">
        <v>494</v>
      </c>
      <c r="G89" s="1"/>
      <c r="H89" s="1"/>
      <c r="I89" s="1"/>
      <c r="J89" s="2" t="s">
        <v>495</v>
      </c>
      <c r="K89" s="1">
        <v>0</v>
      </c>
      <c r="L89" s="35">
        <f>VLOOKUP(A89,Demanda!$B$3:$J$97,8,FALSE)</f>
        <v>2256</v>
      </c>
      <c r="M89" s="35">
        <f>VLOOKUP(A89,Demanda!$B$3:$J$97,9,FALSE)</f>
        <v>2297</v>
      </c>
    </row>
    <row r="90" spans="1:16">
      <c r="A90" s="1" t="s">
        <v>337</v>
      </c>
      <c r="B90" s="1" t="s">
        <v>338</v>
      </c>
      <c r="C90" s="1"/>
      <c r="D90" s="1"/>
      <c r="E90" s="1"/>
      <c r="F90" s="1" t="s">
        <v>494</v>
      </c>
      <c r="G90" s="1"/>
      <c r="H90" s="1"/>
      <c r="I90" s="1"/>
      <c r="J90" s="2" t="s">
        <v>495</v>
      </c>
      <c r="K90" s="1">
        <v>0</v>
      </c>
      <c r="L90" s="35">
        <f>VLOOKUP(A90,Demanda!$B$3:$J$97,8,FALSE)</f>
        <v>2235</v>
      </c>
      <c r="M90" s="35">
        <f>VLOOKUP(A90,Demanda!$B$3:$J$97,9,FALSE)</f>
        <v>2286</v>
      </c>
    </row>
    <row r="91" spans="1:16">
      <c r="A91" s="1" t="s">
        <v>359</v>
      </c>
      <c r="B91" s="1" t="s">
        <v>360</v>
      </c>
      <c r="C91" s="1"/>
      <c r="D91" s="1"/>
      <c r="E91" s="1"/>
      <c r="F91" s="1" t="s">
        <v>494</v>
      </c>
      <c r="G91" s="1"/>
      <c r="H91" s="1"/>
      <c r="I91" s="1"/>
      <c r="J91" s="2" t="s">
        <v>495</v>
      </c>
      <c r="K91" s="1">
        <v>0</v>
      </c>
      <c r="L91" s="35">
        <f>VLOOKUP(A91,Demanda!$B$3:$J$97,8,FALSE)</f>
        <v>568</v>
      </c>
      <c r="M91" s="35">
        <f>VLOOKUP(A91,Demanda!$B$3:$J$97,9,FALSE)</f>
        <v>590</v>
      </c>
    </row>
    <row r="92" spans="1:16">
      <c r="A92" s="1" t="s">
        <v>369</v>
      </c>
      <c r="B92" s="1" t="s">
        <v>370</v>
      </c>
      <c r="C92" s="1"/>
      <c r="D92" s="1"/>
      <c r="E92" s="1"/>
      <c r="F92" s="1" t="s">
        <v>494</v>
      </c>
      <c r="G92" s="1"/>
      <c r="H92" s="1"/>
      <c r="I92" s="1"/>
      <c r="J92" s="2" t="s">
        <v>495</v>
      </c>
      <c r="K92" s="1">
        <v>0</v>
      </c>
      <c r="L92" s="35">
        <f>VLOOKUP(A92,Demanda!$B$3:$J$97,8,FALSE)</f>
        <v>1358</v>
      </c>
      <c r="M92" s="35">
        <f>VLOOKUP(A92,Demanda!$B$3:$J$97,9,FALSE)</f>
        <v>1433</v>
      </c>
    </row>
    <row r="93" spans="1:16">
      <c r="A93" s="1" t="s">
        <v>395</v>
      </c>
      <c r="B93" s="1" t="s">
        <v>396</v>
      </c>
      <c r="C93" s="1"/>
      <c r="D93" s="1"/>
      <c r="E93" s="1"/>
      <c r="F93" s="1" t="s">
        <v>494</v>
      </c>
      <c r="G93" s="1"/>
      <c r="H93" s="1"/>
      <c r="I93" s="1"/>
      <c r="J93" s="2" t="s">
        <v>495</v>
      </c>
      <c r="K93" s="1">
        <v>0</v>
      </c>
      <c r="L93" s="35">
        <f>VLOOKUP(A93,Demanda!$B$3:$J$97,8,FALSE)</f>
        <v>498</v>
      </c>
      <c r="M93" s="35">
        <f>VLOOKUP(A93,Demanda!$B$3:$J$97,9,FALSE)</f>
        <v>531</v>
      </c>
    </row>
    <row r="94" spans="1:16">
      <c r="A94" s="1" t="s">
        <v>405</v>
      </c>
      <c r="B94" s="1" t="s">
        <v>406</v>
      </c>
      <c r="C94" s="1"/>
      <c r="D94" s="1"/>
      <c r="E94" s="1"/>
      <c r="F94" s="1" t="s">
        <v>494</v>
      </c>
      <c r="G94" s="1"/>
      <c r="H94" s="1"/>
      <c r="I94" s="1"/>
      <c r="J94" s="2" t="s">
        <v>495</v>
      </c>
      <c r="K94" s="1">
        <v>0</v>
      </c>
      <c r="L94" s="35">
        <f>VLOOKUP(A94,Demanda!$B$3:$J$97,8,FALSE)</f>
        <v>14608</v>
      </c>
      <c r="M94" s="35">
        <f>VLOOKUP(A94,Demanda!$B$3:$J$97,9,FALSE)</f>
        <v>14871</v>
      </c>
    </row>
    <row r="95" spans="1:16">
      <c r="A95" s="1" t="s">
        <v>409</v>
      </c>
      <c r="B95" s="1" t="s">
        <v>410</v>
      </c>
      <c r="C95" s="1"/>
      <c r="D95" s="1"/>
      <c r="E95" s="1"/>
      <c r="F95" s="1" t="s">
        <v>494</v>
      </c>
      <c r="G95" s="1"/>
      <c r="H95" s="1"/>
      <c r="I95" s="1"/>
      <c r="J95" s="2" t="s">
        <v>495</v>
      </c>
      <c r="K95" s="1">
        <v>0</v>
      </c>
      <c r="L95" s="35">
        <f>VLOOKUP(A95,Demanda!$B$3:$J$97,8,FALSE)</f>
        <v>522</v>
      </c>
      <c r="M95" s="35">
        <f>VLOOKUP(A95,Demanda!$B$3:$J$97,9,FALSE)</f>
        <v>531</v>
      </c>
    </row>
    <row r="96" spans="1:16">
      <c r="A96" s="1" t="s">
        <v>411</v>
      </c>
      <c r="B96" s="1" t="s">
        <v>412</v>
      </c>
      <c r="C96" s="1"/>
      <c r="D96" s="1"/>
      <c r="E96" s="1"/>
      <c r="F96" s="1" t="s">
        <v>494</v>
      </c>
      <c r="G96" s="1"/>
      <c r="H96" s="1"/>
      <c r="I96" s="1"/>
      <c r="J96" s="2" t="s">
        <v>495</v>
      </c>
      <c r="K96" s="1">
        <v>0</v>
      </c>
      <c r="L96" s="35">
        <f>VLOOKUP(A96,Demanda!$B$3:$J$97,8,FALSE)</f>
        <v>1347</v>
      </c>
      <c r="M96" s="35">
        <f>VLOOKUP(A96,Demanda!$B$3:$J$97,9,FALSE)</f>
        <v>1367</v>
      </c>
    </row>
    <row r="97" spans="1:13">
      <c r="A97" s="1" t="s">
        <v>460</v>
      </c>
      <c r="B97" s="1" t="s">
        <v>461</v>
      </c>
      <c r="C97" s="1"/>
      <c r="D97" s="1"/>
      <c r="E97" s="1"/>
      <c r="F97" s="1" t="s">
        <v>494</v>
      </c>
      <c r="G97" s="1"/>
      <c r="H97" s="1"/>
      <c r="I97" s="1"/>
      <c r="J97" s="2" t="s">
        <v>495</v>
      </c>
      <c r="K97" s="1">
        <v>0</v>
      </c>
      <c r="L97" s="35">
        <f>VLOOKUP(A97,Demanda!$B$3:$J$97,8,FALSE)</f>
        <v>1085</v>
      </c>
      <c r="M97" s="35">
        <f>VLOOKUP(A97,Demanda!$B$3:$J$97,9,FALSE)</f>
        <v>1105</v>
      </c>
    </row>
  </sheetData>
  <sortState xmlns:xlrd2="http://schemas.microsoft.com/office/spreadsheetml/2017/richdata2" ref="C9:E27">
    <sortCondition descending="1" ref="C9:C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4AB-7F9D-48E7-9620-D4FA6C4AB714}">
  <sheetPr codeName="Planilha7"/>
  <dimension ref="A1:Z97"/>
  <sheetViews>
    <sheetView zoomScale="130" zoomScaleNormal="130" workbookViewId="0">
      <selection activeCell="D19" sqref="D19"/>
    </sheetView>
  </sheetViews>
  <sheetFormatPr defaultRowHeight="13.2"/>
  <cols>
    <col min="1" max="1" width="8.44140625" style="5" customWidth="1"/>
    <col min="2" max="2" width="11.77734375" style="5" customWidth="1"/>
    <col min="3" max="3" width="28.88671875" style="5" customWidth="1"/>
    <col min="4" max="4" width="16.88671875" style="5" customWidth="1"/>
    <col min="5" max="5" width="9.33203125" style="5" customWidth="1"/>
    <col min="6" max="6" width="9.5546875" style="5" customWidth="1"/>
    <col min="7" max="10" width="10.21875" style="5" customWidth="1"/>
    <col min="11" max="11" width="8.21875" style="5" customWidth="1"/>
    <col min="12" max="12" width="10.88671875" style="5" customWidth="1"/>
    <col min="13" max="16" width="9.33203125" style="5" customWidth="1"/>
    <col min="17" max="19" width="7.5546875" style="5" customWidth="1"/>
    <col min="20" max="20" width="7.33203125" style="5" customWidth="1"/>
    <col min="21" max="21" width="8.21875" style="5" customWidth="1"/>
    <col min="22" max="26" width="6.88671875" style="5" customWidth="1"/>
    <col min="27" max="16384" width="8.88671875" style="5"/>
  </cols>
  <sheetData>
    <row r="1" spans="1:26" ht="13.5" customHeight="1">
      <c r="A1" s="65" t="s">
        <v>71</v>
      </c>
      <c r="B1" s="66"/>
      <c r="C1" s="66"/>
      <c r="D1" s="67"/>
      <c r="E1" s="68" t="s">
        <v>72</v>
      </c>
      <c r="F1" s="69"/>
      <c r="G1" s="69"/>
      <c r="H1" s="69"/>
      <c r="I1" s="69"/>
      <c r="J1" s="70"/>
      <c r="K1" s="65" t="s">
        <v>73</v>
      </c>
      <c r="L1" s="66"/>
      <c r="M1" s="66"/>
      <c r="N1" s="66"/>
      <c r="O1" s="66"/>
      <c r="P1" s="67"/>
      <c r="Q1" s="71" t="s">
        <v>74</v>
      </c>
      <c r="R1" s="72"/>
      <c r="S1" s="72"/>
      <c r="T1" s="72"/>
      <c r="U1" s="73"/>
      <c r="V1" s="59" t="s">
        <v>75</v>
      </c>
      <c r="W1" s="60"/>
      <c r="X1" s="60"/>
      <c r="Y1" s="60"/>
      <c r="Z1" s="61"/>
    </row>
    <row r="2" spans="1:26" ht="18" customHeight="1">
      <c r="A2" s="6" t="s">
        <v>76</v>
      </c>
      <c r="B2" s="7" t="s">
        <v>77</v>
      </c>
      <c r="C2" s="8" t="s">
        <v>78</v>
      </c>
      <c r="D2" s="9" t="s">
        <v>79</v>
      </c>
      <c r="E2" s="10">
        <v>2019</v>
      </c>
      <c r="F2" s="11">
        <v>2020</v>
      </c>
      <c r="G2" s="12">
        <v>2021</v>
      </c>
      <c r="H2" s="12">
        <v>2022</v>
      </c>
      <c r="I2" s="12">
        <v>2023</v>
      </c>
      <c r="J2" s="12">
        <v>2024</v>
      </c>
      <c r="K2" s="10">
        <v>2019</v>
      </c>
      <c r="L2" s="12">
        <v>2020</v>
      </c>
      <c r="M2" s="11">
        <v>2021</v>
      </c>
      <c r="N2" s="11">
        <v>2022</v>
      </c>
      <c r="O2" s="11">
        <v>2023</v>
      </c>
      <c r="P2" s="11">
        <v>2024</v>
      </c>
      <c r="Q2" s="10">
        <v>2020</v>
      </c>
      <c r="R2" s="10">
        <v>2021</v>
      </c>
      <c r="S2" s="10">
        <v>2022</v>
      </c>
      <c r="T2" s="10">
        <v>2023</v>
      </c>
      <c r="U2" s="10">
        <v>2024</v>
      </c>
      <c r="V2" s="10">
        <v>2020</v>
      </c>
      <c r="W2" s="10">
        <v>2021</v>
      </c>
      <c r="X2" s="10">
        <v>2022</v>
      </c>
      <c r="Y2" s="10">
        <v>2023</v>
      </c>
      <c r="Z2" s="10">
        <v>2024</v>
      </c>
    </row>
    <row r="3" spans="1:26" ht="10.5" customHeight="1">
      <c r="A3" s="62" t="s">
        <v>80</v>
      </c>
      <c r="B3" s="13" t="s">
        <v>81</v>
      </c>
      <c r="C3" s="14" t="s">
        <v>82</v>
      </c>
      <c r="D3" s="13" t="s">
        <v>83</v>
      </c>
      <c r="E3" s="25">
        <v>945</v>
      </c>
      <c r="F3" s="25">
        <v>980</v>
      </c>
      <c r="G3" s="25">
        <v>1029</v>
      </c>
      <c r="H3" s="25">
        <v>1080</v>
      </c>
      <c r="I3" s="25">
        <v>1134</v>
      </c>
      <c r="J3" s="25">
        <v>1191</v>
      </c>
      <c r="K3" s="25">
        <v>210</v>
      </c>
      <c r="L3" s="25">
        <v>217</v>
      </c>
      <c r="M3" s="25">
        <v>222</v>
      </c>
      <c r="N3" s="25">
        <v>228</v>
      </c>
      <c r="O3" s="25">
        <v>234</v>
      </c>
      <c r="P3" s="25">
        <v>240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674</v>
      </c>
      <c r="W3" s="25">
        <v>372</v>
      </c>
      <c r="X3" s="25">
        <v>366</v>
      </c>
      <c r="Y3" s="25">
        <v>360</v>
      </c>
      <c r="Z3" s="25">
        <v>354</v>
      </c>
    </row>
    <row r="4" spans="1:26" ht="10.5" customHeight="1">
      <c r="A4" s="63"/>
      <c r="B4" s="15" t="s">
        <v>84</v>
      </c>
      <c r="C4" s="16" t="s">
        <v>85</v>
      </c>
      <c r="D4" s="15" t="s">
        <v>83</v>
      </c>
      <c r="E4" s="26">
        <v>10527</v>
      </c>
      <c r="F4" s="26">
        <v>10928</v>
      </c>
      <c r="G4" s="26">
        <v>11321</v>
      </c>
      <c r="H4" s="26">
        <v>11718</v>
      </c>
      <c r="I4" s="26">
        <v>12128</v>
      </c>
      <c r="J4" s="26">
        <v>12528</v>
      </c>
      <c r="K4" s="26">
        <v>1960</v>
      </c>
      <c r="L4" s="26">
        <v>2019</v>
      </c>
      <c r="M4" s="26">
        <v>2069</v>
      </c>
      <c r="N4" s="26">
        <v>2121</v>
      </c>
      <c r="O4" s="26">
        <v>2174</v>
      </c>
      <c r="P4" s="26">
        <v>2228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1853</v>
      </c>
      <c r="W4" s="26">
        <v>1451</v>
      </c>
      <c r="X4" s="26">
        <v>1399</v>
      </c>
      <c r="Y4" s="26">
        <v>1346</v>
      </c>
      <c r="Z4" s="26">
        <v>1292</v>
      </c>
    </row>
    <row r="5" spans="1:26" ht="10.5" customHeight="1">
      <c r="A5" s="63"/>
      <c r="B5" s="13" t="s">
        <v>86</v>
      </c>
      <c r="C5" s="14" t="s">
        <v>87</v>
      </c>
      <c r="D5" s="13" t="s">
        <v>83</v>
      </c>
      <c r="E5" s="25">
        <v>6736</v>
      </c>
      <c r="F5" s="25">
        <v>6608</v>
      </c>
      <c r="G5" s="25">
        <v>6899</v>
      </c>
      <c r="H5" s="25">
        <v>7202</v>
      </c>
      <c r="I5" s="25">
        <v>7519</v>
      </c>
      <c r="J5" s="25">
        <v>7858</v>
      </c>
      <c r="K5" s="25">
        <v>1365</v>
      </c>
      <c r="L5" s="25">
        <v>1456</v>
      </c>
      <c r="M5" s="25">
        <v>1492</v>
      </c>
      <c r="N5" s="25">
        <v>1529</v>
      </c>
      <c r="O5" s="25">
        <v>1567</v>
      </c>
      <c r="P5" s="25">
        <v>1606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2416</v>
      </c>
      <c r="W5" s="25">
        <v>2028</v>
      </c>
      <c r="X5" s="25">
        <v>1991</v>
      </c>
      <c r="Y5" s="25">
        <v>1953</v>
      </c>
      <c r="Z5" s="25">
        <v>1914</v>
      </c>
    </row>
    <row r="6" spans="1:26" ht="10.5" customHeight="1">
      <c r="A6" s="63"/>
      <c r="B6" s="15" t="s">
        <v>88</v>
      </c>
      <c r="C6" s="16" t="s">
        <v>89</v>
      </c>
      <c r="D6" s="15" t="s">
        <v>83</v>
      </c>
      <c r="E6" s="26">
        <v>9883</v>
      </c>
      <c r="F6" s="26">
        <v>10663</v>
      </c>
      <c r="G6" s="26">
        <v>11324</v>
      </c>
      <c r="H6" s="26">
        <v>12003</v>
      </c>
      <c r="I6" s="26">
        <v>12675</v>
      </c>
      <c r="J6" s="26">
        <v>13347</v>
      </c>
      <c r="K6" s="26">
        <v>1992</v>
      </c>
      <c r="L6" s="26">
        <v>2112</v>
      </c>
      <c r="M6" s="26">
        <v>2249</v>
      </c>
      <c r="N6" s="26">
        <v>2391</v>
      </c>
      <c r="O6" s="26">
        <v>2523</v>
      </c>
      <c r="P6" s="26">
        <v>2664</v>
      </c>
      <c r="Q6" s="26">
        <v>0</v>
      </c>
      <c r="R6" s="26">
        <v>0</v>
      </c>
      <c r="S6" s="26">
        <v>0</v>
      </c>
      <c r="T6" s="26">
        <v>0</v>
      </c>
      <c r="U6" s="27">
        <v>-13347</v>
      </c>
      <c r="V6" s="26">
        <v>888</v>
      </c>
      <c r="W6" s="27">
        <v>-249</v>
      </c>
      <c r="X6" s="27">
        <v>-391</v>
      </c>
      <c r="Y6" s="27">
        <v>-523</v>
      </c>
      <c r="Z6" s="27">
        <v>-2664</v>
      </c>
    </row>
    <row r="7" spans="1:26" ht="10.5" customHeight="1">
      <c r="A7" s="63"/>
      <c r="B7" s="13" t="s">
        <v>90</v>
      </c>
      <c r="C7" s="14" t="s">
        <v>91</v>
      </c>
      <c r="D7" s="13" t="s">
        <v>83</v>
      </c>
      <c r="E7" s="25">
        <v>16325</v>
      </c>
      <c r="F7" s="25">
        <v>17111</v>
      </c>
      <c r="G7" s="25">
        <v>17829</v>
      </c>
      <c r="H7" s="25">
        <v>18542</v>
      </c>
      <c r="I7" s="25">
        <v>19284</v>
      </c>
      <c r="J7" s="25">
        <v>19978</v>
      </c>
      <c r="K7" s="25">
        <v>3130</v>
      </c>
      <c r="L7" s="25">
        <v>3236</v>
      </c>
      <c r="M7" s="25">
        <v>3343</v>
      </c>
      <c r="N7" s="25">
        <v>345</v>
      </c>
      <c r="O7" s="25">
        <v>3557</v>
      </c>
      <c r="P7" s="25">
        <v>3664</v>
      </c>
      <c r="Q7" s="25">
        <v>0</v>
      </c>
      <c r="R7" s="25">
        <v>0</v>
      </c>
      <c r="S7" s="25">
        <v>0</v>
      </c>
      <c r="T7" s="25">
        <v>0</v>
      </c>
      <c r="U7" s="28">
        <v>-19978</v>
      </c>
      <c r="V7" s="25">
        <v>2014</v>
      </c>
      <c r="W7" s="25">
        <v>907</v>
      </c>
      <c r="X7" s="25">
        <v>800</v>
      </c>
      <c r="Y7" s="25">
        <v>693</v>
      </c>
      <c r="Z7" s="28">
        <v>-3664</v>
      </c>
    </row>
    <row r="8" spans="1:26" ht="10.5" customHeight="1">
      <c r="A8" s="63"/>
      <c r="B8" s="15" t="s">
        <v>92</v>
      </c>
      <c r="C8" s="16" t="s">
        <v>93</v>
      </c>
      <c r="D8" s="15" t="s">
        <v>83</v>
      </c>
      <c r="E8" s="26">
        <v>19646</v>
      </c>
      <c r="F8" s="26">
        <v>20089</v>
      </c>
      <c r="G8" s="26">
        <v>20651</v>
      </c>
      <c r="H8" s="26">
        <v>21209</v>
      </c>
      <c r="I8" s="26">
        <v>21760</v>
      </c>
      <c r="J8" s="26">
        <v>22239</v>
      </c>
      <c r="K8" s="26">
        <v>3661</v>
      </c>
      <c r="L8" s="26">
        <v>3771</v>
      </c>
      <c r="M8" s="26">
        <v>3865</v>
      </c>
      <c r="N8" s="26">
        <v>3962</v>
      </c>
      <c r="O8" s="26">
        <v>4061</v>
      </c>
      <c r="P8" s="26">
        <v>4163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2404</v>
      </c>
      <c r="W8" s="26">
        <v>1985</v>
      </c>
      <c r="X8" s="26">
        <v>1888</v>
      </c>
      <c r="Y8" s="26">
        <v>1789</v>
      </c>
      <c r="Z8" s="26">
        <v>1687</v>
      </c>
    </row>
    <row r="9" spans="1:26" ht="10.5" customHeight="1">
      <c r="A9" s="63"/>
      <c r="B9" s="13" t="s">
        <v>94</v>
      </c>
      <c r="C9" s="14" t="s">
        <v>95</v>
      </c>
      <c r="D9" s="13" t="s">
        <v>83</v>
      </c>
      <c r="E9" s="25">
        <v>668</v>
      </c>
      <c r="F9" s="25">
        <v>684</v>
      </c>
      <c r="G9" s="25">
        <v>707</v>
      </c>
      <c r="H9" s="25">
        <v>731</v>
      </c>
      <c r="I9" s="25">
        <v>752</v>
      </c>
      <c r="J9" s="25">
        <v>774</v>
      </c>
      <c r="K9" s="25">
        <v>147</v>
      </c>
      <c r="L9" s="25">
        <v>150</v>
      </c>
      <c r="M9" s="25">
        <v>154</v>
      </c>
      <c r="N9" s="25">
        <v>158</v>
      </c>
      <c r="O9" s="25">
        <v>162</v>
      </c>
      <c r="P9" s="25">
        <v>166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1262</v>
      </c>
      <c r="W9" s="25">
        <v>937</v>
      </c>
      <c r="X9" s="25">
        <v>933</v>
      </c>
      <c r="Y9" s="25">
        <v>929</v>
      </c>
      <c r="Z9" s="25">
        <v>925</v>
      </c>
    </row>
    <row r="10" spans="1:26" ht="10.5" customHeight="1">
      <c r="A10" s="63"/>
      <c r="B10" s="15" t="s">
        <v>96</v>
      </c>
      <c r="C10" s="16" t="s">
        <v>97</v>
      </c>
      <c r="D10" s="15" t="s">
        <v>83</v>
      </c>
      <c r="E10" s="26">
        <v>1254</v>
      </c>
      <c r="F10" s="26">
        <v>1304</v>
      </c>
      <c r="G10" s="26">
        <v>1339</v>
      </c>
      <c r="H10" s="26">
        <v>1373</v>
      </c>
      <c r="I10" s="26">
        <v>1408</v>
      </c>
      <c r="J10" s="26">
        <v>1446</v>
      </c>
      <c r="K10" s="26">
        <v>263</v>
      </c>
      <c r="L10" s="26">
        <v>271</v>
      </c>
      <c r="M10" s="26">
        <v>278</v>
      </c>
      <c r="N10" s="26">
        <v>285</v>
      </c>
      <c r="O10" s="26">
        <v>292</v>
      </c>
      <c r="P10" s="26">
        <v>299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551</v>
      </c>
      <c r="W10" s="26">
        <v>319</v>
      </c>
      <c r="X10" s="26">
        <v>312</v>
      </c>
      <c r="Y10" s="26">
        <v>305</v>
      </c>
      <c r="Z10" s="26">
        <v>298</v>
      </c>
    </row>
    <row r="11" spans="1:26" ht="10.5" customHeight="1">
      <c r="A11" s="63"/>
      <c r="B11" s="13" t="s">
        <v>98</v>
      </c>
      <c r="C11" s="14" t="s">
        <v>99</v>
      </c>
      <c r="D11" s="13" t="s">
        <v>83</v>
      </c>
      <c r="E11" s="25">
        <v>33038</v>
      </c>
      <c r="F11" s="25">
        <v>33962</v>
      </c>
      <c r="G11" s="25">
        <v>35116</v>
      </c>
      <c r="H11" s="25">
        <v>36275</v>
      </c>
      <c r="I11" s="25">
        <v>37363</v>
      </c>
      <c r="J11" s="25">
        <v>38410</v>
      </c>
      <c r="K11" s="25">
        <v>6202</v>
      </c>
      <c r="L11" s="25">
        <v>6388</v>
      </c>
      <c r="M11" s="25">
        <v>6548</v>
      </c>
      <c r="N11" s="25">
        <v>6712</v>
      </c>
      <c r="O11" s="25">
        <v>6880</v>
      </c>
      <c r="P11" s="25">
        <v>7052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4678</v>
      </c>
      <c r="W11" s="25">
        <v>1759</v>
      </c>
      <c r="X11" s="25">
        <v>1595</v>
      </c>
      <c r="Y11" s="25">
        <v>1427</v>
      </c>
      <c r="Z11" s="25">
        <v>1255</v>
      </c>
    </row>
    <row r="12" spans="1:26" ht="10.5" customHeight="1">
      <c r="A12" s="63"/>
      <c r="B12" s="15" t="s">
        <v>100</v>
      </c>
      <c r="C12" s="16" t="s">
        <v>101</v>
      </c>
      <c r="D12" s="15" t="s">
        <v>83</v>
      </c>
      <c r="E12" s="26">
        <v>1408</v>
      </c>
      <c r="F12" s="26">
        <v>1446</v>
      </c>
      <c r="G12" s="26">
        <v>1493</v>
      </c>
      <c r="H12" s="26">
        <v>1537</v>
      </c>
      <c r="I12" s="26">
        <v>1581</v>
      </c>
      <c r="J12" s="26">
        <v>1623</v>
      </c>
      <c r="K12" s="26">
        <v>290</v>
      </c>
      <c r="L12" s="26">
        <v>312</v>
      </c>
      <c r="M12" s="26">
        <v>320</v>
      </c>
      <c r="N12" s="26">
        <v>328</v>
      </c>
      <c r="O12" s="26">
        <v>336</v>
      </c>
      <c r="P12" s="26">
        <v>344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988</v>
      </c>
      <c r="W12" s="26">
        <v>655</v>
      </c>
      <c r="X12" s="26">
        <v>647</v>
      </c>
      <c r="Y12" s="26">
        <v>639</v>
      </c>
      <c r="Z12" s="26">
        <v>631</v>
      </c>
    </row>
    <row r="13" spans="1:26" ht="10.5" customHeight="1">
      <c r="A13" s="63"/>
      <c r="B13" s="13" t="s">
        <v>102</v>
      </c>
      <c r="C13" s="14" t="s">
        <v>103</v>
      </c>
      <c r="D13" s="13" t="s">
        <v>83</v>
      </c>
      <c r="E13" s="25">
        <v>2027</v>
      </c>
      <c r="F13" s="25">
        <v>2065</v>
      </c>
      <c r="G13" s="25">
        <v>2102</v>
      </c>
      <c r="H13" s="25">
        <v>2134</v>
      </c>
      <c r="I13" s="25">
        <v>2162</v>
      </c>
      <c r="J13" s="25">
        <v>2185</v>
      </c>
      <c r="K13" s="25">
        <v>530</v>
      </c>
      <c r="L13" s="25">
        <v>545</v>
      </c>
      <c r="M13" s="25">
        <v>559</v>
      </c>
      <c r="N13" s="25">
        <v>573</v>
      </c>
      <c r="O13" s="25">
        <v>587</v>
      </c>
      <c r="P13" s="25">
        <v>601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430</v>
      </c>
      <c r="W13" s="25">
        <v>91</v>
      </c>
      <c r="X13" s="25">
        <v>77</v>
      </c>
      <c r="Y13" s="25">
        <v>63</v>
      </c>
      <c r="Z13" s="25">
        <v>49</v>
      </c>
    </row>
    <row r="14" spans="1:26" ht="10.5" customHeight="1">
      <c r="A14" s="63"/>
      <c r="B14" s="15" t="s">
        <v>104</v>
      </c>
      <c r="C14" s="16" t="s">
        <v>105</v>
      </c>
      <c r="D14" s="15" t="s">
        <v>83</v>
      </c>
      <c r="E14" s="26">
        <v>16002</v>
      </c>
      <c r="F14" s="26">
        <v>16326</v>
      </c>
      <c r="G14" s="26">
        <v>16734</v>
      </c>
      <c r="H14" s="26">
        <v>17152</v>
      </c>
      <c r="I14" s="26">
        <v>17581</v>
      </c>
      <c r="J14" s="26">
        <v>18021</v>
      </c>
      <c r="K14" s="26">
        <v>2929</v>
      </c>
      <c r="L14" s="26">
        <v>3017</v>
      </c>
      <c r="M14" s="26">
        <v>3092</v>
      </c>
      <c r="N14" s="26">
        <v>3169</v>
      </c>
      <c r="O14" s="26">
        <v>3248</v>
      </c>
      <c r="P14" s="26">
        <v>3329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2827</v>
      </c>
      <c r="W14" s="26">
        <v>1376</v>
      </c>
      <c r="X14" s="26">
        <v>1299</v>
      </c>
      <c r="Y14" s="26">
        <v>122</v>
      </c>
      <c r="Z14" s="26">
        <v>1139</v>
      </c>
    </row>
    <row r="15" spans="1:26" ht="10.5" customHeight="1">
      <c r="A15" s="63"/>
      <c r="B15" s="13" t="s">
        <v>106</v>
      </c>
      <c r="C15" s="14" t="s">
        <v>107</v>
      </c>
      <c r="D15" s="13" t="s">
        <v>83</v>
      </c>
      <c r="E15" s="25">
        <v>17837</v>
      </c>
      <c r="F15" s="25">
        <v>18318</v>
      </c>
      <c r="G15" s="25">
        <v>18941</v>
      </c>
      <c r="H15" s="25">
        <v>19547</v>
      </c>
      <c r="I15" s="25">
        <v>20134</v>
      </c>
      <c r="J15" s="25">
        <v>20718</v>
      </c>
      <c r="K15" s="25">
        <v>3659</v>
      </c>
      <c r="L15" s="25">
        <v>3769</v>
      </c>
      <c r="M15" s="25">
        <v>3863</v>
      </c>
      <c r="N15" s="25">
        <v>3960</v>
      </c>
      <c r="O15" s="25">
        <v>4059</v>
      </c>
      <c r="P15" s="25">
        <v>4160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1051</v>
      </c>
      <c r="W15" s="25">
        <v>2136</v>
      </c>
      <c r="X15" s="25">
        <v>2039</v>
      </c>
      <c r="Y15" s="25">
        <v>194</v>
      </c>
      <c r="Z15" s="25">
        <v>1839</v>
      </c>
    </row>
    <row r="16" spans="1:26" ht="10.5" customHeight="1">
      <c r="A16" s="63"/>
      <c r="B16" s="15" t="s">
        <v>108</v>
      </c>
      <c r="C16" s="16" t="s">
        <v>109</v>
      </c>
      <c r="D16" s="15" t="s">
        <v>83</v>
      </c>
      <c r="E16" s="26">
        <v>2098</v>
      </c>
      <c r="F16" s="26">
        <v>2140</v>
      </c>
      <c r="G16" s="26">
        <v>2210</v>
      </c>
      <c r="H16" s="26">
        <v>2279</v>
      </c>
      <c r="I16" s="26">
        <v>2338</v>
      </c>
      <c r="J16" s="26">
        <v>2390</v>
      </c>
      <c r="K16" s="26">
        <v>461</v>
      </c>
      <c r="L16" s="26">
        <v>475</v>
      </c>
      <c r="M16" s="26">
        <v>487</v>
      </c>
      <c r="N16" s="26">
        <v>499</v>
      </c>
      <c r="O16" s="26">
        <v>511</v>
      </c>
      <c r="P16" s="26">
        <v>524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416</v>
      </c>
      <c r="W16" s="26">
        <v>107</v>
      </c>
      <c r="X16" s="26">
        <v>95</v>
      </c>
      <c r="Y16" s="26">
        <v>83</v>
      </c>
      <c r="Z16" s="26">
        <v>70</v>
      </c>
    </row>
    <row r="17" spans="1:26" ht="10.5" customHeight="1">
      <c r="A17" s="63"/>
      <c r="B17" s="13" t="s">
        <v>110</v>
      </c>
      <c r="C17" s="14" t="s">
        <v>111</v>
      </c>
      <c r="D17" s="13" t="s">
        <v>83</v>
      </c>
      <c r="E17" s="25">
        <v>776</v>
      </c>
      <c r="F17" s="25">
        <v>828</v>
      </c>
      <c r="G17" s="25">
        <v>873</v>
      </c>
      <c r="H17" s="25">
        <v>916</v>
      </c>
      <c r="I17" s="25">
        <v>957</v>
      </c>
      <c r="J17" s="25">
        <v>998</v>
      </c>
      <c r="K17" s="25">
        <v>142</v>
      </c>
      <c r="L17" s="25">
        <v>149</v>
      </c>
      <c r="M17" s="25">
        <v>156</v>
      </c>
      <c r="N17" s="25">
        <v>162</v>
      </c>
      <c r="O17" s="25">
        <v>168</v>
      </c>
      <c r="P17" s="25">
        <v>176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942</v>
      </c>
      <c r="W17" s="25">
        <v>614</v>
      </c>
      <c r="X17" s="25">
        <v>608</v>
      </c>
      <c r="Y17" s="25">
        <v>602</v>
      </c>
      <c r="Z17" s="25">
        <v>594</v>
      </c>
    </row>
    <row r="18" spans="1:26" ht="10.5" customHeight="1">
      <c r="A18" s="63"/>
      <c r="B18" s="15" t="s">
        <v>112</v>
      </c>
      <c r="C18" s="16" t="s">
        <v>113</v>
      </c>
      <c r="D18" s="15" t="s">
        <v>83</v>
      </c>
      <c r="E18" s="26">
        <v>33251</v>
      </c>
      <c r="F18" s="26">
        <v>34037</v>
      </c>
      <c r="G18" s="26">
        <v>34888</v>
      </c>
      <c r="H18" s="26">
        <v>35761</v>
      </c>
      <c r="I18" s="26">
        <v>36655</v>
      </c>
      <c r="J18" s="26">
        <v>37571</v>
      </c>
      <c r="K18" s="26">
        <v>6218</v>
      </c>
      <c r="L18" s="26">
        <v>6405</v>
      </c>
      <c r="M18" s="26">
        <v>6565</v>
      </c>
      <c r="N18" s="26">
        <v>6729</v>
      </c>
      <c r="O18" s="26">
        <v>6897</v>
      </c>
      <c r="P18" s="26">
        <v>7069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4185</v>
      </c>
      <c r="W18" s="26">
        <v>2966</v>
      </c>
      <c r="X18" s="26">
        <v>2802</v>
      </c>
      <c r="Y18" s="26">
        <v>2634</v>
      </c>
      <c r="Z18" s="26">
        <v>2462</v>
      </c>
    </row>
    <row r="19" spans="1:26" ht="10.5" customHeight="1">
      <c r="A19" s="63"/>
      <c r="B19" s="13" t="s">
        <v>114</v>
      </c>
      <c r="C19" s="14" t="s">
        <v>115</v>
      </c>
      <c r="D19" s="13" t="s">
        <v>83</v>
      </c>
      <c r="E19" s="25">
        <v>13007</v>
      </c>
      <c r="F19" s="25">
        <v>13171</v>
      </c>
      <c r="G19" s="25">
        <v>13382</v>
      </c>
      <c r="H19" s="25">
        <v>13596</v>
      </c>
      <c r="I19" s="25">
        <v>13800</v>
      </c>
      <c r="J19" s="25">
        <v>14007</v>
      </c>
      <c r="K19" s="25">
        <v>2491</v>
      </c>
      <c r="L19" s="25">
        <v>2566</v>
      </c>
      <c r="M19" s="25">
        <v>263</v>
      </c>
      <c r="N19" s="25">
        <v>2696</v>
      </c>
      <c r="O19" s="25">
        <v>2763</v>
      </c>
      <c r="P19" s="25">
        <v>2832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7561</v>
      </c>
      <c r="W19" s="25">
        <v>6121</v>
      </c>
      <c r="X19" s="25">
        <v>6055</v>
      </c>
      <c r="Y19" s="25">
        <v>5988</v>
      </c>
      <c r="Z19" s="25">
        <v>5919</v>
      </c>
    </row>
    <row r="20" spans="1:26" ht="10.5" customHeight="1">
      <c r="A20" s="63"/>
      <c r="B20" s="15" t="s">
        <v>116</v>
      </c>
      <c r="C20" s="16" t="s">
        <v>117</v>
      </c>
      <c r="D20" s="15" t="s">
        <v>83</v>
      </c>
      <c r="E20" s="26">
        <v>1412</v>
      </c>
      <c r="F20" s="26">
        <v>1514</v>
      </c>
      <c r="G20" s="26">
        <v>1599</v>
      </c>
      <c r="H20" s="26">
        <v>1684</v>
      </c>
      <c r="I20" s="26">
        <v>1768</v>
      </c>
      <c r="J20" s="26">
        <v>1849</v>
      </c>
      <c r="K20" s="26">
        <v>415</v>
      </c>
      <c r="L20" s="26">
        <v>431</v>
      </c>
      <c r="M20" s="26">
        <v>442</v>
      </c>
      <c r="N20" s="26">
        <v>453</v>
      </c>
      <c r="O20" s="26">
        <v>464</v>
      </c>
      <c r="P20" s="26">
        <v>476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977</v>
      </c>
      <c r="W20" s="26">
        <v>614</v>
      </c>
      <c r="X20" s="26">
        <v>603</v>
      </c>
      <c r="Y20" s="26">
        <v>592</v>
      </c>
      <c r="Z20" s="26">
        <v>580</v>
      </c>
    </row>
    <row r="21" spans="1:26" ht="10.5" customHeight="1">
      <c r="A21" s="63"/>
      <c r="B21" s="13" t="s">
        <v>118</v>
      </c>
      <c r="C21" s="14" t="s">
        <v>119</v>
      </c>
      <c r="D21" s="13" t="s">
        <v>83</v>
      </c>
      <c r="E21" s="25">
        <v>14328</v>
      </c>
      <c r="F21" s="25">
        <v>14945</v>
      </c>
      <c r="G21" s="25">
        <v>15587</v>
      </c>
      <c r="H21" s="25">
        <v>16226</v>
      </c>
      <c r="I21" s="25">
        <v>16827</v>
      </c>
      <c r="J21" s="25">
        <v>17382</v>
      </c>
      <c r="K21" s="25">
        <v>3053</v>
      </c>
      <c r="L21" s="25">
        <v>3145</v>
      </c>
      <c r="M21" s="25">
        <v>3224</v>
      </c>
      <c r="N21" s="25">
        <v>3305</v>
      </c>
      <c r="O21" s="25">
        <v>3388</v>
      </c>
      <c r="P21" s="25">
        <v>3473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755</v>
      </c>
      <c r="W21" s="28">
        <v>-700</v>
      </c>
      <c r="X21" s="25">
        <v>1233</v>
      </c>
      <c r="Y21" s="25">
        <v>115</v>
      </c>
      <c r="Z21" s="25">
        <v>1065</v>
      </c>
    </row>
    <row r="22" spans="1:26" ht="10.5" customHeight="1">
      <c r="A22" s="63"/>
      <c r="B22" s="15" t="s">
        <v>120</v>
      </c>
      <c r="C22" s="16" t="s">
        <v>121</v>
      </c>
      <c r="D22" s="15" t="s">
        <v>83</v>
      </c>
      <c r="E22" s="26">
        <v>35585</v>
      </c>
      <c r="F22" s="26">
        <v>36293</v>
      </c>
      <c r="G22" s="26">
        <v>37127</v>
      </c>
      <c r="H22" s="26">
        <v>37870</v>
      </c>
      <c r="I22" s="26">
        <v>38476</v>
      </c>
      <c r="J22" s="26">
        <v>39053</v>
      </c>
      <c r="K22" s="26">
        <v>7275</v>
      </c>
      <c r="L22" s="26">
        <v>7493</v>
      </c>
      <c r="M22" s="26">
        <v>7680</v>
      </c>
      <c r="N22" s="26">
        <v>7872</v>
      </c>
      <c r="O22" s="26">
        <v>8069</v>
      </c>
      <c r="P22" s="26">
        <v>8271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1123</v>
      </c>
      <c r="W22" s="26">
        <v>9667</v>
      </c>
      <c r="X22" s="26">
        <v>9475</v>
      </c>
      <c r="Y22" s="26">
        <v>9278</v>
      </c>
      <c r="Z22" s="26">
        <v>9076</v>
      </c>
    </row>
    <row r="23" spans="1:26" ht="10.5" customHeight="1">
      <c r="A23" s="63"/>
      <c r="B23" s="13" t="s">
        <v>122</v>
      </c>
      <c r="C23" s="14" t="s">
        <v>123</v>
      </c>
      <c r="D23" s="13" t="s">
        <v>83</v>
      </c>
      <c r="E23" s="25">
        <v>25364</v>
      </c>
      <c r="F23" s="25">
        <v>26264</v>
      </c>
      <c r="G23" s="25">
        <v>27157</v>
      </c>
      <c r="H23" s="25">
        <v>28054</v>
      </c>
      <c r="I23" s="25">
        <v>28979</v>
      </c>
      <c r="J23" s="25">
        <v>29878</v>
      </c>
      <c r="K23" s="25">
        <v>4666</v>
      </c>
      <c r="L23" s="25">
        <v>4806</v>
      </c>
      <c r="M23" s="25">
        <v>4926</v>
      </c>
      <c r="N23" s="25">
        <v>5049</v>
      </c>
      <c r="O23" s="25">
        <v>5175</v>
      </c>
      <c r="P23" s="25">
        <v>5304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1714</v>
      </c>
      <c r="W23" s="28">
        <v>-1165</v>
      </c>
      <c r="X23" s="25">
        <v>271</v>
      </c>
      <c r="Y23" s="25">
        <v>2584</v>
      </c>
      <c r="Z23" s="25">
        <v>2455</v>
      </c>
    </row>
    <row r="24" spans="1:26" ht="20.25" customHeight="1">
      <c r="A24" s="63"/>
      <c r="B24" s="17" t="s">
        <v>124</v>
      </c>
      <c r="C24" s="18" t="s">
        <v>125</v>
      </c>
      <c r="D24" s="17" t="s">
        <v>83</v>
      </c>
      <c r="E24" s="29">
        <v>8786</v>
      </c>
      <c r="F24" s="29">
        <v>9101</v>
      </c>
      <c r="G24" s="29">
        <v>9420</v>
      </c>
      <c r="H24" s="29">
        <v>9712</v>
      </c>
      <c r="I24" s="29">
        <v>9984</v>
      </c>
      <c r="J24" s="29">
        <v>10253</v>
      </c>
      <c r="K24" s="29">
        <v>4106</v>
      </c>
      <c r="L24" s="29">
        <v>4229</v>
      </c>
      <c r="M24" s="29">
        <v>4335</v>
      </c>
      <c r="N24" s="29">
        <v>4443</v>
      </c>
      <c r="O24" s="29">
        <v>4554</v>
      </c>
      <c r="P24" s="29">
        <v>4668</v>
      </c>
      <c r="Q24" s="29">
        <v>0</v>
      </c>
      <c r="R24" s="29">
        <v>0</v>
      </c>
      <c r="S24" s="29">
        <v>0</v>
      </c>
      <c r="T24" s="29">
        <v>0</v>
      </c>
      <c r="U24" s="30">
        <v>-10253</v>
      </c>
      <c r="V24" s="30">
        <v>-1229</v>
      </c>
      <c r="W24" s="30">
        <v>-2335</v>
      </c>
      <c r="X24" s="30">
        <v>-2443</v>
      </c>
      <c r="Y24" s="30">
        <v>-2554</v>
      </c>
      <c r="Z24" s="30">
        <v>-4668</v>
      </c>
    </row>
    <row r="25" spans="1:26" ht="10.5" customHeight="1">
      <c r="A25" s="63"/>
      <c r="B25" s="13" t="s">
        <v>126</v>
      </c>
      <c r="C25" s="14" t="s">
        <v>127</v>
      </c>
      <c r="D25" s="13" t="s">
        <v>83</v>
      </c>
      <c r="E25" s="25">
        <v>5148</v>
      </c>
      <c r="F25" s="25">
        <v>5305</v>
      </c>
      <c r="G25" s="25">
        <v>5438</v>
      </c>
      <c r="H25" s="25">
        <v>5568</v>
      </c>
      <c r="I25" s="25">
        <v>5696</v>
      </c>
      <c r="J25" s="25">
        <v>5822</v>
      </c>
      <c r="K25" s="25">
        <v>1151</v>
      </c>
      <c r="L25" s="25">
        <v>1186</v>
      </c>
      <c r="M25" s="25">
        <v>1216</v>
      </c>
      <c r="N25" s="25">
        <v>1246</v>
      </c>
      <c r="O25" s="25">
        <v>1277</v>
      </c>
      <c r="P25" s="25">
        <v>1309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917</v>
      </c>
      <c r="W25" s="25">
        <v>400</v>
      </c>
      <c r="X25" s="25">
        <v>370</v>
      </c>
      <c r="Y25" s="25">
        <v>339</v>
      </c>
      <c r="Z25" s="25">
        <v>307</v>
      </c>
    </row>
    <row r="26" spans="1:26" ht="10.5" customHeight="1">
      <c r="A26" s="63"/>
      <c r="B26" s="15" t="s">
        <v>128</v>
      </c>
      <c r="C26" s="16" t="s">
        <v>129</v>
      </c>
      <c r="D26" s="15" t="s">
        <v>83</v>
      </c>
      <c r="E26" s="26">
        <v>2766</v>
      </c>
      <c r="F26" s="26">
        <v>3056</v>
      </c>
      <c r="G26" s="26">
        <v>3239</v>
      </c>
      <c r="H26" s="26">
        <v>3372</v>
      </c>
      <c r="I26" s="26">
        <v>3500</v>
      </c>
      <c r="J26" s="26">
        <v>3626</v>
      </c>
      <c r="K26" s="26">
        <v>957</v>
      </c>
      <c r="L26" s="26">
        <v>986</v>
      </c>
      <c r="M26" s="26">
        <v>1011</v>
      </c>
      <c r="N26" s="26">
        <v>1036</v>
      </c>
      <c r="O26" s="26">
        <v>1062</v>
      </c>
      <c r="P26" s="26">
        <v>1089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422</v>
      </c>
      <c r="W26" s="26">
        <v>45</v>
      </c>
      <c r="X26" s="26">
        <v>20</v>
      </c>
      <c r="Y26" s="27">
        <v>-6</v>
      </c>
      <c r="Z26" s="27">
        <v>-33</v>
      </c>
    </row>
    <row r="27" spans="1:26" ht="10.5" customHeight="1">
      <c r="A27" s="63"/>
      <c r="B27" s="13" t="s">
        <v>130</v>
      </c>
      <c r="C27" s="14" t="s">
        <v>131</v>
      </c>
      <c r="D27" s="13" t="s">
        <v>83</v>
      </c>
      <c r="E27" s="25">
        <v>838</v>
      </c>
      <c r="F27" s="25">
        <v>877</v>
      </c>
      <c r="G27" s="25">
        <v>925</v>
      </c>
      <c r="H27" s="25">
        <v>966</v>
      </c>
      <c r="I27" s="25">
        <v>1002</v>
      </c>
      <c r="J27" s="25">
        <v>1032</v>
      </c>
      <c r="K27" s="25">
        <v>145</v>
      </c>
      <c r="L27" s="25">
        <v>152</v>
      </c>
      <c r="M27" s="25">
        <v>162</v>
      </c>
      <c r="N27" s="25">
        <v>173</v>
      </c>
      <c r="O27" s="25">
        <v>181</v>
      </c>
      <c r="P27" s="25">
        <v>186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288</v>
      </c>
      <c r="W27" s="25">
        <v>158</v>
      </c>
      <c r="X27" s="25">
        <v>147</v>
      </c>
      <c r="Y27" s="25">
        <v>139</v>
      </c>
      <c r="Z27" s="25">
        <v>134</v>
      </c>
    </row>
    <row r="28" spans="1:26" ht="10.5" customHeight="1">
      <c r="A28" s="63"/>
      <c r="B28" s="15" t="s">
        <v>132</v>
      </c>
      <c r="C28" s="16" t="s">
        <v>133</v>
      </c>
      <c r="D28" s="15" t="s">
        <v>83</v>
      </c>
      <c r="E28" s="26">
        <v>1030</v>
      </c>
      <c r="F28" s="26">
        <v>1037</v>
      </c>
      <c r="G28" s="26">
        <v>1053</v>
      </c>
      <c r="H28" s="26">
        <v>1070</v>
      </c>
      <c r="I28" s="26">
        <v>1085</v>
      </c>
      <c r="J28" s="26">
        <v>1099</v>
      </c>
      <c r="K28" s="26">
        <v>252</v>
      </c>
      <c r="L28" s="26">
        <v>260</v>
      </c>
      <c r="M28" s="26">
        <v>267</v>
      </c>
      <c r="N28" s="26">
        <v>274</v>
      </c>
      <c r="O28" s="26">
        <v>281</v>
      </c>
      <c r="P28" s="26">
        <v>288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119</v>
      </c>
      <c r="W28" s="26">
        <v>696</v>
      </c>
      <c r="X28" s="26">
        <v>689</v>
      </c>
      <c r="Y28" s="26">
        <v>682</v>
      </c>
      <c r="Z28" s="26">
        <v>675</v>
      </c>
    </row>
    <row r="29" spans="1:26" ht="10.5" customHeight="1">
      <c r="A29" s="63"/>
      <c r="B29" s="13" t="s">
        <v>134</v>
      </c>
      <c r="C29" s="14" t="s">
        <v>135</v>
      </c>
      <c r="D29" s="13" t="s">
        <v>83</v>
      </c>
      <c r="E29" s="25">
        <v>8132</v>
      </c>
      <c r="F29" s="25">
        <v>8343</v>
      </c>
      <c r="G29" s="25">
        <v>8702</v>
      </c>
      <c r="H29" s="25">
        <v>9076</v>
      </c>
      <c r="I29" s="25">
        <v>9457</v>
      </c>
      <c r="J29" s="25">
        <v>9835</v>
      </c>
      <c r="K29" s="25">
        <v>1553</v>
      </c>
      <c r="L29" s="25">
        <v>1600</v>
      </c>
      <c r="M29" s="25">
        <v>1640</v>
      </c>
      <c r="N29" s="25">
        <v>1679</v>
      </c>
      <c r="O29" s="25">
        <v>1726</v>
      </c>
      <c r="P29" s="25">
        <v>1769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3827</v>
      </c>
      <c r="W29" s="25">
        <v>2411</v>
      </c>
      <c r="X29" s="25">
        <v>2372</v>
      </c>
      <c r="Y29" s="25">
        <v>2325</v>
      </c>
      <c r="Z29" s="25">
        <v>2282</v>
      </c>
    </row>
    <row r="30" spans="1:26" ht="10.5" customHeight="1">
      <c r="A30" s="63"/>
      <c r="B30" s="15" t="s">
        <v>136</v>
      </c>
      <c r="C30" s="16" t="s">
        <v>137</v>
      </c>
      <c r="D30" s="15" t="s">
        <v>83</v>
      </c>
      <c r="E30" s="26">
        <v>25666</v>
      </c>
      <c r="F30" s="26">
        <v>25911</v>
      </c>
      <c r="G30" s="26">
        <v>26248</v>
      </c>
      <c r="H30" s="26">
        <v>26563</v>
      </c>
      <c r="I30" s="26">
        <v>26855</v>
      </c>
      <c r="J30" s="26">
        <v>27124</v>
      </c>
      <c r="K30" s="26">
        <v>5121</v>
      </c>
      <c r="L30" s="26">
        <v>5275</v>
      </c>
      <c r="M30" s="26">
        <v>5407</v>
      </c>
      <c r="N30" s="26">
        <v>5542</v>
      </c>
      <c r="O30" s="26">
        <v>5681</v>
      </c>
      <c r="P30" s="26">
        <v>5823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4256</v>
      </c>
      <c r="W30" s="26">
        <v>3065</v>
      </c>
      <c r="X30" s="26">
        <v>293</v>
      </c>
      <c r="Y30" s="26">
        <v>2791</v>
      </c>
      <c r="Z30" s="26">
        <v>2649</v>
      </c>
    </row>
    <row r="31" spans="1:26" ht="10.5" customHeight="1">
      <c r="A31" s="63"/>
      <c r="B31" s="13" t="s">
        <v>138</v>
      </c>
      <c r="C31" s="14" t="s">
        <v>139</v>
      </c>
      <c r="D31" s="13" t="s">
        <v>83</v>
      </c>
      <c r="E31" s="25">
        <v>9581</v>
      </c>
      <c r="F31" s="25">
        <v>9750</v>
      </c>
      <c r="G31" s="25">
        <v>9964</v>
      </c>
      <c r="H31" s="25">
        <v>10163</v>
      </c>
      <c r="I31" s="25">
        <v>10356</v>
      </c>
      <c r="J31" s="25">
        <v>10543</v>
      </c>
      <c r="K31" s="25">
        <v>2044</v>
      </c>
      <c r="L31" s="25">
        <v>2105</v>
      </c>
      <c r="M31" s="25">
        <v>2158</v>
      </c>
      <c r="N31" s="25">
        <v>2212</v>
      </c>
      <c r="O31" s="25">
        <v>2267</v>
      </c>
      <c r="P31" s="25">
        <v>2324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6731</v>
      </c>
      <c r="W31" s="25">
        <v>5302</v>
      </c>
      <c r="X31" s="25">
        <v>5248</v>
      </c>
      <c r="Y31" s="25">
        <v>5193</v>
      </c>
      <c r="Z31" s="25">
        <v>5136</v>
      </c>
    </row>
    <row r="32" spans="1:26" ht="10.5" customHeight="1">
      <c r="A32" s="63"/>
      <c r="B32" s="15" t="s">
        <v>140</v>
      </c>
      <c r="C32" s="16" t="s">
        <v>141</v>
      </c>
      <c r="D32" s="15" t="s">
        <v>83</v>
      </c>
      <c r="E32" s="26">
        <v>153</v>
      </c>
      <c r="F32" s="26">
        <v>163</v>
      </c>
      <c r="G32" s="26">
        <v>177</v>
      </c>
      <c r="H32" s="26">
        <v>190</v>
      </c>
      <c r="I32" s="26">
        <v>203</v>
      </c>
      <c r="J32" s="26">
        <v>216</v>
      </c>
      <c r="K32" s="26">
        <v>60</v>
      </c>
      <c r="L32" s="26">
        <v>62</v>
      </c>
      <c r="M32" s="26">
        <v>64</v>
      </c>
      <c r="N32" s="26">
        <v>66</v>
      </c>
      <c r="O32" s="26">
        <v>68</v>
      </c>
      <c r="P32" s="26">
        <v>70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308</v>
      </c>
      <c r="W32" s="26">
        <v>232</v>
      </c>
      <c r="X32" s="26">
        <v>230</v>
      </c>
      <c r="Y32" s="26">
        <v>228</v>
      </c>
      <c r="Z32" s="26">
        <v>226</v>
      </c>
    </row>
    <row r="33" spans="1:26" ht="10.5" customHeight="1">
      <c r="A33" s="63"/>
      <c r="B33" s="13" t="s">
        <v>142</v>
      </c>
      <c r="C33" s="14" t="s">
        <v>143</v>
      </c>
      <c r="D33" s="13" t="s">
        <v>83</v>
      </c>
      <c r="E33" s="25">
        <v>71630</v>
      </c>
      <c r="F33" s="25">
        <v>74023</v>
      </c>
      <c r="G33" s="25">
        <v>76169</v>
      </c>
      <c r="H33" s="25">
        <v>78302</v>
      </c>
      <c r="I33" s="25">
        <v>80416</v>
      </c>
      <c r="J33" s="25">
        <v>82507</v>
      </c>
      <c r="K33" s="25">
        <v>13919</v>
      </c>
      <c r="L33" s="25">
        <v>14337</v>
      </c>
      <c r="M33" s="25">
        <v>14695</v>
      </c>
      <c r="N33" s="25">
        <v>15062</v>
      </c>
      <c r="O33" s="25">
        <v>15439</v>
      </c>
      <c r="P33" s="25">
        <v>15825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17265</v>
      </c>
      <c r="W33" s="25">
        <v>15531</v>
      </c>
      <c r="X33" s="25">
        <v>15164</v>
      </c>
      <c r="Y33" s="25">
        <v>14787</v>
      </c>
      <c r="Z33" s="25">
        <v>14401</v>
      </c>
    </row>
    <row r="34" spans="1:26" ht="10.5" customHeight="1">
      <c r="A34" s="63"/>
      <c r="B34" s="15" t="s">
        <v>144</v>
      </c>
      <c r="C34" s="16" t="s">
        <v>145</v>
      </c>
      <c r="D34" s="15" t="s">
        <v>83</v>
      </c>
      <c r="E34" s="26">
        <v>2037</v>
      </c>
      <c r="F34" s="26">
        <v>2069</v>
      </c>
      <c r="G34" s="26">
        <v>2125</v>
      </c>
      <c r="H34" s="26">
        <v>2180</v>
      </c>
      <c r="I34" s="26">
        <v>2235</v>
      </c>
      <c r="J34" s="26">
        <v>2286</v>
      </c>
      <c r="K34" s="26">
        <v>564</v>
      </c>
      <c r="L34" s="26">
        <v>512</v>
      </c>
      <c r="M34" s="26">
        <v>525</v>
      </c>
      <c r="N34" s="26">
        <v>538</v>
      </c>
      <c r="O34" s="26">
        <v>551</v>
      </c>
      <c r="P34" s="26">
        <v>565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1719</v>
      </c>
      <c r="W34" s="26">
        <v>1219</v>
      </c>
      <c r="X34" s="26">
        <v>1206</v>
      </c>
      <c r="Y34" s="26">
        <v>1193</v>
      </c>
      <c r="Z34" s="26">
        <v>1179</v>
      </c>
    </row>
    <row r="35" spans="1:26" ht="10.5" customHeight="1">
      <c r="A35" s="63"/>
      <c r="B35" s="13" t="s">
        <v>146</v>
      </c>
      <c r="C35" s="14" t="s">
        <v>147</v>
      </c>
      <c r="D35" s="13" t="s">
        <v>83</v>
      </c>
      <c r="E35" s="25">
        <v>100279</v>
      </c>
      <c r="F35" s="25">
        <v>103362</v>
      </c>
      <c r="G35" s="25">
        <v>106463</v>
      </c>
      <c r="H35" s="25">
        <v>109656</v>
      </c>
      <c r="I35" s="25">
        <v>112946</v>
      </c>
      <c r="J35" s="25">
        <v>116899</v>
      </c>
      <c r="K35" s="25">
        <v>17685</v>
      </c>
      <c r="L35" s="25">
        <v>18216</v>
      </c>
      <c r="M35" s="25">
        <v>18853</v>
      </c>
      <c r="N35" s="25">
        <v>19513</v>
      </c>
      <c r="O35" s="25">
        <v>20196</v>
      </c>
      <c r="P35" s="25">
        <v>20903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20556</v>
      </c>
      <c r="W35" s="25">
        <v>6195</v>
      </c>
      <c r="X35" s="25">
        <v>5535</v>
      </c>
      <c r="Y35" s="25">
        <v>4852</v>
      </c>
      <c r="Z35" s="25">
        <v>4145</v>
      </c>
    </row>
    <row r="36" spans="1:26" ht="10.5" customHeight="1">
      <c r="A36" s="63"/>
      <c r="B36" s="15" t="s">
        <v>148</v>
      </c>
      <c r="C36" s="16" t="s">
        <v>149</v>
      </c>
      <c r="D36" s="15" t="s">
        <v>83</v>
      </c>
      <c r="E36" s="26">
        <v>23887</v>
      </c>
      <c r="F36" s="26">
        <v>24996</v>
      </c>
      <c r="G36" s="26">
        <v>26195</v>
      </c>
      <c r="H36" s="26">
        <v>27453</v>
      </c>
      <c r="I36" s="26">
        <v>28771</v>
      </c>
      <c r="J36" s="26">
        <v>30152</v>
      </c>
      <c r="K36" s="26">
        <v>4346</v>
      </c>
      <c r="L36" s="26">
        <v>4893</v>
      </c>
      <c r="M36" s="26">
        <v>5236</v>
      </c>
      <c r="N36" s="26">
        <v>5602</v>
      </c>
      <c r="O36" s="26">
        <v>5994</v>
      </c>
      <c r="P36" s="26">
        <v>6414</v>
      </c>
      <c r="Q36" s="26">
        <v>0</v>
      </c>
      <c r="R36" s="26">
        <v>0</v>
      </c>
      <c r="S36" s="26">
        <v>0</v>
      </c>
      <c r="T36" s="26">
        <v>0</v>
      </c>
      <c r="U36" s="27">
        <v>-30152</v>
      </c>
      <c r="V36" s="26">
        <v>1207</v>
      </c>
      <c r="W36" s="27">
        <v>-136</v>
      </c>
      <c r="X36" s="27">
        <v>-502</v>
      </c>
      <c r="Y36" s="27">
        <v>-894</v>
      </c>
      <c r="Z36" s="27">
        <v>-6414</v>
      </c>
    </row>
    <row r="37" spans="1:26" ht="10.5" customHeight="1">
      <c r="A37" s="63"/>
      <c r="B37" s="13" t="s">
        <v>150</v>
      </c>
      <c r="C37" s="14" t="s">
        <v>151</v>
      </c>
      <c r="D37" s="13" t="s">
        <v>83</v>
      </c>
      <c r="E37" s="25">
        <v>699</v>
      </c>
      <c r="F37" s="25">
        <v>740</v>
      </c>
      <c r="G37" s="25">
        <v>758</v>
      </c>
      <c r="H37" s="25">
        <v>777</v>
      </c>
      <c r="I37" s="25">
        <v>797</v>
      </c>
      <c r="J37" s="25">
        <v>816</v>
      </c>
      <c r="K37" s="25">
        <v>130</v>
      </c>
      <c r="L37" s="25">
        <v>133</v>
      </c>
      <c r="M37" s="25">
        <v>136</v>
      </c>
      <c r="N37" s="25">
        <v>140</v>
      </c>
      <c r="O37" s="25">
        <v>143</v>
      </c>
      <c r="P37" s="25">
        <v>147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542</v>
      </c>
      <c r="W37" s="25">
        <v>314</v>
      </c>
      <c r="X37" s="25">
        <v>310</v>
      </c>
      <c r="Y37" s="25">
        <v>307</v>
      </c>
      <c r="Z37" s="25">
        <v>303</v>
      </c>
    </row>
    <row r="38" spans="1:26" ht="10.5" customHeight="1">
      <c r="A38" s="63"/>
      <c r="B38" s="15" t="s">
        <v>152</v>
      </c>
      <c r="C38" s="16" t="s">
        <v>153</v>
      </c>
      <c r="D38" s="15" t="s">
        <v>83</v>
      </c>
      <c r="E38" s="26">
        <v>25157</v>
      </c>
      <c r="F38" s="26">
        <v>25636</v>
      </c>
      <c r="G38" s="26">
        <v>26149</v>
      </c>
      <c r="H38" s="26">
        <v>26672</v>
      </c>
      <c r="I38" s="26">
        <v>27205</v>
      </c>
      <c r="J38" s="26">
        <v>27886</v>
      </c>
      <c r="K38" s="26">
        <v>4986</v>
      </c>
      <c r="L38" s="26">
        <v>5136</v>
      </c>
      <c r="M38" s="26">
        <v>5290</v>
      </c>
      <c r="N38" s="26">
        <v>5448</v>
      </c>
      <c r="O38" s="26">
        <v>5612</v>
      </c>
      <c r="P38" s="26">
        <v>5780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3312</v>
      </c>
      <c r="W38" s="26">
        <v>2806</v>
      </c>
      <c r="X38" s="26">
        <v>2648</v>
      </c>
      <c r="Y38" s="26">
        <v>2484</v>
      </c>
      <c r="Z38" s="26">
        <v>2316</v>
      </c>
    </row>
    <row r="39" spans="1:26" ht="10.5" customHeight="1">
      <c r="A39" s="63"/>
      <c r="B39" s="13" t="s">
        <v>154</v>
      </c>
      <c r="C39" s="14" t="s">
        <v>155</v>
      </c>
      <c r="D39" s="13" t="s">
        <v>83</v>
      </c>
      <c r="E39" s="25">
        <v>10609</v>
      </c>
      <c r="F39" s="25">
        <v>10998</v>
      </c>
      <c r="G39" s="25">
        <v>11417</v>
      </c>
      <c r="H39" s="25">
        <v>11874</v>
      </c>
      <c r="I39" s="25">
        <v>12409</v>
      </c>
      <c r="J39" s="25">
        <v>12967</v>
      </c>
      <c r="K39" s="25">
        <v>2544</v>
      </c>
      <c r="L39" s="25">
        <v>2648</v>
      </c>
      <c r="M39" s="25">
        <v>2727</v>
      </c>
      <c r="N39" s="25">
        <v>2822</v>
      </c>
      <c r="O39" s="25">
        <v>2921</v>
      </c>
      <c r="P39" s="25">
        <v>3032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1447</v>
      </c>
      <c r="W39" s="25">
        <v>1053</v>
      </c>
      <c r="X39" s="25">
        <v>958</v>
      </c>
      <c r="Y39" s="25">
        <v>859</v>
      </c>
      <c r="Z39" s="25">
        <v>748</v>
      </c>
    </row>
    <row r="40" spans="1:26" ht="10.5" customHeight="1">
      <c r="A40" s="63"/>
      <c r="B40" s="15" t="s">
        <v>156</v>
      </c>
      <c r="C40" s="16" t="s">
        <v>157</v>
      </c>
      <c r="D40" s="15" t="s">
        <v>83</v>
      </c>
      <c r="E40" s="26">
        <v>563</v>
      </c>
      <c r="F40" s="26">
        <v>568</v>
      </c>
      <c r="G40" s="26">
        <v>638</v>
      </c>
      <c r="H40" s="26">
        <v>652</v>
      </c>
      <c r="I40" s="26">
        <v>667</v>
      </c>
      <c r="J40" s="26">
        <v>682</v>
      </c>
      <c r="K40" s="26">
        <v>138</v>
      </c>
      <c r="L40" s="26">
        <v>148</v>
      </c>
      <c r="M40" s="26">
        <v>159</v>
      </c>
      <c r="N40" s="26">
        <v>169</v>
      </c>
      <c r="O40" s="26">
        <v>181</v>
      </c>
      <c r="P40" s="26">
        <v>194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482</v>
      </c>
      <c r="W40" s="26">
        <v>156</v>
      </c>
      <c r="X40" s="26">
        <v>146</v>
      </c>
      <c r="Y40" s="26">
        <v>134</v>
      </c>
      <c r="Z40" s="26">
        <v>121</v>
      </c>
    </row>
    <row r="41" spans="1:26" ht="10.5" customHeight="1">
      <c r="A41" s="63"/>
      <c r="B41" s="13" t="s">
        <v>158</v>
      </c>
      <c r="C41" s="14" t="s">
        <v>159</v>
      </c>
      <c r="D41" s="13" t="s">
        <v>83</v>
      </c>
      <c r="E41" s="25">
        <v>1359</v>
      </c>
      <c r="F41" s="25">
        <v>1377</v>
      </c>
      <c r="G41" s="25">
        <v>1404</v>
      </c>
      <c r="H41" s="25">
        <v>1437</v>
      </c>
      <c r="I41" s="25">
        <v>1470</v>
      </c>
      <c r="J41" s="25">
        <v>1504</v>
      </c>
      <c r="K41" s="25">
        <v>357</v>
      </c>
      <c r="L41" s="25">
        <v>364</v>
      </c>
      <c r="M41" s="25">
        <v>371</v>
      </c>
      <c r="N41" s="25">
        <v>379</v>
      </c>
      <c r="O41" s="25">
        <v>386</v>
      </c>
      <c r="P41" s="25">
        <v>394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824</v>
      </c>
      <c r="W41" s="25">
        <v>520</v>
      </c>
      <c r="X41" s="25">
        <v>512</v>
      </c>
      <c r="Y41" s="25">
        <v>505</v>
      </c>
      <c r="Z41" s="25">
        <v>497</v>
      </c>
    </row>
    <row r="42" spans="1:26" ht="10.5" customHeight="1">
      <c r="A42" s="63"/>
      <c r="B42" s="15" t="s">
        <v>160</v>
      </c>
      <c r="C42" s="16" t="s">
        <v>161</v>
      </c>
      <c r="D42" s="15" t="s">
        <v>83</v>
      </c>
      <c r="E42" s="26">
        <v>20989</v>
      </c>
      <c r="F42" s="26">
        <v>21429</v>
      </c>
      <c r="G42" s="26">
        <v>20397</v>
      </c>
      <c r="H42" s="26">
        <v>20899</v>
      </c>
      <c r="I42" s="26">
        <v>21414</v>
      </c>
      <c r="J42" s="26">
        <v>21941</v>
      </c>
      <c r="K42" s="26">
        <v>4264</v>
      </c>
      <c r="L42" s="26">
        <v>4435</v>
      </c>
      <c r="M42" s="26">
        <v>4612</v>
      </c>
      <c r="N42" s="26">
        <v>4796</v>
      </c>
      <c r="O42" s="26">
        <v>4988</v>
      </c>
      <c r="P42" s="26">
        <v>5188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1901</v>
      </c>
      <c r="W42" s="26">
        <v>1372</v>
      </c>
      <c r="X42" s="26">
        <v>1188</v>
      </c>
      <c r="Y42" s="26">
        <v>996</v>
      </c>
      <c r="Z42" s="26">
        <v>796</v>
      </c>
    </row>
    <row r="43" spans="1:26" ht="20.25" customHeight="1">
      <c r="A43" s="63"/>
      <c r="B43" s="19" t="s">
        <v>162</v>
      </c>
      <c r="C43" s="20" t="s">
        <v>163</v>
      </c>
      <c r="D43" s="19" t="s">
        <v>83</v>
      </c>
      <c r="E43" s="31">
        <v>7889</v>
      </c>
      <c r="F43" s="31">
        <v>8025</v>
      </c>
      <c r="G43" s="31">
        <v>8217</v>
      </c>
      <c r="H43" s="31">
        <v>8423</v>
      </c>
      <c r="I43" s="31">
        <v>8642</v>
      </c>
      <c r="J43" s="31">
        <v>8875</v>
      </c>
      <c r="K43" s="31">
        <v>1498</v>
      </c>
      <c r="L43" s="31">
        <v>1531</v>
      </c>
      <c r="M43" s="31">
        <v>1565</v>
      </c>
      <c r="N43" s="31">
        <v>1599</v>
      </c>
      <c r="O43" s="31">
        <v>1634</v>
      </c>
      <c r="P43" s="31">
        <v>1670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</row>
    <row r="44" spans="1:26" ht="10.5" customHeight="1">
      <c r="A44" s="63"/>
      <c r="B44" s="15" t="s">
        <v>164</v>
      </c>
      <c r="C44" s="16" t="s">
        <v>165</v>
      </c>
      <c r="D44" s="15" t="s">
        <v>166</v>
      </c>
      <c r="E44" s="26">
        <v>69717</v>
      </c>
      <c r="F44" s="26">
        <v>71396</v>
      </c>
      <c r="G44" s="26">
        <v>73894</v>
      </c>
      <c r="H44" s="26">
        <v>76702</v>
      </c>
      <c r="I44" s="26">
        <v>79771</v>
      </c>
      <c r="J44" s="26">
        <v>82802</v>
      </c>
      <c r="K44" s="26">
        <v>13268</v>
      </c>
      <c r="L44" s="26">
        <v>13998</v>
      </c>
      <c r="M44" s="26">
        <v>14768</v>
      </c>
      <c r="N44" s="26">
        <v>1558</v>
      </c>
      <c r="O44" s="26">
        <v>16437</v>
      </c>
      <c r="P44" s="26">
        <v>17341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7479</v>
      </c>
      <c r="W44" s="26">
        <v>395</v>
      </c>
      <c r="X44" s="26">
        <v>3138</v>
      </c>
      <c r="Y44" s="26">
        <v>0</v>
      </c>
      <c r="Z44" s="26">
        <v>0</v>
      </c>
    </row>
    <row r="45" spans="1:26" ht="10.5" customHeight="1">
      <c r="A45" s="63"/>
      <c r="B45" s="13" t="s">
        <v>167</v>
      </c>
      <c r="C45" s="14" t="s">
        <v>168</v>
      </c>
      <c r="D45" s="13" t="s">
        <v>83</v>
      </c>
      <c r="E45" s="25">
        <v>1161</v>
      </c>
      <c r="F45" s="25">
        <v>1268</v>
      </c>
      <c r="G45" s="25">
        <v>1319</v>
      </c>
      <c r="H45" s="25">
        <v>1411</v>
      </c>
      <c r="I45" s="25">
        <v>1530</v>
      </c>
      <c r="J45" s="25">
        <v>1628</v>
      </c>
      <c r="K45" s="25">
        <v>222</v>
      </c>
      <c r="L45" s="25">
        <v>256</v>
      </c>
      <c r="M45" s="25">
        <v>260</v>
      </c>
      <c r="N45" s="25">
        <v>277</v>
      </c>
      <c r="O45" s="25">
        <v>298</v>
      </c>
      <c r="P45" s="25">
        <v>315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584</v>
      </c>
      <c r="W45" s="25">
        <v>300</v>
      </c>
      <c r="X45" s="25">
        <v>283</v>
      </c>
      <c r="Y45" s="25">
        <v>262</v>
      </c>
      <c r="Z45" s="25">
        <v>245</v>
      </c>
    </row>
    <row r="46" spans="1:26" ht="10.5" customHeight="1">
      <c r="A46" s="63"/>
      <c r="B46" s="15" t="s">
        <v>169</v>
      </c>
      <c r="C46" s="16" t="s">
        <v>170</v>
      </c>
      <c r="D46" s="15" t="s">
        <v>83</v>
      </c>
      <c r="E46" s="26">
        <v>490</v>
      </c>
      <c r="F46" s="26">
        <v>510</v>
      </c>
      <c r="G46" s="26">
        <v>528</v>
      </c>
      <c r="H46" s="26">
        <v>546</v>
      </c>
      <c r="I46" s="26">
        <v>568</v>
      </c>
      <c r="J46" s="26">
        <v>590</v>
      </c>
      <c r="K46" s="26">
        <v>115</v>
      </c>
      <c r="L46" s="26">
        <v>120</v>
      </c>
      <c r="M46" s="26">
        <v>125</v>
      </c>
      <c r="N46" s="26">
        <v>131</v>
      </c>
      <c r="O46" s="26">
        <v>136</v>
      </c>
      <c r="P46" s="26">
        <v>143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771</v>
      </c>
      <c r="W46" s="26">
        <v>469</v>
      </c>
      <c r="X46" s="26">
        <v>463</v>
      </c>
      <c r="Y46" s="26">
        <v>458</v>
      </c>
      <c r="Z46" s="26">
        <v>451</v>
      </c>
    </row>
    <row r="47" spans="1:26" ht="10.5" customHeight="1">
      <c r="A47" s="63"/>
      <c r="B47" s="13" t="s">
        <v>171</v>
      </c>
      <c r="C47" s="14" t="s">
        <v>172</v>
      </c>
      <c r="D47" s="13" t="s">
        <v>83</v>
      </c>
      <c r="E47" s="25">
        <v>8511</v>
      </c>
      <c r="F47" s="25">
        <v>8725</v>
      </c>
      <c r="G47" s="25">
        <v>8972</v>
      </c>
      <c r="H47" s="25">
        <v>9230</v>
      </c>
      <c r="I47" s="25">
        <v>9489</v>
      </c>
      <c r="J47" s="25">
        <v>9754</v>
      </c>
      <c r="K47" s="25">
        <v>2074</v>
      </c>
      <c r="L47" s="25">
        <v>2230</v>
      </c>
      <c r="M47" s="25">
        <v>2374</v>
      </c>
      <c r="N47" s="25">
        <v>2529</v>
      </c>
      <c r="O47" s="25">
        <v>2693</v>
      </c>
      <c r="P47" s="25">
        <v>2868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1865</v>
      </c>
      <c r="W47" s="25">
        <v>1406</v>
      </c>
      <c r="X47" s="25">
        <v>1251</v>
      </c>
      <c r="Y47" s="25">
        <v>1087</v>
      </c>
      <c r="Z47" s="25">
        <v>912</v>
      </c>
    </row>
    <row r="48" spans="1:26" ht="10.5" customHeight="1">
      <c r="A48" s="63"/>
      <c r="B48" s="15" t="s">
        <v>173</v>
      </c>
      <c r="C48" s="16" t="s">
        <v>174</v>
      </c>
      <c r="D48" s="15" t="s">
        <v>175</v>
      </c>
      <c r="E48" s="26">
        <v>179030</v>
      </c>
      <c r="F48" s="26">
        <v>185913</v>
      </c>
      <c r="G48" s="26">
        <v>193907</v>
      </c>
      <c r="H48" s="26">
        <v>202245</v>
      </c>
      <c r="I48" s="26">
        <v>210942</v>
      </c>
      <c r="J48" s="26">
        <v>220434</v>
      </c>
      <c r="K48" s="26">
        <v>33422</v>
      </c>
      <c r="L48" s="26">
        <v>35260</v>
      </c>
      <c r="M48" s="26">
        <v>36917</v>
      </c>
      <c r="N48" s="26">
        <v>38653</v>
      </c>
      <c r="O48" s="26">
        <v>40469</v>
      </c>
      <c r="P48" s="26">
        <v>42290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</row>
    <row r="49" spans="1:26" ht="10.5" customHeight="1">
      <c r="A49" s="63"/>
      <c r="B49" s="13" t="s">
        <v>176</v>
      </c>
      <c r="C49" s="14" t="s">
        <v>177</v>
      </c>
      <c r="D49" s="13" t="s">
        <v>83</v>
      </c>
      <c r="E49" s="25">
        <v>6563</v>
      </c>
      <c r="F49" s="25">
        <v>6721</v>
      </c>
      <c r="G49" s="25">
        <v>6908</v>
      </c>
      <c r="H49" s="25">
        <v>7100</v>
      </c>
      <c r="I49" s="25">
        <v>7306</v>
      </c>
      <c r="J49" s="25">
        <v>7512</v>
      </c>
      <c r="K49" s="25">
        <v>1304</v>
      </c>
      <c r="L49" s="25">
        <v>1317</v>
      </c>
      <c r="M49" s="25">
        <v>1350</v>
      </c>
      <c r="N49" s="25">
        <v>1384</v>
      </c>
      <c r="O49" s="25">
        <v>1419</v>
      </c>
      <c r="P49" s="25">
        <v>1454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1499</v>
      </c>
      <c r="W49" s="25">
        <v>1114</v>
      </c>
      <c r="X49" s="25">
        <v>108</v>
      </c>
      <c r="Y49" s="25">
        <v>1045</v>
      </c>
      <c r="Z49" s="25">
        <v>101</v>
      </c>
    </row>
    <row r="50" spans="1:26" ht="10.5" customHeight="1">
      <c r="A50" s="63"/>
      <c r="B50" s="15" t="s">
        <v>178</v>
      </c>
      <c r="C50" s="16" t="s">
        <v>179</v>
      </c>
      <c r="D50" s="15" t="s">
        <v>180</v>
      </c>
      <c r="E50" s="26">
        <v>12557</v>
      </c>
      <c r="F50" s="26">
        <v>12732</v>
      </c>
      <c r="G50" s="26">
        <v>12986</v>
      </c>
      <c r="H50" s="26">
        <v>13246</v>
      </c>
      <c r="I50" s="26">
        <v>13551</v>
      </c>
      <c r="J50" s="26">
        <v>13889</v>
      </c>
      <c r="K50" s="26">
        <v>2372</v>
      </c>
      <c r="L50" s="26">
        <v>2455</v>
      </c>
      <c r="M50" s="26">
        <v>2541</v>
      </c>
      <c r="N50" s="26">
        <v>2643</v>
      </c>
      <c r="O50" s="26">
        <v>2748</v>
      </c>
      <c r="P50" s="26">
        <v>2858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</row>
    <row r="51" spans="1:26" ht="10.5" customHeight="1">
      <c r="A51" s="63"/>
      <c r="B51" s="13" t="s">
        <v>181</v>
      </c>
      <c r="C51" s="14" t="s">
        <v>182</v>
      </c>
      <c r="D51" s="13" t="s">
        <v>83</v>
      </c>
      <c r="E51" s="25">
        <v>1130</v>
      </c>
      <c r="F51" s="25">
        <v>1225</v>
      </c>
      <c r="G51" s="25">
        <v>1268</v>
      </c>
      <c r="H51" s="25">
        <v>1312</v>
      </c>
      <c r="I51" s="25">
        <v>1358</v>
      </c>
      <c r="J51" s="25">
        <v>1433</v>
      </c>
      <c r="K51" s="25">
        <v>274</v>
      </c>
      <c r="L51" s="25">
        <v>297</v>
      </c>
      <c r="M51" s="25">
        <v>323</v>
      </c>
      <c r="N51" s="25">
        <v>350</v>
      </c>
      <c r="O51" s="25">
        <v>380</v>
      </c>
      <c r="P51" s="25">
        <v>412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1115</v>
      </c>
      <c r="W51" s="25">
        <v>768</v>
      </c>
      <c r="X51" s="25">
        <v>741</v>
      </c>
      <c r="Y51" s="25">
        <v>711</v>
      </c>
      <c r="Z51" s="25">
        <v>679</v>
      </c>
    </row>
    <row r="52" spans="1:26" ht="10.5" customHeight="1">
      <c r="A52" s="63"/>
      <c r="B52" s="15" t="s">
        <v>183</v>
      </c>
      <c r="C52" s="16" t="s">
        <v>184</v>
      </c>
      <c r="D52" s="15" t="s">
        <v>83</v>
      </c>
      <c r="E52" s="26">
        <v>551</v>
      </c>
      <c r="F52" s="26">
        <v>566</v>
      </c>
      <c r="G52" s="26">
        <v>566</v>
      </c>
      <c r="H52" s="26">
        <v>572</v>
      </c>
      <c r="I52" s="26">
        <v>575</v>
      </c>
      <c r="J52" s="26">
        <v>576</v>
      </c>
      <c r="K52" s="26">
        <v>105</v>
      </c>
      <c r="L52" s="26">
        <v>109</v>
      </c>
      <c r="M52" s="26">
        <v>112</v>
      </c>
      <c r="N52" s="26">
        <v>116</v>
      </c>
      <c r="O52" s="26">
        <v>120</v>
      </c>
      <c r="P52" s="26">
        <v>125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782</v>
      </c>
      <c r="W52" s="26">
        <v>482</v>
      </c>
      <c r="X52" s="26">
        <v>478</v>
      </c>
      <c r="Y52" s="26">
        <v>474</v>
      </c>
      <c r="Z52" s="26">
        <v>469</v>
      </c>
    </row>
    <row r="53" spans="1:26" ht="10.5" customHeight="1">
      <c r="A53" s="63"/>
      <c r="B53" s="13" t="s">
        <v>185</v>
      </c>
      <c r="C53" s="14" t="s">
        <v>186</v>
      </c>
      <c r="D53" s="13" t="s">
        <v>83</v>
      </c>
      <c r="E53" s="25">
        <v>7128</v>
      </c>
      <c r="F53" s="25">
        <v>7352</v>
      </c>
      <c r="G53" s="25">
        <v>7428</v>
      </c>
      <c r="H53" s="25">
        <v>7496</v>
      </c>
      <c r="I53" s="25">
        <v>7563</v>
      </c>
      <c r="J53" s="25">
        <v>7631</v>
      </c>
      <c r="K53" s="25">
        <v>1367</v>
      </c>
      <c r="L53" s="25">
        <v>1401</v>
      </c>
      <c r="M53" s="25">
        <v>1443</v>
      </c>
      <c r="N53" s="25">
        <v>1487</v>
      </c>
      <c r="O53" s="25">
        <v>1531</v>
      </c>
      <c r="P53" s="25">
        <v>1577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1767</v>
      </c>
      <c r="W53" s="25">
        <v>1373</v>
      </c>
      <c r="X53" s="25">
        <v>1329</v>
      </c>
      <c r="Y53" s="25">
        <v>1285</v>
      </c>
      <c r="Z53" s="25">
        <v>1239</v>
      </c>
    </row>
    <row r="54" spans="1:26" ht="10.5" customHeight="1">
      <c r="A54" s="63"/>
      <c r="B54" s="15" t="s">
        <v>187</v>
      </c>
      <c r="C54" s="16" t="s">
        <v>188</v>
      </c>
      <c r="D54" s="15" t="s">
        <v>83</v>
      </c>
      <c r="E54" s="26">
        <v>16561</v>
      </c>
      <c r="F54" s="26">
        <v>17224</v>
      </c>
      <c r="G54" s="26">
        <v>17999</v>
      </c>
      <c r="H54" s="26">
        <v>18809</v>
      </c>
      <c r="I54" s="26">
        <v>19655</v>
      </c>
      <c r="J54" s="26">
        <v>20540</v>
      </c>
      <c r="K54" s="26">
        <v>3821</v>
      </c>
      <c r="L54" s="26">
        <v>4031</v>
      </c>
      <c r="M54" s="26">
        <v>4253</v>
      </c>
      <c r="N54" s="26">
        <v>4487</v>
      </c>
      <c r="O54" s="26">
        <v>4734</v>
      </c>
      <c r="P54" s="26">
        <v>4994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1953</v>
      </c>
      <c r="W54" s="26">
        <v>1379</v>
      </c>
      <c r="X54" s="26">
        <v>1145</v>
      </c>
      <c r="Y54" s="26">
        <v>898</v>
      </c>
      <c r="Z54" s="26">
        <v>638</v>
      </c>
    </row>
    <row r="55" spans="1:26" ht="10.5" customHeight="1">
      <c r="A55" s="63"/>
      <c r="B55" s="13" t="s">
        <v>189</v>
      </c>
      <c r="C55" s="14" t="s">
        <v>190</v>
      </c>
      <c r="D55" s="13" t="s">
        <v>83</v>
      </c>
      <c r="E55" s="25">
        <v>35133</v>
      </c>
      <c r="F55" s="25">
        <v>36226</v>
      </c>
      <c r="G55" s="25">
        <v>37494</v>
      </c>
      <c r="H55" s="25">
        <v>38806</v>
      </c>
      <c r="I55" s="25">
        <v>40165</v>
      </c>
      <c r="J55" s="25">
        <v>41570</v>
      </c>
      <c r="K55" s="25">
        <v>6404</v>
      </c>
      <c r="L55" s="25">
        <v>6564</v>
      </c>
      <c r="M55" s="25">
        <v>6728</v>
      </c>
      <c r="N55" s="25">
        <v>6896</v>
      </c>
      <c r="O55" s="25">
        <v>7138</v>
      </c>
      <c r="P55" s="25">
        <v>7388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13133</v>
      </c>
      <c r="W55" s="25">
        <v>11593</v>
      </c>
      <c r="X55" s="25">
        <v>11425</v>
      </c>
      <c r="Y55" s="25">
        <v>11183</v>
      </c>
      <c r="Z55" s="25">
        <v>10933</v>
      </c>
    </row>
    <row r="56" spans="1:26" ht="10.5" customHeight="1">
      <c r="A56" s="63"/>
      <c r="B56" s="15" t="s">
        <v>191</v>
      </c>
      <c r="C56" s="16" t="s">
        <v>192</v>
      </c>
      <c r="D56" s="15" t="s">
        <v>83</v>
      </c>
      <c r="E56" s="26">
        <v>6087</v>
      </c>
      <c r="F56" s="26">
        <v>6212</v>
      </c>
      <c r="G56" s="26">
        <v>6417</v>
      </c>
      <c r="H56" s="26">
        <v>6629</v>
      </c>
      <c r="I56" s="26">
        <v>6861</v>
      </c>
      <c r="J56" s="26">
        <v>7101</v>
      </c>
      <c r="K56" s="26">
        <v>1175</v>
      </c>
      <c r="L56" s="26">
        <v>1216</v>
      </c>
      <c r="M56" s="26">
        <v>1259</v>
      </c>
      <c r="N56" s="26">
        <v>1303</v>
      </c>
      <c r="O56" s="26">
        <v>1348</v>
      </c>
      <c r="P56" s="26">
        <v>1402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1248</v>
      </c>
      <c r="W56" s="26">
        <v>853</v>
      </c>
      <c r="X56" s="26">
        <v>809</v>
      </c>
      <c r="Y56" s="26">
        <v>764</v>
      </c>
      <c r="Z56" s="26">
        <v>710</v>
      </c>
    </row>
    <row r="57" spans="1:26" ht="10.5" customHeight="1">
      <c r="A57" s="63"/>
      <c r="B57" s="13" t="s">
        <v>193</v>
      </c>
      <c r="C57" s="14" t="s">
        <v>194</v>
      </c>
      <c r="D57" s="13" t="s">
        <v>83</v>
      </c>
      <c r="E57" s="25">
        <v>4715</v>
      </c>
      <c r="F57" s="25">
        <v>4949</v>
      </c>
      <c r="G57" s="25">
        <v>5256</v>
      </c>
      <c r="H57" s="25">
        <v>5571</v>
      </c>
      <c r="I57" s="25">
        <v>5922</v>
      </c>
      <c r="J57" s="25">
        <v>6295</v>
      </c>
      <c r="K57" s="25">
        <v>966</v>
      </c>
      <c r="L57" s="25">
        <v>1029</v>
      </c>
      <c r="M57" s="25">
        <v>1096</v>
      </c>
      <c r="N57" s="25">
        <v>1167</v>
      </c>
      <c r="O57" s="25">
        <v>1243</v>
      </c>
      <c r="P57" s="25">
        <v>1324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4398</v>
      </c>
      <c r="W57" s="25">
        <v>2955</v>
      </c>
      <c r="X57" s="25">
        <v>2884</v>
      </c>
      <c r="Y57" s="25">
        <v>2808</v>
      </c>
      <c r="Z57" s="25">
        <v>2727</v>
      </c>
    </row>
    <row r="58" spans="1:26" ht="10.5" customHeight="1">
      <c r="A58" s="63"/>
      <c r="B58" s="15" t="s">
        <v>195</v>
      </c>
      <c r="C58" s="16" t="s">
        <v>196</v>
      </c>
      <c r="D58" s="15" t="s">
        <v>83</v>
      </c>
      <c r="E58" s="26">
        <v>20127</v>
      </c>
      <c r="F58" s="26">
        <v>20688</v>
      </c>
      <c r="G58" s="26">
        <v>21412</v>
      </c>
      <c r="H58" s="26">
        <v>22162</v>
      </c>
      <c r="I58" s="26">
        <v>22937</v>
      </c>
      <c r="J58" s="26">
        <v>23740</v>
      </c>
      <c r="K58" s="26">
        <v>3935</v>
      </c>
      <c r="L58" s="26">
        <v>4151</v>
      </c>
      <c r="M58" s="26">
        <v>4379</v>
      </c>
      <c r="N58" s="26">
        <v>4620</v>
      </c>
      <c r="O58" s="26">
        <v>4874</v>
      </c>
      <c r="P58" s="26">
        <v>5142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6061</v>
      </c>
      <c r="W58" s="26">
        <v>4457</v>
      </c>
      <c r="X58" s="26">
        <v>4216</v>
      </c>
      <c r="Y58" s="26">
        <v>3962</v>
      </c>
      <c r="Z58" s="26">
        <v>3694</v>
      </c>
    </row>
    <row r="59" spans="1:26" ht="10.5" customHeight="1">
      <c r="A59" s="63"/>
      <c r="B59" s="13" t="s">
        <v>197</v>
      </c>
      <c r="C59" s="14" t="s">
        <v>198</v>
      </c>
      <c r="D59" s="13" t="s">
        <v>83</v>
      </c>
      <c r="E59" s="25">
        <v>33750</v>
      </c>
      <c r="F59" s="25">
        <v>34397</v>
      </c>
      <c r="G59" s="25">
        <v>35188</v>
      </c>
      <c r="H59" s="25">
        <v>35997</v>
      </c>
      <c r="I59" s="25">
        <v>36825</v>
      </c>
      <c r="J59" s="25">
        <v>37672</v>
      </c>
      <c r="K59" s="25">
        <v>6401</v>
      </c>
      <c r="L59" s="25">
        <v>6625</v>
      </c>
      <c r="M59" s="25">
        <v>6857</v>
      </c>
      <c r="N59" s="25">
        <v>7097</v>
      </c>
      <c r="O59" s="25">
        <v>7345</v>
      </c>
      <c r="P59" s="25">
        <v>7602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7025</v>
      </c>
      <c r="W59" s="25">
        <v>6143</v>
      </c>
      <c r="X59" s="25">
        <v>5903</v>
      </c>
      <c r="Y59" s="25">
        <v>5655</v>
      </c>
      <c r="Z59" s="25">
        <v>5398</v>
      </c>
    </row>
    <row r="60" spans="1:26" ht="10.5" customHeight="1">
      <c r="A60" s="63"/>
      <c r="B60" s="21" t="s">
        <v>199</v>
      </c>
      <c r="C60" s="22" t="s">
        <v>200</v>
      </c>
      <c r="D60" s="21" t="s">
        <v>83</v>
      </c>
      <c r="E60" s="32">
        <v>10832</v>
      </c>
      <c r="F60" s="32">
        <v>11240</v>
      </c>
      <c r="G60" s="32">
        <v>11095</v>
      </c>
      <c r="H60" s="32">
        <v>11615</v>
      </c>
      <c r="I60" s="32">
        <v>12159</v>
      </c>
      <c r="J60" s="32">
        <v>12754</v>
      </c>
      <c r="K60" s="32">
        <v>2225</v>
      </c>
      <c r="L60" s="32">
        <v>2314</v>
      </c>
      <c r="M60" s="32">
        <v>2407</v>
      </c>
      <c r="N60" s="32">
        <v>2503</v>
      </c>
      <c r="O60" s="32">
        <v>2603</v>
      </c>
      <c r="P60" s="32">
        <v>2707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191</v>
      </c>
      <c r="W60" s="32">
        <v>1465</v>
      </c>
      <c r="X60" s="32">
        <v>1369</v>
      </c>
      <c r="Y60" s="32">
        <v>1269</v>
      </c>
      <c r="Z60" s="32">
        <v>1165</v>
      </c>
    </row>
    <row r="61" spans="1:26" ht="10.5" customHeight="1">
      <c r="A61" s="63" t="s">
        <v>80</v>
      </c>
      <c r="B61" s="23" t="s">
        <v>201</v>
      </c>
      <c r="C61" s="24" t="s">
        <v>202</v>
      </c>
      <c r="D61" s="23" t="s">
        <v>83</v>
      </c>
      <c r="E61" s="33">
        <v>13611</v>
      </c>
      <c r="F61" s="33">
        <v>14281</v>
      </c>
      <c r="G61" s="33">
        <v>15179</v>
      </c>
      <c r="H61" s="33">
        <v>16166</v>
      </c>
      <c r="I61" s="33">
        <v>17216</v>
      </c>
      <c r="J61" s="33">
        <v>18335</v>
      </c>
      <c r="K61" s="33">
        <v>3265</v>
      </c>
      <c r="L61" s="33">
        <v>3169</v>
      </c>
      <c r="M61" s="33">
        <v>3264</v>
      </c>
      <c r="N61" s="33">
        <v>3362</v>
      </c>
      <c r="O61" s="33">
        <v>3496</v>
      </c>
      <c r="P61" s="33">
        <v>3636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2231</v>
      </c>
      <c r="W61" s="33">
        <v>1236</v>
      </c>
      <c r="X61" s="33">
        <v>1138</v>
      </c>
      <c r="Y61" s="33">
        <v>1004</v>
      </c>
      <c r="Z61" s="33">
        <v>864</v>
      </c>
    </row>
    <row r="62" spans="1:26" ht="10.5" customHeight="1">
      <c r="A62" s="63"/>
      <c r="B62" s="15" t="s">
        <v>203</v>
      </c>
      <c r="C62" s="16" t="s">
        <v>204</v>
      </c>
      <c r="D62" s="15" t="s">
        <v>83</v>
      </c>
      <c r="E62" s="26">
        <v>48306</v>
      </c>
      <c r="F62" s="26">
        <v>49462</v>
      </c>
      <c r="G62" s="26">
        <v>50896</v>
      </c>
      <c r="H62" s="26">
        <v>52322</v>
      </c>
      <c r="I62" s="26">
        <v>53787</v>
      </c>
      <c r="J62" s="26">
        <v>55508</v>
      </c>
      <c r="K62" s="26">
        <v>10427</v>
      </c>
      <c r="L62" s="26">
        <v>10844</v>
      </c>
      <c r="M62" s="26">
        <v>11278</v>
      </c>
      <c r="N62" s="26">
        <v>11729</v>
      </c>
      <c r="O62" s="26">
        <v>12198</v>
      </c>
      <c r="P62" s="26">
        <v>12747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836</v>
      </c>
      <c r="W62" s="26">
        <v>17734</v>
      </c>
      <c r="X62" s="26">
        <v>17283</v>
      </c>
      <c r="Y62" s="26">
        <v>16814</v>
      </c>
      <c r="Z62" s="26">
        <v>16265</v>
      </c>
    </row>
    <row r="63" spans="1:26" ht="10.5" customHeight="1">
      <c r="A63" s="63"/>
      <c r="B63" s="13" t="s">
        <v>205</v>
      </c>
      <c r="C63" s="14" t="s">
        <v>206</v>
      </c>
      <c r="D63" s="13" t="s">
        <v>83</v>
      </c>
      <c r="E63" s="25">
        <v>881</v>
      </c>
      <c r="F63" s="25">
        <v>895</v>
      </c>
      <c r="G63" s="25">
        <v>955</v>
      </c>
      <c r="H63" s="25">
        <v>1014</v>
      </c>
      <c r="I63" s="25">
        <v>1080</v>
      </c>
      <c r="J63" s="25">
        <v>1156</v>
      </c>
      <c r="K63" s="25">
        <v>438</v>
      </c>
      <c r="L63" s="25">
        <v>194</v>
      </c>
      <c r="M63" s="25">
        <v>207</v>
      </c>
      <c r="N63" s="25">
        <v>220</v>
      </c>
      <c r="O63" s="25">
        <v>234</v>
      </c>
      <c r="P63" s="25">
        <v>249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897</v>
      </c>
      <c r="W63" s="25">
        <v>563</v>
      </c>
      <c r="X63" s="25">
        <v>550</v>
      </c>
      <c r="Y63" s="25">
        <v>536</v>
      </c>
      <c r="Z63" s="25">
        <v>521</v>
      </c>
    </row>
    <row r="64" spans="1:26" ht="10.5" customHeight="1">
      <c r="A64" s="63"/>
      <c r="B64" s="15" t="s">
        <v>207</v>
      </c>
      <c r="C64" s="16" t="s">
        <v>208</v>
      </c>
      <c r="D64" s="15" t="s">
        <v>83</v>
      </c>
      <c r="E64" s="26">
        <v>388</v>
      </c>
      <c r="F64" s="26">
        <v>413</v>
      </c>
      <c r="G64" s="26">
        <v>439</v>
      </c>
      <c r="H64" s="26">
        <v>468</v>
      </c>
      <c r="I64" s="26">
        <v>498</v>
      </c>
      <c r="J64" s="26">
        <v>531</v>
      </c>
      <c r="K64" s="26">
        <v>91</v>
      </c>
      <c r="L64" s="26">
        <v>83</v>
      </c>
      <c r="M64" s="26">
        <v>85</v>
      </c>
      <c r="N64" s="26">
        <v>87</v>
      </c>
      <c r="O64" s="26">
        <v>89</v>
      </c>
      <c r="P64" s="26">
        <v>91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808</v>
      </c>
      <c r="W64" s="26">
        <v>509</v>
      </c>
      <c r="X64" s="26">
        <v>507</v>
      </c>
      <c r="Y64" s="26">
        <v>505</v>
      </c>
      <c r="Z64" s="26">
        <v>503</v>
      </c>
    </row>
    <row r="65" spans="1:26" ht="10.5" customHeight="1">
      <c r="A65" s="63"/>
      <c r="B65" s="13" t="s">
        <v>209</v>
      </c>
      <c r="C65" s="14" t="s">
        <v>210</v>
      </c>
      <c r="D65" s="13" t="s">
        <v>83</v>
      </c>
      <c r="E65" s="25">
        <v>14161</v>
      </c>
      <c r="F65" s="25">
        <v>14562</v>
      </c>
      <c r="G65" s="25">
        <v>14970</v>
      </c>
      <c r="H65" s="25">
        <v>15389</v>
      </c>
      <c r="I65" s="25">
        <v>15820</v>
      </c>
      <c r="J65" s="25">
        <v>16263</v>
      </c>
      <c r="K65" s="25">
        <v>2686</v>
      </c>
      <c r="L65" s="25">
        <v>2767</v>
      </c>
      <c r="M65" s="25">
        <v>2850</v>
      </c>
      <c r="N65" s="25">
        <v>2936</v>
      </c>
      <c r="O65" s="25">
        <v>3024</v>
      </c>
      <c r="P65" s="25">
        <v>3115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5582</v>
      </c>
      <c r="W65" s="25">
        <v>4123</v>
      </c>
      <c r="X65" s="25">
        <v>4037</v>
      </c>
      <c r="Y65" s="25">
        <v>3949</v>
      </c>
      <c r="Z65" s="25">
        <v>3858</v>
      </c>
    </row>
    <row r="66" spans="1:26" ht="10.5" customHeight="1">
      <c r="A66" s="63"/>
      <c r="B66" s="15" t="s">
        <v>211</v>
      </c>
      <c r="C66" s="16" t="s">
        <v>212</v>
      </c>
      <c r="D66" s="15" t="s">
        <v>83</v>
      </c>
      <c r="E66" s="26">
        <v>28568</v>
      </c>
      <c r="F66" s="26">
        <v>29438</v>
      </c>
      <c r="G66" s="26">
        <v>30174</v>
      </c>
      <c r="H66" s="26">
        <v>30777</v>
      </c>
      <c r="I66" s="26">
        <v>31393</v>
      </c>
      <c r="J66" s="26">
        <v>31864</v>
      </c>
      <c r="K66" s="26">
        <v>5569</v>
      </c>
      <c r="L66" s="26">
        <v>5681</v>
      </c>
      <c r="M66" s="26">
        <v>5794</v>
      </c>
      <c r="N66" s="26">
        <v>5910</v>
      </c>
      <c r="O66" s="26">
        <v>6028</v>
      </c>
      <c r="P66" s="26">
        <v>6149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1799</v>
      </c>
      <c r="W66" s="26">
        <v>665</v>
      </c>
      <c r="X66" s="26">
        <v>549</v>
      </c>
      <c r="Y66" s="26">
        <v>431</v>
      </c>
      <c r="Z66" s="26">
        <v>310</v>
      </c>
    </row>
    <row r="67" spans="1:26" ht="10.5" customHeight="1">
      <c r="A67" s="63"/>
      <c r="B67" s="13" t="s">
        <v>213</v>
      </c>
      <c r="C67" s="14" t="s">
        <v>214</v>
      </c>
      <c r="D67" s="13" t="s">
        <v>83</v>
      </c>
      <c r="E67" s="25">
        <v>18934</v>
      </c>
      <c r="F67" s="25">
        <v>19307</v>
      </c>
      <c r="G67" s="25">
        <v>19620</v>
      </c>
      <c r="H67" s="25">
        <v>19973</v>
      </c>
      <c r="I67" s="25">
        <v>20313</v>
      </c>
      <c r="J67" s="25">
        <v>20623</v>
      </c>
      <c r="K67" s="25">
        <v>3471</v>
      </c>
      <c r="L67" s="25">
        <v>3586</v>
      </c>
      <c r="M67" s="25">
        <v>3657</v>
      </c>
      <c r="N67" s="25">
        <v>3720</v>
      </c>
      <c r="O67" s="25">
        <v>3795</v>
      </c>
      <c r="P67" s="25">
        <v>3857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6626</v>
      </c>
      <c r="W67" s="25">
        <v>5179</v>
      </c>
      <c r="X67" s="25">
        <v>5116</v>
      </c>
      <c r="Y67" s="25">
        <v>5041</v>
      </c>
      <c r="Z67" s="25">
        <v>4979</v>
      </c>
    </row>
    <row r="68" spans="1:26" ht="10.5" customHeight="1">
      <c r="A68" s="63"/>
      <c r="B68" s="15" t="s">
        <v>215</v>
      </c>
      <c r="C68" s="16" t="s">
        <v>216</v>
      </c>
      <c r="D68" s="15" t="s">
        <v>83</v>
      </c>
      <c r="E68" s="26">
        <v>21370</v>
      </c>
      <c r="F68" s="26">
        <v>21840</v>
      </c>
      <c r="G68" s="26">
        <v>22277</v>
      </c>
      <c r="H68" s="26">
        <v>22722</v>
      </c>
      <c r="I68" s="26">
        <v>23063</v>
      </c>
      <c r="J68" s="26">
        <v>23363</v>
      </c>
      <c r="K68" s="26">
        <v>3965</v>
      </c>
      <c r="L68" s="26">
        <v>4048</v>
      </c>
      <c r="M68" s="26">
        <v>4136</v>
      </c>
      <c r="N68" s="26">
        <v>4211</v>
      </c>
      <c r="O68" s="26">
        <v>4285</v>
      </c>
      <c r="P68" s="26">
        <v>4356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3152</v>
      </c>
      <c r="W68" s="26">
        <v>2164</v>
      </c>
      <c r="X68" s="26">
        <v>2089</v>
      </c>
      <c r="Y68" s="26">
        <v>2015</v>
      </c>
      <c r="Z68" s="26">
        <v>1944</v>
      </c>
    </row>
    <row r="69" spans="1:26" ht="10.5" customHeight="1">
      <c r="A69" s="63"/>
      <c r="B69" s="13" t="s">
        <v>217</v>
      </c>
      <c r="C69" s="14" t="s">
        <v>218</v>
      </c>
      <c r="D69" s="13" t="s">
        <v>83</v>
      </c>
      <c r="E69" s="25">
        <v>13100</v>
      </c>
      <c r="F69" s="25">
        <v>13566</v>
      </c>
      <c r="G69" s="25">
        <v>13973</v>
      </c>
      <c r="H69" s="25">
        <v>14322</v>
      </c>
      <c r="I69" s="25">
        <v>14608</v>
      </c>
      <c r="J69" s="25">
        <v>14871</v>
      </c>
      <c r="K69" s="25">
        <v>2545</v>
      </c>
      <c r="L69" s="25">
        <v>2621</v>
      </c>
      <c r="M69" s="25">
        <v>2687</v>
      </c>
      <c r="N69" s="25">
        <v>2754</v>
      </c>
      <c r="O69" s="25">
        <v>2823</v>
      </c>
      <c r="P69" s="25">
        <v>2893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378</v>
      </c>
      <c r="W69" s="25">
        <v>2338</v>
      </c>
      <c r="X69" s="25">
        <v>2271</v>
      </c>
      <c r="Y69" s="25">
        <v>2202</v>
      </c>
      <c r="Z69" s="25">
        <v>2132</v>
      </c>
    </row>
    <row r="70" spans="1:26" ht="10.5" customHeight="1">
      <c r="A70" s="63"/>
      <c r="B70" s="15" t="s">
        <v>219</v>
      </c>
      <c r="C70" s="16" t="s">
        <v>220</v>
      </c>
      <c r="D70" s="15" t="s">
        <v>83</v>
      </c>
      <c r="E70" s="26">
        <v>20559</v>
      </c>
      <c r="F70" s="26">
        <v>21604</v>
      </c>
      <c r="G70" s="26">
        <v>23925</v>
      </c>
      <c r="H70" s="26">
        <v>25721</v>
      </c>
      <c r="I70" s="26">
        <v>29265</v>
      </c>
      <c r="J70" s="26">
        <v>31646</v>
      </c>
      <c r="K70" s="26">
        <v>4596</v>
      </c>
      <c r="L70" s="26">
        <v>4793</v>
      </c>
      <c r="M70" s="26">
        <v>8323</v>
      </c>
      <c r="N70" s="26">
        <v>8504</v>
      </c>
      <c r="O70" s="26">
        <v>8966</v>
      </c>
      <c r="P70" s="26">
        <v>9163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5821</v>
      </c>
      <c r="W70" s="26">
        <v>915</v>
      </c>
      <c r="X70" s="26">
        <v>734</v>
      </c>
      <c r="Y70" s="26">
        <v>272</v>
      </c>
      <c r="Z70" s="26">
        <v>75</v>
      </c>
    </row>
    <row r="71" spans="1:26" ht="10.5" customHeight="1">
      <c r="A71" s="63"/>
      <c r="B71" s="13" t="s">
        <v>221</v>
      </c>
      <c r="C71" s="14" t="s">
        <v>222</v>
      </c>
      <c r="D71" s="13" t="s">
        <v>83</v>
      </c>
      <c r="E71" s="25">
        <v>470</v>
      </c>
      <c r="F71" s="25">
        <v>487</v>
      </c>
      <c r="G71" s="25">
        <v>500</v>
      </c>
      <c r="H71" s="25">
        <v>511</v>
      </c>
      <c r="I71" s="25">
        <v>522</v>
      </c>
      <c r="J71" s="25">
        <v>531</v>
      </c>
      <c r="K71" s="25">
        <v>97</v>
      </c>
      <c r="L71" s="25">
        <v>102</v>
      </c>
      <c r="M71" s="25">
        <v>107</v>
      </c>
      <c r="N71" s="25">
        <v>112</v>
      </c>
      <c r="O71" s="25">
        <v>117</v>
      </c>
      <c r="P71" s="25">
        <v>120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528</v>
      </c>
      <c r="W71" s="25">
        <v>208</v>
      </c>
      <c r="X71" s="25">
        <v>203</v>
      </c>
      <c r="Y71" s="25">
        <v>198</v>
      </c>
      <c r="Z71" s="25">
        <v>195</v>
      </c>
    </row>
    <row r="72" spans="1:26" ht="10.5" customHeight="1">
      <c r="A72" s="63"/>
      <c r="B72" s="15" t="s">
        <v>223</v>
      </c>
      <c r="C72" s="16" t="s">
        <v>224</v>
      </c>
      <c r="D72" s="15" t="s">
        <v>83</v>
      </c>
      <c r="E72" s="26">
        <v>1216</v>
      </c>
      <c r="F72" s="26">
        <v>1258</v>
      </c>
      <c r="G72" s="26">
        <v>1293</v>
      </c>
      <c r="H72" s="26">
        <v>1320</v>
      </c>
      <c r="I72" s="26">
        <v>1347</v>
      </c>
      <c r="J72" s="26">
        <v>1367</v>
      </c>
      <c r="K72" s="26">
        <v>293</v>
      </c>
      <c r="L72" s="26">
        <v>299</v>
      </c>
      <c r="M72" s="26">
        <v>308</v>
      </c>
      <c r="N72" s="26">
        <v>316</v>
      </c>
      <c r="O72" s="26">
        <v>322</v>
      </c>
      <c r="P72" s="26">
        <v>329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664</v>
      </c>
      <c r="W72" s="26">
        <v>334</v>
      </c>
      <c r="X72" s="26">
        <v>326</v>
      </c>
      <c r="Y72" s="26">
        <v>320</v>
      </c>
      <c r="Z72" s="26">
        <v>313</v>
      </c>
    </row>
    <row r="73" spans="1:26" ht="10.5" customHeight="1">
      <c r="A73" s="63"/>
      <c r="B73" s="13" t="s">
        <v>225</v>
      </c>
      <c r="C73" s="14" t="s">
        <v>226</v>
      </c>
      <c r="D73" s="13" t="s">
        <v>227</v>
      </c>
      <c r="E73" s="25">
        <v>135195</v>
      </c>
      <c r="F73" s="25">
        <v>138698</v>
      </c>
      <c r="G73" s="25">
        <v>141472</v>
      </c>
      <c r="H73" s="25">
        <v>143594</v>
      </c>
      <c r="I73" s="25">
        <v>145748</v>
      </c>
      <c r="J73" s="25">
        <v>147934</v>
      </c>
      <c r="K73" s="25">
        <v>25935</v>
      </c>
      <c r="L73" s="25">
        <v>27162</v>
      </c>
      <c r="M73" s="25">
        <v>28194</v>
      </c>
      <c r="N73" s="25">
        <v>29124</v>
      </c>
      <c r="O73" s="25">
        <v>30027</v>
      </c>
      <c r="P73" s="25">
        <v>30958</v>
      </c>
      <c r="Q73" s="25">
        <v>0</v>
      </c>
      <c r="R73" s="25">
        <v>0</v>
      </c>
      <c r="S73" s="25">
        <v>0</v>
      </c>
      <c r="T73" s="25">
        <v>0</v>
      </c>
      <c r="U73" s="28">
        <v>-147934</v>
      </c>
      <c r="V73" s="28">
        <v>-522</v>
      </c>
      <c r="W73" s="28">
        <v>-2554</v>
      </c>
      <c r="X73" s="28">
        <v>-3484</v>
      </c>
      <c r="Y73" s="28">
        <v>-4387</v>
      </c>
      <c r="Z73" s="25">
        <v>0</v>
      </c>
    </row>
    <row r="74" spans="1:26" ht="10.5" customHeight="1">
      <c r="A74" s="63"/>
      <c r="B74" s="15" t="s">
        <v>228</v>
      </c>
      <c r="C74" s="16" t="s">
        <v>229</v>
      </c>
      <c r="D74" s="15" t="s">
        <v>83</v>
      </c>
      <c r="E74" s="26">
        <v>8774</v>
      </c>
      <c r="F74" s="26">
        <v>9247</v>
      </c>
      <c r="G74" s="26">
        <v>9478</v>
      </c>
      <c r="H74" s="26">
        <v>9696</v>
      </c>
      <c r="I74" s="26">
        <v>9890</v>
      </c>
      <c r="J74" s="26">
        <v>10088</v>
      </c>
      <c r="K74" s="26">
        <v>1581</v>
      </c>
      <c r="L74" s="26">
        <v>1655</v>
      </c>
      <c r="M74" s="26">
        <v>1722</v>
      </c>
      <c r="N74" s="26">
        <v>1773</v>
      </c>
      <c r="O74" s="26">
        <v>1826</v>
      </c>
      <c r="P74" s="26">
        <v>1872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4259</v>
      </c>
      <c r="W74" s="26">
        <v>2816</v>
      </c>
      <c r="X74" s="26">
        <v>2765</v>
      </c>
      <c r="Y74" s="26">
        <v>2712</v>
      </c>
      <c r="Z74" s="26">
        <v>2666</v>
      </c>
    </row>
    <row r="75" spans="1:26" ht="10.5" customHeight="1">
      <c r="A75" s="63"/>
      <c r="B75" s="13" t="s">
        <v>230</v>
      </c>
      <c r="C75" s="14" t="s">
        <v>231</v>
      </c>
      <c r="D75" s="13" t="s">
        <v>83</v>
      </c>
      <c r="E75" s="25">
        <v>2034</v>
      </c>
      <c r="F75" s="25">
        <v>2105</v>
      </c>
      <c r="G75" s="25">
        <v>2168</v>
      </c>
      <c r="H75" s="25">
        <v>2211</v>
      </c>
      <c r="I75" s="25">
        <v>2256</v>
      </c>
      <c r="J75" s="25">
        <v>2297</v>
      </c>
      <c r="K75" s="25">
        <v>454</v>
      </c>
      <c r="L75" s="25">
        <v>470</v>
      </c>
      <c r="M75" s="25">
        <v>484</v>
      </c>
      <c r="N75" s="25">
        <v>495</v>
      </c>
      <c r="O75" s="25">
        <v>505</v>
      </c>
      <c r="P75" s="25">
        <v>515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2324</v>
      </c>
      <c r="W75" s="25">
        <v>773</v>
      </c>
      <c r="X75" s="25">
        <v>762</v>
      </c>
      <c r="Y75" s="25">
        <v>752</v>
      </c>
      <c r="Z75" s="25">
        <v>742</v>
      </c>
    </row>
    <row r="76" spans="1:26" ht="10.5" customHeight="1">
      <c r="A76" s="63"/>
      <c r="B76" s="15" t="s">
        <v>232</v>
      </c>
      <c r="C76" s="16" t="s">
        <v>233</v>
      </c>
      <c r="D76" s="15" t="s">
        <v>234</v>
      </c>
      <c r="E76" s="26">
        <v>49180</v>
      </c>
      <c r="F76" s="26">
        <v>50594</v>
      </c>
      <c r="G76" s="26">
        <v>51757</v>
      </c>
      <c r="H76" s="26">
        <v>52896</v>
      </c>
      <c r="I76" s="26">
        <v>53954</v>
      </c>
      <c r="J76" s="26">
        <v>55033</v>
      </c>
      <c r="K76" s="26">
        <v>8831</v>
      </c>
      <c r="L76" s="26">
        <v>9096</v>
      </c>
      <c r="M76" s="26">
        <v>9414</v>
      </c>
      <c r="N76" s="26">
        <v>9744</v>
      </c>
      <c r="O76" s="26">
        <v>10065</v>
      </c>
      <c r="P76" s="26">
        <v>10367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1064</v>
      </c>
      <c r="W76" s="26">
        <v>0</v>
      </c>
      <c r="X76" s="26">
        <v>0</v>
      </c>
      <c r="Y76" s="26">
        <v>0</v>
      </c>
      <c r="Z76" s="26">
        <v>0</v>
      </c>
    </row>
    <row r="77" spans="1:26" ht="10.5" customHeight="1">
      <c r="A77" s="63"/>
      <c r="B77" s="13" t="s">
        <v>235</v>
      </c>
      <c r="C77" s="14" t="s">
        <v>236</v>
      </c>
      <c r="D77" s="13" t="s">
        <v>83</v>
      </c>
      <c r="E77" s="25">
        <v>1350</v>
      </c>
      <c r="F77" s="25">
        <v>1390</v>
      </c>
      <c r="G77" s="25">
        <v>1425</v>
      </c>
      <c r="H77" s="25">
        <v>1456</v>
      </c>
      <c r="I77" s="25">
        <v>1487</v>
      </c>
      <c r="J77" s="25">
        <v>1511</v>
      </c>
      <c r="K77" s="25">
        <v>257</v>
      </c>
      <c r="L77" s="25">
        <v>274</v>
      </c>
      <c r="M77" s="25">
        <v>286</v>
      </c>
      <c r="N77" s="25">
        <v>297</v>
      </c>
      <c r="O77" s="25">
        <v>307</v>
      </c>
      <c r="P77" s="25">
        <v>314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548</v>
      </c>
      <c r="W77" s="25">
        <v>311</v>
      </c>
      <c r="X77" s="25">
        <v>300</v>
      </c>
      <c r="Y77" s="25">
        <v>290</v>
      </c>
      <c r="Z77" s="25">
        <v>283</v>
      </c>
    </row>
    <row r="78" spans="1:26" ht="10.5" customHeight="1">
      <c r="A78" s="63"/>
      <c r="B78" s="15" t="s">
        <v>237</v>
      </c>
      <c r="C78" s="16" t="s">
        <v>238</v>
      </c>
      <c r="D78" s="15" t="s">
        <v>83</v>
      </c>
      <c r="E78" s="26">
        <v>8738</v>
      </c>
      <c r="F78" s="26">
        <v>8963</v>
      </c>
      <c r="G78" s="26">
        <v>9171</v>
      </c>
      <c r="H78" s="26">
        <v>9338</v>
      </c>
      <c r="I78" s="26">
        <v>9499</v>
      </c>
      <c r="J78" s="26">
        <v>9653</v>
      </c>
      <c r="K78" s="26">
        <v>1578</v>
      </c>
      <c r="L78" s="26">
        <v>1597</v>
      </c>
      <c r="M78" s="26">
        <v>1637</v>
      </c>
      <c r="N78" s="26">
        <v>1680</v>
      </c>
      <c r="O78" s="26">
        <v>1699</v>
      </c>
      <c r="P78" s="26">
        <v>1741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1812</v>
      </c>
      <c r="W78" s="26">
        <v>396</v>
      </c>
      <c r="X78" s="26">
        <v>353</v>
      </c>
      <c r="Y78" s="26">
        <v>334</v>
      </c>
      <c r="Z78" s="26">
        <v>292</v>
      </c>
    </row>
    <row r="79" spans="1:26" ht="10.5" customHeight="1">
      <c r="A79" s="63"/>
      <c r="B79" s="13" t="s">
        <v>239</v>
      </c>
      <c r="C79" s="14" t="s">
        <v>240</v>
      </c>
      <c r="D79" s="13" t="s">
        <v>83</v>
      </c>
      <c r="E79" s="25">
        <v>3007</v>
      </c>
      <c r="F79" s="25">
        <v>3090</v>
      </c>
      <c r="G79" s="25">
        <v>3183</v>
      </c>
      <c r="H79" s="25">
        <v>3262</v>
      </c>
      <c r="I79" s="25">
        <v>3337</v>
      </c>
      <c r="J79" s="25">
        <v>3411</v>
      </c>
      <c r="K79" s="25">
        <v>773</v>
      </c>
      <c r="L79" s="25">
        <v>766</v>
      </c>
      <c r="M79" s="25">
        <v>777</v>
      </c>
      <c r="N79" s="25">
        <v>786</v>
      </c>
      <c r="O79" s="25">
        <v>795</v>
      </c>
      <c r="P79" s="25">
        <v>806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642</v>
      </c>
      <c r="W79" s="25">
        <v>279</v>
      </c>
      <c r="X79" s="25">
        <v>270</v>
      </c>
      <c r="Y79" s="25">
        <v>261</v>
      </c>
      <c r="Z79" s="25">
        <v>250</v>
      </c>
    </row>
    <row r="80" spans="1:26" ht="10.5" customHeight="1">
      <c r="A80" s="63"/>
      <c r="B80" s="15" t="s">
        <v>241</v>
      </c>
      <c r="C80" s="16" t="s">
        <v>242</v>
      </c>
      <c r="D80" s="15" t="s">
        <v>83</v>
      </c>
      <c r="E80" s="26">
        <v>657</v>
      </c>
      <c r="F80" s="26">
        <v>687</v>
      </c>
      <c r="G80" s="26">
        <v>714</v>
      </c>
      <c r="H80" s="26">
        <v>738</v>
      </c>
      <c r="I80" s="26">
        <v>758</v>
      </c>
      <c r="J80" s="26">
        <v>775</v>
      </c>
      <c r="K80" s="26">
        <v>137</v>
      </c>
      <c r="L80" s="26">
        <v>144</v>
      </c>
      <c r="M80" s="26">
        <v>149</v>
      </c>
      <c r="N80" s="26">
        <v>155</v>
      </c>
      <c r="O80" s="26">
        <v>161</v>
      </c>
      <c r="P80" s="26">
        <v>166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678</v>
      </c>
      <c r="W80" s="26">
        <v>448</v>
      </c>
      <c r="X80" s="26">
        <v>442</v>
      </c>
      <c r="Y80" s="26">
        <v>436</v>
      </c>
      <c r="Z80" s="26">
        <v>431</v>
      </c>
    </row>
    <row r="81" spans="1:26" ht="10.5" customHeight="1">
      <c r="A81" s="63"/>
      <c r="B81" s="13" t="s">
        <v>243</v>
      </c>
      <c r="C81" s="14" t="s">
        <v>244</v>
      </c>
      <c r="D81" s="13" t="s">
        <v>83</v>
      </c>
      <c r="E81" s="25">
        <v>16016</v>
      </c>
      <c r="F81" s="25">
        <v>16381</v>
      </c>
      <c r="G81" s="25">
        <v>16746</v>
      </c>
      <c r="H81" s="25">
        <v>17083</v>
      </c>
      <c r="I81" s="25">
        <v>17394</v>
      </c>
      <c r="J81" s="25">
        <v>17676</v>
      </c>
      <c r="K81" s="25">
        <v>3338</v>
      </c>
      <c r="L81" s="25">
        <v>3489</v>
      </c>
      <c r="M81" s="25">
        <v>3595</v>
      </c>
      <c r="N81" s="25">
        <v>3673</v>
      </c>
      <c r="O81" s="25">
        <v>3748</v>
      </c>
      <c r="P81" s="25">
        <v>3909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1439</v>
      </c>
      <c r="W81" s="25">
        <v>981</v>
      </c>
      <c r="X81" s="25">
        <v>903</v>
      </c>
      <c r="Y81" s="25">
        <v>828</v>
      </c>
      <c r="Z81" s="25">
        <v>667</v>
      </c>
    </row>
    <row r="82" spans="1:26" ht="10.5" customHeight="1">
      <c r="A82" s="63"/>
      <c r="B82" s="15" t="s">
        <v>245</v>
      </c>
      <c r="C82" s="16" t="s">
        <v>246</v>
      </c>
      <c r="D82" s="15" t="s">
        <v>83</v>
      </c>
      <c r="E82" s="26">
        <v>39867</v>
      </c>
      <c r="F82" s="26">
        <v>40967</v>
      </c>
      <c r="G82" s="26">
        <v>41909</v>
      </c>
      <c r="H82" s="26">
        <v>42747</v>
      </c>
      <c r="I82" s="26">
        <v>43517</v>
      </c>
      <c r="J82" s="26">
        <v>44300</v>
      </c>
      <c r="K82" s="26">
        <v>7191</v>
      </c>
      <c r="L82" s="26">
        <v>7411</v>
      </c>
      <c r="M82" s="26">
        <v>7613</v>
      </c>
      <c r="N82" s="26">
        <v>7844</v>
      </c>
      <c r="O82" s="26">
        <v>8001</v>
      </c>
      <c r="P82" s="26">
        <v>8201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3655</v>
      </c>
      <c r="W82" s="26">
        <v>694</v>
      </c>
      <c r="X82" s="26">
        <v>463</v>
      </c>
      <c r="Y82" s="26">
        <v>306</v>
      </c>
      <c r="Z82" s="26">
        <v>106</v>
      </c>
    </row>
    <row r="83" spans="1:26" ht="10.5" customHeight="1">
      <c r="A83" s="63"/>
      <c r="B83" s="13" t="s">
        <v>247</v>
      </c>
      <c r="C83" s="14" t="s">
        <v>248</v>
      </c>
      <c r="D83" s="13" t="s">
        <v>83</v>
      </c>
      <c r="E83" s="25">
        <v>12925</v>
      </c>
      <c r="F83" s="25">
        <v>13358</v>
      </c>
      <c r="G83" s="25">
        <v>13665</v>
      </c>
      <c r="H83" s="25">
        <v>13966</v>
      </c>
      <c r="I83" s="25">
        <v>14287</v>
      </c>
      <c r="J83" s="25">
        <v>14601</v>
      </c>
      <c r="K83" s="25">
        <v>2697</v>
      </c>
      <c r="L83" s="25">
        <v>2791</v>
      </c>
      <c r="M83" s="25">
        <v>2889</v>
      </c>
      <c r="N83" s="25">
        <v>2990</v>
      </c>
      <c r="O83" s="25">
        <v>3095</v>
      </c>
      <c r="P83" s="25">
        <v>3219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2137</v>
      </c>
      <c r="W83" s="25">
        <v>1687</v>
      </c>
      <c r="X83" s="25">
        <v>1586</v>
      </c>
      <c r="Y83" s="25">
        <v>1481</v>
      </c>
      <c r="Z83" s="25">
        <v>1357</v>
      </c>
    </row>
    <row r="84" spans="1:26" ht="10.5" customHeight="1">
      <c r="A84" s="63"/>
      <c r="B84" s="15" t="s">
        <v>249</v>
      </c>
      <c r="C84" s="16" t="s">
        <v>250</v>
      </c>
      <c r="D84" s="15" t="s">
        <v>83</v>
      </c>
      <c r="E84" s="26">
        <v>8456</v>
      </c>
      <c r="F84" s="26">
        <v>8748</v>
      </c>
      <c r="G84" s="26">
        <v>8984</v>
      </c>
      <c r="H84" s="26">
        <v>9187</v>
      </c>
      <c r="I84" s="26">
        <v>9371</v>
      </c>
      <c r="J84" s="26">
        <v>9558</v>
      </c>
      <c r="K84" s="26">
        <v>1553</v>
      </c>
      <c r="L84" s="26">
        <v>1579</v>
      </c>
      <c r="M84" s="26">
        <v>1631</v>
      </c>
      <c r="N84" s="26">
        <v>1672</v>
      </c>
      <c r="O84" s="26">
        <v>1713</v>
      </c>
      <c r="P84" s="26">
        <v>1746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4335</v>
      </c>
      <c r="W84" s="26">
        <v>2907</v>
      </c>
      <c r="X84" s="26">
        <v>2866</v>
      </c>
      <c r="Y84" s="26">
        <v>2825</v>
      </c>
      <c r="Z84" s="26">
        <v>2792</v>
      </c>
    </row>
    <row r="85" spans="1:26" ht="10.5" customHeight="1">
      <c r="A85" s="63"/>
      <c r="B85" s="13" t="s">
        <v>251</v>
      </c>
      <c r="C85" s="14" t="s">
        <v>252</v>
      </c>
      <c r="D85" s="13" t="s">
        <v>180</v>
      </c>
      <c r="E85" s="25">
        <v>8150</v>
      </c>
      <c r="F85" s="25">
        <v>8493</v>
      </c>
      <c r="G85" s="25">
        <v>8790</v>
      </c>
      <c r="H85" s="25">
        <v>9054</v>
      </c>
      <c r="I85" s="25">
        <v>9326</v>
      </c>
      <c r="J85" s="25">
        <v>9512</v>
      </c>
      <c r="K85" s="25">
        <v>1539</v>
      </c>
      <c r="L85" s="25">
        <v>1585</v>
      </c>
      <c r="M85" s="25">
        <v>1633</v>
      </c>
      <c r="N85" s="25">
        <v>1674</v>
      </c>
      <c r="O85" s="25">
        <v>1721</v>
      </c>
      <c r="P85" s="25">
        <v>1764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835</v>
      </c>
      <c r="W85" s="25">
        <v>0</v>
      </c>
      <c r="X85" s="25">
        <v>0</v>
      </c>
      <c r="Y85" s="25">
        <v>0</v>
      </c>
      <c r="Z85" s="25">
        <v>0</v>
      </c>
    </row>
    <row r="86" spans="1:26" ht="10.5" customHeight="1">
      <c r="A86" s="63"/>
      <c r="B86" s="15" t="s">
        <v>253</v>
      </c>
      <c r="C86" s="16" t="s">
        <v>254</v>
      </c>
      <c r="D86" s="15" t="s">
        <v>83</v>
      </c>
      <c r="E86" s="26">
        <v>833</v>
      </c>
      <c r="F86" s="26">
        <v>872</v>
      </c>
      <c r="G86" s="26">
        <v>904</v>
      </c>
      <c r="H86" s="26">
        <v>927</v>
      </c>
      <c r="I86" s="26">
        <v>948</v>
      </c>
      <c r="J86" s="26">
        <v>980</v>
      </c>
      <c r="K86" s="26">
        <v>166</v>
      </c>
      <c r="L86" s="26">
        <v>177</v>
      </c>
      <c r="M86" s="26">
        <v>184</v>
      </c>
      <c r="N86" s="26">
        <v>190</v>
      </c>
      <c r="O86" s="26">
        <v>194</v>
      </c>
      <c r="P86" s="26">
        <v>199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384</v>
      </c>
      <c r="W86" s="26">
        <v>190</v>
      </c>
      <c r="X86" s="26">
        <v>184</v>
      </c>
      <c r="Y86" s="26">
        <v>180</v>
      </c>
      <c r="Z86" s="26">
        <v>175</v>
      </c>
    </row>
    <row r="87" spans="1:26" ht="10.5" customHeight="1">
      <c r="A87" s="63"/>
      <c r="B87" s="13" t="s">
        <v>255</v>
      </c>
      <c r="C87" s="14" t="s">
        <v>256</v>
      </c>
      <c r="D87" s="13" t="s">
        <v>83</v>
      </c>
      <c r="E87" s="25">
        <v>65874</v>
      </c>
      <c r="F87" s="25">
        <v>67084</v>
      </c>
      <c r="G87" s="25">
        <v>68211</v>
      </c>
      <c r="H87" s="25">
        <v>69453</v>
      </c>
      <c r="I87" s="25">
        <v>70600</v>
      </c>
      <c r="J87" s="25">
        <v>71626</v>
      </c>
      <c r="K87" s="25">
        <v>1184</v>
      </c>
      <c r="L87" s="25">
        <v>12136</v>
      </c>
      <c r="M87" s="25">
        <v>12379</v>
      </c>
      <c r="N87" s="25">
        <v>12565</v>
      </c>
      <c r="O87" s="25">
        <v>12879</v>
      </c>
      <c r="P87" s="25">
        <v>13175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6926</v>
      </c>
      <c r="W87" s="25">
        <v>5624</v>
      </c>
      <c r="X87" s="25">
        <v>5438</v>
      </c>
      <c r="Y87" s="25">
        <v>5124</v>
      </c>
      <c r="Z87" s="25">
        <v>4828</v>
      </c>
    </row>
    <row r="88" spans="1:26" ht="10.5" customHeight="1">
      <c r="A88" s="63"/>
      <c r="B88" s="15" t="s">
        <v>257</v>
      </c>
      <c r="C88" s="16" t="s">
        <v>258</v>
      </c>
      <c r="D88" s="15" t="s">
        <v>83</v>
      </c>
      <c r="E88" s="26">
        <v>13786</v>
      </c>
      <c r="F88" s="26">
        <v>14115</v>
      </c>
      <c r="G88" s="26">
        <v>14500</v>
      </c>
      <c r="H88" s="26">
        <v>14839</v>
      </c>
      <c r="I88" s="26">
        <v>15181</v>
      </c>
      <c r="J88" s="26">
        <v>15504</v>
      </c>
      <c r="K88" s="26">
        <v>2439</v>
      </c>
      <c r="L88" s="26">
        <v>2488</v>
      </c>
      <c r="M88" s="26">
        <v>2575</v>
      </c>
      <c r="N88" s="26">
        <v>2665</v>
      </c>
      <c r="O88" s="26">
        <v>2759</v>
      </c>
      <c r="P88" s="26">
        <v>2855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5861</v>
      </c>
      <c r="W88" s="26">
        <v>4398</v>
      </c>
      <c r="X88" s="26">
        <v>4308</v>
      </c>
      <c r="Y88" s="26">
        <v>4214</v>
      </c>
      <c r="Z88" s="26">
        <v>4118</v>
      </c>
    </row>
    <row r="89" spans="1:26" ht="10.5" customHeight="1">
      <c r="A89" s="63"/>
      <c r="B89" s="13" t="s">
        <v>259</v>
      </c>
      <c r="C89" s="14" t="s">
        <v>260</v>
      </c>
      <c r="D89" s="13" t="s">
        <v>83</v>
      </c>
      <c r="E89" s="25">
        <v>92820</v>
      </c>
      <c r="F89" s="25">
        <v>94570</v>
      </c>
      <c r="G89" s="25">
        <v>96292</v>
      </c>
      <c r="H89" s="25">
        <v>97853</v>
      </c>
      <c r="I89" s="25">
        <v>99231</v>
      </c>
      <c r="J89" s="25">
        <v>100628</v>
      </c>
      <c r="K89" s="25">
        <v>1692</v>
      </c>
      <c r="L89" s="25">
        <v>1757</v>
      </c>
      <c r="M89" s="25">
        <v>18185</v>
      </c>
      <c r="N89" s="25">
        <v>19003</v>
      </c>
      <c r="O89" s="25">
        <v>19763</v>
      </c>
      <c r="P89" s="25">
        <v>20356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8">
        <v>-770</v>
      </c>
      <c r="W89" s="25">
        <v>5113</v>
      </c>
      <c r="X89" s="25">
        <v>4295</v>
      </c>
      <c r="Y89" s="25">
        <v>3535</v>
      </c>
      <c r="Z89" s="25">
        <v>2942</v>
      </c>
    </row>
    <row r="90" spans="1:26" ht="10.5" customHeight="1">
      <c r="A90" s="63"/>
      <c r="B90" s="15" t="s">
        <v>261</v>
      </c>
      <c r="C90" s="16" t="s">
        <v>262</v>
      </c>
      <c r="D90" s="15" t="s">
        <v>83</v>
      </c>
      <c r="E90" s="26">
        <v>9848</v>
      </c>
      <c r="F90" s="26">
        <v>10136</v>
      </c>
      <c r="G90" s="26">
        <v>10410</v>
      </c>
      <c r="H90" s="26">
        <v>10660</v>
      </c>
      <c r="I90" s="26">
        <v>10873</v>
      </c>
      <c r="J90" s="26">
        <v>11090</v>
      </c>
      <c r="K90" s="26">
        <v>2203</v>
      </c>
      <c r="L90" s="26">
        <v>2291</v>
      </c>
      <c r="M90" s="26">
        <v>2363</v>
      </c>
      <c r="N90" s="26">
        <v>2423</v>
      </c>
      <c r="O90" s="26">
        <v>2471</v>
      </c>
      <c r="P90" s="26">
        <v>2514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2637</v>
      </c>
      <c r="W90" s="26">
        <v>2213</v>
      </c>
      <c r="X90" s="26">
        <v>2153</v>
      </c>
      <c r="Y90" s="26">
        <v>2105</v>
      </c>
      <c r="Z90" s="26">
        <v>2062</v>
      </c>
    </row>
    <row r="91" spans="1:26" ht="10.5" customHeight="1">
      <c r="A91" s="63"/>
      <c r="B91" s="13" t="s">
        <v>263</v>
      </c>
      <c r="C91" s="14" t="s">
        <v>264</v>
      </c>
      <c r="D91" s="13" t="s">
        <v>83</v>
      </c>
      <c r="E91" s="25">
        <v>1762</v>
      </c>
      <c r="F91" s="25">
        <v>1828</v>
      </c>
      <c r="G91" s="25">
        <v>1876</v>
      </c>
      <c r="H91" s="25">
        <v>1919</v>
      </c>
      <c r="I91" s="25">
        <v>1954</v>
      </c>
      <c r="J91" s="25">
        <v>1983</v>
      </c>
      <c r="K91" s="25">
        <v>437</v>
      </c>
      <c r="L91" s="25">
        <v>451</v>
      </c>
      <c r="M91" s="25">
        <v>465</v>
      </c>
      <c r="N91" s="25">
        <v>477</v>
      </c>
      <c r="O91" s="25">
        <v>488</v>
      </c>
      <c r="P91" s="25">
        <v>499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1165</v>
      </c>
      <c r="W91" s="25">
        <v>664</v>
      </c>
      <c r="X91" s="25">
        <v>652</v>
      </c>
      <c r="Y91" s="25">
        <v>641</v>
      </c>
      <c r="Z91" s="25">
        <v>630</v>
      </c>
    </row>
    <row r="92" spans="1:26" ht="10.5" customHeight="1">
      <c r="A92" s="63"/>
      <c r="B92" s="15" t="s">
        <v>265</v>
      </c>
      <c r="C92" s="16" t="s">
        <v>266</v>
      </c>
      <c r="D92" s="15" t="s">
        <v>83</v>
      </c>
      <c r="E92" s="26">
        <v>10841</v>
      </c>
      <c r="F92" s="26">
        <v>11495</v>
      </c>
      <c r="G92" s="26">
        <v>11933</v>
      </c>
      <c r="H92" s="26">
        <v>12235</v>
      </c>
      <c r="I92" s="26">
        <v>12480</v>
      </c>
      <c r="J92" s="26">
        <v>12707</v>
      </c>
      <c r="K92" s="26">
        <v>2101</v>
      </c>
      <c r="L92" s="26">
        <v>1949</v>
      </c>
      <c r="M92" s="26">
        <v>2027</v>
      </c>
      <c r="N92" s="26">
        <v>2088</v>
      </c>
      <c r="O92" s="26">
        <v>2151</v>
      </c>
      <c r="P92" s="26">
        <v>2215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2275</v>
      </c>
      <c r="W92" s="26">
        <v>1845</v>
      </c>
      <c r="X92" s="26">
        <v>1784</v>
      </c>
      <c r="Y92" s="26">
        <v>1721</v>
      </c>
      <c r="Z92" s="26">
        <v>1657</v>
      </c>
    </row>
    <row r="93" spans="1:26" ht="10.5" customHeight="1">
      <c r="A93" s="63"/>
      <c r="B93" s="13" t="s">
        <v>267</v>
      </c>
      <c r="C93" s="14" t="s">
        <v>268</v>
      </c>
      <c r="D93" s="13" t="s">
        <v>83</v>
      </c>
      <c r="E93" s="25">
        <v>16715</v>
      </c>
      <c r="F93" s="25">
        <v>1738</v>
      </c>
      <c r="G93" s="25">
        <v>1782</v>
      </c>
      <c r="H93" s="25">
        <v>18319</v>
      </c>
      <c r="I93" s="25">
        <v>18795</v>
      </c>
      <c r="J93" s="25">
        <v>19196</v>
      </c>
      <c r="K93" s="25">
        <v>3301</v>
      </c>
      <c r="L93" s="25">
        <v>3469</v>
      </c>
      <c r="M93" s="25">
        <v>3620</v>
      </c>
      <c r="N93" s="25">
        <v>3752</v>
      </c>
      <c r="O93" s="25">
        <v>3865</v>
      </c>
      <c r="P93" s="25">
        <v>3971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488</v>
      </c>
      <c r="W93" s="25">
        <v>3353</v>
      </c>
      <c r="X93" s="25">
        <v>3221</v>
      </c>
      <c r="Y93" s="25">
        <v>3108</v>
      </c>
      <c r="Z93" s="25">
        <v>3002</v>
      </c>
    </row>
    <row r="94" spans="1:26" ht="10.5" customHeight="1">
      <c r="A94" s="63"/>
      <c r="B94" s="15" t="s">
        <v>269</v>
      </c>
      <c r="C94" s="16" t="s">
        <v>270</v>
      </c>
      <c r="D94" s="15" t="s">
        <v>83</v>
      </c>
      <c r="E94" s="26">
        <v>19170</v>
      </c>
      <c r="F94" s="26">
        <v>19723</v>
      </c>
      <c r="G94" s="26">
        <v>20216</v>
      </c>
      <c r="H94" s="26">
        <v>20627</v>
      </c>
      <c r="I94" s="26">
        <v>20984</v>
      </c>
      <c r="J94" s="26">
        <v>21304</v>
      </c>
      <c r="K94" s="26">
        <v>3396</v>
      </c>
      <c r="L94" s="26">
        <v>3544</v>
      </c>
      <c r="M94" s="26">
        <v>3721</v>
      </c>
      <c r="N94" s="26">
        <v>3925</v>
      </c>
      <c r="O94" s="26">
        <v>4064</v>
      </c>
      <c r="P94" s="26">
        <v>4186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7031</v>
      </c>
      <c r="W94" s="26">
        <v>4478</v>
      </c>
      <c r="X94" s="26">
        <v>2074</v>
      </c>
      <c r="Y94" s="26">
        <v>1935</v>
      </c>
      <c r="Z94" s="26">
        <v>1813</v>
      </c>
    </row>
    <row r="95" spans="1:26" ht="10.5" customHeight="1">
      <c r="A95" s="63"/>
      <c r="B95" s="13" t="s">
        <v>271</v>
      </c>
      <c r="C95" s="14" t="s">
        <v>272</v>
      </c>
      <c r="D95" s="13" t="s">
        <v>83</v>
      </c>
      <c r="E95" s="25">
        <v>8640</v>
      </c>
      <c r="F95" s="25">
        <v>8982</v>
      </c>
      <c r="G95" s="25">
        <v>9252</v>
      </c>
      <c r="H95" s="25">
        <v>9437</v>
      </c>
      <c r="I95" s="25">
        <v>9654</v>
      </c>
      <c r="J95" s="25">
        <v>9847</v>
      </c>
      <c r="K95" s="25">
        <v>1887</v>
      </c>
      <c r="L95" s="25">
        <v>1901</v>
      </c>
      <c r="M95" s="25">
        <v>1964</v>
      </c>
      <c r="N95" s="25">
        <v>2013</v>
      </c>
      <c r="O95" s="25">
        <v>2063</v>
      </c>
      <c r="P95" s="25">
        <v>2115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1499</v>
      </c>
      <c r="W95" s="25">
        <v>2845</v>
      </c>
      <c r="X95" s="25">
        <v>1396</v>
      </c>
      <c r="Y95" s="25">
        <v>1346</v>
      </c>
      <c r="Z95" s="25">
        <v>1294</v>
      </c>
    </row>
    <row r="96" spans="1:26" ht="10.5" customHeight="1">
      <c r="A96" s="63"/>
      <c r="B96" s="15" t="s">
        <v>273</v>
      </c>
      <c r="C96" s="16" t="s">
        <v>274</v>
      </c>
      <c r="D96" s="15" t="s">
        <v>83</v>
      </c>
      <c r="E96" s="26">
        <v>717</v>
      </c>
      <c r="F96" s="26">
        <v>779</v>
      </c>
      <c r="G96" s="26">
        <v>798</v>
      </c>
      <c r="H96" s="26">
        <v>817</v>
      </c>
      <c r="I96" s="26">
        <v>834</v>
      </c>
      <c r="J96" s="26">
        <v>851</v>
      </c>
      <c r="K96" s="26">
        <v>142</v>
      </c>
      <c r="L96" s="26">
        <v>149</v>
      </c>
      <c r="M96" s="26">
        <v>154</v>
      </c>
      <c r="N96" s="26">
        <v>159</v>
      </c>
      <c r="O96" s="26">
        <v>164</v>
      </c>
      <c r="P96" s="26">
        <v>167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742</v>
      </c>
      <c r="W96" s="26">
        <v>440</v>
      </c>
      <c r="X96" s="26">
        <v>435</v>
      </c>
      <c r="Y96" s="26">
        <v>430</v>
      </c>
      <c r="Z96" s="26">
        <v>427</v>
      </c>
    </row>
    <row r="97" spans="1:26" ht="10.5" customHeight="1">
      <c r="A97" s="64"/>
      <c r="B97" s="13" t="s">
        <v>275</v>
      </c>
      <c r="C97" s="14" t="s">
        <v>276</v>
      </c>
      <c r="D97" s="13" t="s">
        <v>83</v>
      </c>
      <c r="E97" s="25">
        <v>981</v>
      </c>
      <c r="F97" s="25">
        <v>1014</v>
      </c>
      <c r="G97" s="25">
        <v>1039</v>
      </c>
      <c r="H97" s="25">
        <v>1063</v>
      </c>
      <c r="I97" s="25">
        <v>1085</v>
      </c>
      <c r="J97" s="25">
        <v>1105</v>
      </c>
      <c r="K97" s="25">
        <v>181</v>
      </c>
      <c r="L97" s="25">
        <v>189</v>
      </c>
      <c r="M97" s="25">
        <v>197</v>
      </c>
      <c r="N97" s="25">
        <v>203</v>
      </c>
      <c r="O97" s="25">
        <v>209</v>
      </c>
      <c r="P97" s="25">
        <v>214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633</v>
      </c>
      <c r="W97" s="25">
        <v>400</v>
      </c>
      <c r="X97" s="25">
        <v>394</v>
      </c>
      <c r="Y97" s="25">
        <v>388</v>
      </c>
      <c r="Z97" s="25">
        <v>383</v>
      </c>
    </row>
  </sheetData>
  <mergeCells count="7">
    <mergeCell ref="V1:Z1"/>
    <mergeCell ref="A3:A60"/>
    <mergeCell ref="A61:A97"/>
    <mergeCell ref="A1:D1"/>
    <mergeCell ref="E1:J1"/>
    <mergeCell ref="K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Locais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Bergsten Mendes</dc:creator>
  <cp:lastModifiedBy>Guilherme Donatoni Urbano</cp:lastModifiedBy>
  <dcterms:created xsi:type="dcterms:W3CDTF">2022-01-12T16:20:02Z</dcterms:created>
  <dcterms:modified xsi:type="dcterms:W3CDTF">2022-05-08T03:29:40Z</dcterms:modified>
</cp:coreProperties>
</file>