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SERIEA" sheetId="2" r:id="rId5"/>
    <sheet state="visible" name="SERIEA_AUX" sheetId="3" r:id="rId6"/>
    <sheet state="visible" name="SERIEA_ADD" sheetId="4" r:id="rId7"/>
    <sheet state="visible" name="LIGUE1" sheetId="5" r:id="rId8"/>
    <sheet state="visible" name="LIGUE1_AUX" sheetId="6" r:id="rId9"/>
    <sheet state="visible" name="LIGUE1_ADD" sheetId="7" r:id="rId10"/>
    <sheet state="visible" name="SERIEATIM" sheetId="8" r:id="rId11"/>
    <sheet state="visible" name="SERIEATIM_AUX" sheetId="9" r:id="rId12"/>
    <sheet state="visible" name="LALIGA" sheetId="10" r:id="rId13"/>
    <sheet state="visible" name="LALIGA_AUX" sheetId="11" r:id="rId14"/>
    <sheet state="visible" name="PREMIERLEAGUE" sheetId="12" r:id="rId15"/>
    <sheet state="visible" name="PREMIERLEAGUE_AUX" sheetId="13" r:id="rId16"/>
    <sheet state="visible" name="PREMIERLEAGUE_ADD" sheetId="14" r:id="rId17"/>
    <sheet state="visible" name="BUNDESLIGA" sheetId="15" r:id="rId18"/>
    <sheet state="visible" name="BUNDESLIGA_AUX" sheetId="16" r:id="rId19"/>
    <sheet state="visible" name="BUNDESLIGA_F" sheetId="17" r:id="rId20"/>
    <sheet state="visible" name="LALIGA_F" sheetId="18" r:id="rId21"/>
    <sheet state="visible" name="PREMIERLEAGUE_F" sheetId="19" r:id="rId22"/>
    <sheet state="visible" name="NWSL_F" sheetId="20" r:id="rId23"/>
  </sheets>
  <definedNames/>
  <calcPr/>
</workbook>
</file>

<file path=xl/sharedStrings.xml><?xml version="1.0" encoding="utf-8"?>
<sst xmlns="http://schemas.openxmlformats.org/spreadsheetml/2006/main" count="986" uniqueCount="368">
  <si>
    <t>MOEDAS:</t>
  </si>
  <si>
    <r>
      <rPr>
        <rFont val="Arial"/>
        <color theme="1"/>
      </rPr>
      <t xml:space="preserve">VALORES NOS CLUBES </t>
    </r>
    <r>
      <rPr>
        <rFont val="Arial"/>
        <color rgb="FFFF0000"/>
      </rPr>
      <t>MASCULINOS</t>
    </r>
    <r>
      <rPr>
        <rFont val="Arial"/>
        <color theme="1"/>
      </rPr>
      <t xml:space="preserve"> SÃO EXPRESSOS EM MILHÕES NA RESPECTIVA MOEDA</t>
    </r>
  </si>
  <si>
    <t>PREMIER LEAGUE = LIBRA</t>
  </si>
  <si>
    <r>
      <rPr>
        <rFont val="Arial"/>
        <color theme="1"/>
      </rPr>
      <t xml:space="preserve">CLUBES </t>
    </r>
    <r>
      <rPr>
        <rFont val="Arial"/>
        <color rgb="FFFF0000"/>
      </rPr>
      <t>FEMININOS NÃO VÃO TER TABELAS AUXILIARES</t>
    </r>
    <r>
      <rPr>
        <rFont val="Arial"/>
        <color theme="1"/>
      </rPr>
      <t>, NÃO CONSEGUI ACHAR OS DADOS NEM A PAU</t>
    </r>
  </si>
  <si>
    <t>SERIE A = REAL</t>
  </si>
  <si>
    <t>NWSL = DOLAR AMERICANO</t>
  </si>
  <si>
    <t>CLUBES EUROPEUS = EURO</t>
  </si>
  <si>
    <t>pay</t>
  </si>
  <si>
    <t>player_in</t>
  </si>
  <si>
    <t>player_out</t>
  </si>
  <si>
    <t>sponsor</t>
  </si>
  <si>
    <t>kit</t>
  </si>
  <si>
    <t>financial_fp</t>
  </si>
  <si>
    <t>Folha salarial</t>
  </si>
  <si>
    <t>Gasto com jogadores</t>
  </si>
  <si>
    <t>Receita com venda de jogadores</t>
  </si>
  <si>
    <t>Receita com patrocinio</t>
  </si>
  <si>
    <t>Receita com venda de camisa</t>
  </si>
  <si>
    <t>Fair play financeiro</t>
  </si>
  <si>
    <t>TRUE = BOM</t>
  </si>
  <si>
    <t>FALSE = RUIM</t>
  </si>
  <si>
    <t>cod</t>
  </si>
  <si>
    <t>team</t>
  </si>
  <si>
    <t>league_n</t>
  </si>
  <si>
    <t>league_cup</t>
  </si>
  <si>
    <t>league_cont</t>
  </si>
  <si>
    <t>league_title</t>
  </si>
  <si>
    <t>tv_profit</t>
  </si>
  <si>
    <t>season_profit</t>
  </si>
  <si>
    <t>abreviação do time</t>
  </si>
  <si>
    <t>Time</t>
  </si>
  <si>
    <t>liga nacional padrão Ex: brasileirão, la liga</t>
  </si>
  <si>
    <t>Competição nacional Ex: Copa do brasil, copa del rey e etc</t>
  </si>
  <si>
    <t>Competição continental q o time participa</t>
  </si>
  <si>
    <t>receita das ligas</t>
  </si>
  <si>
    <t>receita com tv</t>
  </si>
  <si>
    <t>soma dos demais valores</t>
  </si>
  <si>
    <t>PAL</t>
  </si>
  <si>
    <t>Palmeiras</t>
  </si>
  <si>
    <t>L</t>
  </si>
  <si>
    <t>GRE</t>
  </si>
  <si>
    <t>Grêmio</t>
  </si>
  <si>
    <t>CAM</t>
  </si>
  <si>
    <t>Atlético-MG</t>
  </si>
  <si>
    <t>FLA</t>
  </si>
  <si>
    <t>Flamengo</t>
  </si>
  <si>
    <t>BOT</t>
  </si>
  <si>
    <t>Botafogo</t>
  </si>
  <si>
    <t>BRA</t>
  </si>
  <si>
    <t>Bragantino</t>
  </si>
  <si>
    <t>FLU</t>
  </si>
  <si>
    <t>Fluminense</t>
  </si>
  <si>
    <t>W</t>
  </si>
  <si>
    <t>CAP</t>
  </si>
  <si>
    <t>Athletico-PR</t>
  </si>
  <si>
    <t>INT</t>
  </si>
  <si>
    <t>Internacional</t>
  </si>
  <si>
    <t>FOR</t>
  </si>
  <si>
    <t>Fortaleza</t>
  </si>
  <si>
    <t>SAO</t>
  </si>
  <si>
    <t>São Paulo</t>
  </si>
  <si>
    <t>CUI</t>
  </si>
  <si>
    <t>Cuiabá</t>
  </si>
  <si>
    <t>COR</t>
  </si>
  <si>
    <t>Corinthians</t>
  </si>
  <si>
    <t>CRU</t>
  </si>
  <si>
    <t>Cruzeiro</t>
  </si>
  <si>
    <t>VAS</t>
  </si>
  <si>
    <t>Vasco</t>
  </si>
  <si>
    <t>BAH</t>
  </si>
  <si>
    <t>Bahia</t>
  </si>
  <si>
    <t>SAN</t>
  </si>
  <si>
    <t>Santos</t>
  </si>
  <si>
    <t>GOI</t>
  </si>
  <si>
    <t>Goiás</t>
  </si>
  <si>
    <t>COT</t>
  </si>
  <si>
    <t>Coritiba</t>
  </si>
  <si>
    <t>AMG</t>
  </si>
  <si>
    <t>America-MG</t>
  </si>
  <si>
    <t>renda_19</t>
  </si>
  <si>
    <t>despesa_19</t>
  </si>
  <si>
    <t>renda_20</t>
  </si>
  <si>
    <t>despesa_20</t>
  </si>
  <si>
    <t>renda_21</t>
  </si>
  <si>
    <t>despesa_21</t>
  </si>
  <si>
    <t>renda_22</t>
  </si>
  <si>
    <t>despesa_22</t>
  </si>
  <si>
    <t>PSG</t>
  </si>
  <si>
    <t>Paris Saint Germain</t>
  </si>
  <si>
    <t>MON</t>
  </si>
  <si>
    <t>Monaco</t>
  </si>
  <si>
    <t>BRE</t>
  </si>
  <si>
    <t>Brestois</t>
  </si>
  <si>
    <t>LIL</t>
  </si>
  <si>
    <t>Lille</t>
  </si>
  <si>
    <t>NIC</t>
  </si>
  <si>
    <t>Nice</t>
  </si>
  <si>
    <t>LYO</t>
  </si>
  <si>
    <t>Lyon</t>
  </si>
  <si>
    <t>LEN</t>
  </si>
  <si>
    <t>Lens</t>
  </si>
  <si>
    <t>OLM</t>
  </si>
  <si>
    <t>Olympique de Marseille</t>
  </si>
  <si>
    <t>SRE</t>
  </si>
  <si>
    <t>Stade de Reims</t>
  </si>
  <si>
    <t>REN</t>
  </si>
  <si>
    <t>Rennes</t>
  </si>
  <si>
    <t>TOU</t>
  </si>
  <si>
    <t>Toulouse</t>
  </si>
  <si>
    <t>MNT</t>
  </si>
  <si>
    <t>Montpellier</t>
  </si>
  <si>
    <t>STR</t>
  </si>
  <si>
    <t>Strasbourg</t>
  </si>
  <si>
    <t>NAN</t>
  </si>
  <si>
    <t>Nantes</t>
  </si>
  <si>
    <t>HAC</t>
  </si>
  <si>
    <t>Le Havre</t>
  </si>
  <si>
    <t>LOR</t>
  </si>
  <si>
    <t>Metz</t>
  </si>
  <si>
    <t>MET</t>
  </si>
  <si>
    <t>Lorient</t>
  </si>
  <si>
    <t>CLE</t>
  </si>
  <si>
    <t>Clermont Foot</t>
  </si>
  <si>
    <t>Internazionale</t>
  </si>
  <si>
    <t>MIL</t>
  </si>
  <si>
    <t>Milan</t>
  </si>
  <si>
    <t>BOL</t>
  </si>
  <si>
    <t>Bologna</t>
  </si>
  <si>
    <t>JUV</t>
  </si>
  <si>
    <t>Juventus</t>
  </si>
  <si>
    <t>ATA</t>
  </si>
  <si>
    <t>Atalanta</t>
  </si>
  <si>
    <t>ROM</t>
  </si>
  <si>
    <t>Roma</t>
  </si>
  <si>
    <t>LAZ</t>
  </si>
  <si>
    <t>Lazio</t>
  </si>
  <si>
    <t>FIO</t>
  </si>
  <si>
    <t>Fiorentina</t>
  </si>
  <si>
    <t>TOR</t>
  </si>
  <si>
    <t>Torino</t>
  </si>
  <si>
    <t>NAP</t>
  </si>
  <si>
    <t>Napoli</t>
  </si>
  <si>
    <t>GEN</t>
  </si>
  <si>
    <t>Genoa</t>
  </si>
  <si>
    <t>Monza</t>
  </si>
  <si>
    <t>VER</t>
  </si>
  <si>
    <t>Hellas Verona</t>
  </si>
  <si>
    <t>LEC</t>
  </si>
  <si>
    <t>Lecce</t>
  </si>
  <si>
    <t>CGL</t>
  </si>
  <si>
    <t>Cagliari</t>
  </si>
  <si>
    <t>FRO</t>
  </si>
  <si>
    <t>Frosinone</t>
  </si>
  <si>
    <t>UDI</t>
  </si>
  <si>
    <t>Udinese</t>
  </si>
  <si>
    <t>EMP</t>
  </si>
  <si>
    <t>Empoli</t>
  </si>
  <si>
    <t>SAS</t>
  </si>
  <si>
    <t>Sassuolo</t>
  </si>
  <si>
    <t>USS</t>
  </si>
  <si>
    <t>Salernitana</t>
  </si>
  <si>
    <t>RMA</t>
  </si>
  <si>
    <t>Real Madrid</t>
  </si>
  <si>
    <t>BAR</t>
  </si>
  <si>
    <t>Barcelona</t>
  </si>
  <si>
    <t>GIR</t>
  </si>
  <si>
    <t>Girona FC</t>
  </si>
  <si>
    <t>ATL</t>
  </si>
  <si>
    <t>Atlético de Madrid</t>
  </si>
  <si>
    <t>ATH</t>
  </si>
  <si>
    <t>Atlético de Bilbao</t>
  </si>
  <si>
    <t>RSO</t>
  </si>
  <si>
    <t>Real Sociedad</t>
  </si>
  <si>
    <t>BET</t>
  </si>
  <si>
    <t>Real Bétis</t>
  </si>
  <si>
    <t>VIL</t>
  </si>
  <si>
    <t>Villareal CF</t>
  </si>
  <si>
    <t>VAL</t>
  </si>
  <si>
    <t>Valencia CF</t>
  </si>
  <si>
    <t>ALV</t>
  </si>
  <si>
    <t>Deportivo Alavés</t>
  </si>
  <si>
    <t>OSA</t>
  </si>
  <si>
    <t>CA Osasuna</t>
  </si>
  <si>
    <t>GET</t>
  </si>
  <si>
    <t>Getafe CF</t>
  </si>
  <si>
    <t>SEV</t>
  </si>
  <si>
    <t>Sevilla</t>
  </si>
  <si>
    <t>CVI</t>
  </si>
  <si>
    <t>Celta de Vigo</t>
  </si>
  <si>
    <t>LPA</t>
  </si>
  <si>
    <t>Las Palmas</t>
  </si>
  <si>
    <t>RVL</t>
  </si>
  <si>
    <t>Rayo Valhecano</t>
  </si>
  <si>
    <t>MLC</t>
  </si>
  <si>
    <t>RCD Mallorca</t>
  </si>
  <si>
    <t>CAD</t>
  </si>
  <si>
    <t>Cadiz CF</t>
  </si>
  <si>
    <t>GRA</t>
  </si>
  <si>
    <t>Granada</t>
  </si>
  <si>
    <t>ALM</t>
  </si>
  <si>
    <t>UD Almeria</t>
  </si>
  <si>
    <t>MCC</t>
  </si>
  <si>
    <t>Manchester City</t>
  </si>
  <si>
    <t>ARS</t>
  </si>
  <si>
    <t>Arsenal</t>
  </si>
  <si>
    <t>LIV</t>
  </si>
  <si>
    <t>Liverpool</t>
  </si>
  <si>
    <t>AVL</t>
  </si>
  <si>
    <t>Aston Villa</t>
  </si>
  <si>
    <t>TOT</t>
  </si>
  <si>
    <t>Tottenham</t>
  </si>
  <si>
    <t>CHE</t>
  </si>
  <si>
    <t>Chelsea</t>
  </si>
  <si>
    <t>NCA</t>
  </si>
  <si>
    <t>Newcastle</t>
  </si>
  <si>
    <t>MCU</t>
  </si>
  <si>
    <t>Manchester United</t>
  </si>
  <si>
    <t>WES</t>
  </si>
  <si>
    <t>West Ham</t>
  </si>
  <si>
    <t>CPL</t>
  </si>
  <si>
    <t>Crystal Palace</t>
  </si>
  <si>
    <t>BRI</t>
  </si>
  <si>
    <t>Brighton</t>
  </si>
  <si>
    <t>BOU</t>
  </si>
  <si>
    <t>Bournemouth</t>
  </si>
  <si>
    <t>FUL</t>
  </si>
  <si>
    <t>Fulham</t>
  </si>
  <si>
    <t>WOL</t>
  </si>
  <si>
    <t>Wolves</t>
  </si>
  <si>
    <t>EVE</t>
  </si>
  <si>
    <t>Everton</t>
  </si>
  <si>
    <t>BTF</t>
  </si>
  <si>
    <t>Brentford</t>
  </si>
  <si>
    <t>NTF</t>
  </si>
  <si>
    <t>Nottingham Forest</t>
  </si>
  <si>
    <t>LTT</t>
  </si>
  <si>
    <t>Luton Town</t>
  </si>
  <si>
    <t>BUR</t>
  </si>
  <si>
    <t>Burnley</t>
  </si>
  <si>
    <t>SHE</t>
  </si>
  <si>
    <t>Sheffield United</t>
  </si>
  <si>
    <t>B04</t>
  </si>
  <si>
    <t>LEVERKUSEN</t>
  </si>
  <si>
    <t>VFB</t>
  </si>
  <si>
    <t>VFB STUTTGART</t>
  </si>
  <si>
    <t>FCB</t>
  </si>
  <si>
    <t>BAYERN</t>
  </si>
  <si>
    <t>RBL</t>
  </si>
  <si>
    <t>RB LEIPZIG</t>
  </si>
  <si>
    <t>BVB</t>
  </si>
  <si>
    <t>BORUSSIA DORTMUND</t>
  </si>
  <si>
    <t>SGE</t>
  </si>
  <si>
    <t>EINTRACHT</t>
  </si>
  <si>
    <t>TSG</t>
  </si>
  <si>
    <t>HOFFENHEIM</t>
  </si>
  <si>
    <t>HDM</t>
  </si>
  <si>
    <t>HEIDENHEIM</t>
  </si>
  <si>
    <t>SVW</t>
  </si>
  <si>
    <t>WERDER BREMEN</t>
  </si>
  <si>
    <t>SCF</t>
  </si>
  <si>
    <t>FREIBURG</t>
  </si>
  <si>
    <t>FCA</t>
  </si>
  <si>
    <t>AUGSBURG</t>
  </si>
  <si>
    <t>WOB</t>
  </si>
  <si>
    <t>WOLFSBURG</t>
  </si>
  <si>
    <t>M05</t>
  </si>
  <si>
    <t>MAINZ 05</t>
  </si>
  <si>
    <t>BMG</t>
  </si>
  <si>
    <t>BORUSSIA MONCHENGLADBACH</t>
  </si>
  <si>
    <t>FCU</t>
  </si>
  <si>
    <t>UNION BERLIN</t>
  </si>
  <si>
    <t>BOC</t>
  </si>
  <si>
    <t>BOCHUM</t>
  </si>
  <si>
    <t>COL</t>
  </si>
  <si>
    <t>COLONIA</t>
  </si>
  <si>
    <t>DMS</t>
  </si>
  <si>
    <t>DARMSTADT</t>
  </si>
  <si>
    <t>FCBF</t>
  </si>
  <si>
    <t>FC Bayern Munchen</t>
  </si>
  <si>
    <t>WOBF</t>
  </si>
  <si>
    <t>Wolfsburg</t>
  </si>
  <si>
    <t>SGEF</t>
  </si>
  <si>
    <t>FFC Frankfurt</t>
  </si>
  <si>
    <t>SGSF</t>
  </si>
  <si>
    <t>SGS Essen</t>
  </si>
  <si>
    <t>TSGF</t>
  </si>
  <si>
    <t>Hoffenheim</t>
  </si>
  <si>
    <t>B04F</t>
  </si>
  <si>
    <t>Leverkusen</t>
  </si>
  <si>
    <t>SVWF</t>
  </si>
  <si>
    <t>Werder Bremen</t>
  </si>
  <si>
    <t>RBLF</t>
  </si>
  <si>
    <t>RB Leipzig</t>
  </si>
  <si>
    <t>SCFF</t>
  </si>
  <si>
    <t>Freiburg</t>
  </si>
  <si>
    <t>COLF</t>
  </si>
  <si>
    <t>Koln</t>
  </si>
  <si>
    <t>FCKF</t>
  </si>
  <si>
    <t>Nurnberg</t>
  </si>
  <si>
    <t>DSBF</t>
  </si>
  <si>
    <t>Duisburg</t>
  </si>
  <si>
    <t>Barcelona F</t>
  </si>
  <si>
    <t>RMAF</t>
  </si>
  <si>
    <t>Real Madrid F</t>
  </si>
  <si>
    <t>ATMF</t>
  </si>
  <si>
    <t>Atletico Madrid F</t>
  </si>
  <si>
    <t>LEVF</t>
  </si>
  <si>
    <t>Levante F</t>
  </si>
  <si>
    <t>MDDF</t>
  </si>
  <si>
    <t>Madrid C. F</t>
  </si>
  <si>
    <t>ATBF</t>
  </si>
  <si>
    <t>Athletic Bilbao F</t>
  </si>
  <si>
    <t>SEVF</t>
  </si>
  <si>
    <t>Sevilla F</t>
  </si>
  <si>
    <t>RSOF</t>
  </si>
  <si>
    <t>Real Sociedad F</t>
  </si>
  <si>
    <t>CATF</t>
  </si>
  <si>
    <t>Costa Adeje Tenerife F</t>
  </si>
  <si>
    <t>EIBF</t>
  </si>
  <si>
    <t>Eibar F</t>
  </si>
  <si>
    <t>VALF</t>
  </si>
  <si>
    <t>Valencia F</t>
  </si>
  <si>
    <t>BETF</t>
  </si>
  <si>
    <t>Betis F</t>
  </si>
  <si>
    <t>LPLF</t>
  </si>
  <si>
    <t>Las Planas F</t>
  </si>
  <si>
    <t>GRAF</t>
  </si>
  <si>
    <t>Granada F</t>
  </si>
  <si>
    <t>VILF</t>
  </si>
  <si>
    <t>Villarreal F</t>
  </si>
  <si>
    <t>HUEF</t>
  </si>
  <si>
    <t>Huelva F</t>
  </si>
  <si>
    <t>MNC</t>
  </si>
  <si>
    <t>MAN</t>
  </si>
  <si>
    <t>Tottenham Hotspur</t>
  </si>
  <si>
    <t>BHA</t>
  </si>
  <si>
    <t>Brighton &amp; Hove Albion</t>
  </si>
  <si>
    <t>LEI</t>
  </si>
  <si>
    <t>Leicester City</t>
  </si>
  <si>
    <t>WHU</t>
  </si>
  <si>
    <t>West Ham United</t>
  </si>
  <si>
    <t>BRC</t>
  </si>
  <si>
    <t>Bristol City</t>
  </si>
  <si>
    <t>SDWF</t>
  </si>
  <si>
    <t>San Diego Waves</t>
  </si>
  <si>
    <t>NA</t>
  </si>
  <si>
    <t>PTHF</t>
  </si>
  <si>
    <t>Portland Thorns</t>
  </si>
  <si>
    <t>NCAF</t>
  </si>
  <si>
    <t>North Carolina</t>
  </si>
  <si>
    <t>OLRF</t>
  </si>
  <si>
    <t>OL Reign</t>
  </si>
  <si>
    <t>ACFF</t>
  </si>
  <si>
    <t>Angel City FC</t>
  </si>
  <si>
    <t>GOTF</t>
  </si>
  <si>
    <t>NY Gotham F</t>
  </si>
  <si>
    <t>PRIF</t>
  </si>
  <si>
    <t>Orlando Pride</t>
  </si>
  <si>
    <t>WASF</t>
  </si>
  <si>
    <t>Washington Spirit</t>
  </si>
  <si>
    <t>LOUF</t>
  </si>
  <si>
    <t>Racing Louisville</t>
  </si>
  <si>
    <t>HOUF</t>
  </si>
  <si>
    <t>Houston Dash</t>
  </si>
  <si>
    <t>KFCF</t>
  </si>
  <si>
    <t>KC Current</t>
  </si>
  <si>
    <t>CRSF</t>
  </si>
  <si>
    <t>Chicago Red Stars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</si>
</sst>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R$ -416]#,##0.00"/>
    <numFmt numFmtId="165" formatCode="d.m"/>
    <numFmt numFmtId="166" formatCode="[$€]#,##0.00"/>
    <numFmt numFmtId="167" formatCode="[$£]#,##0.00"/>
    <numFmt numFmtId="168" formatCode="&quot;$&quot;#,##0.00"/>
    <numFmt numFmtId="169" formatCode="[$$]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vertical="bottom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2" numFmtId="0" xfId="0" applyAlignment="1" applyFont="1">
      <alignment readingOrder="0" vertical="bottom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167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 vertical="bottom"/>
    </xf>
    <xf borderId="0" fillId="0" fontId="2" numFmtId="0" xfId="0" applyAlignment="1" applyFont="1">
      <alignment shrinkToFit="0" vertical="bottom" wrapText="0"/>
    </xf>
    <xf borderId="0" fillId="0" fontId="1" numFmtId="168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7" xfId="0" applyFont="1" applyNumberFormat="1"/>
    <xf borderId="0" fillId="0" fontId="1" numFmtId="169" xfId="0" applyAlignment="1" applyFont="1" applyNumberFormat="1">
      <alignment readingOrder="0"/>
    </xf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8.88"/>
    <col customWidth="1" min="3" max="3" width="32.88"/>
    <col customWidth="1" min="4" max="4" width="45.5"/>
    <col customWidth="1" min="5" max="5" width="31.38"/>
    <col customWidth="1" min="6" max="6" width="14.38"/>
    <col customWidth="1" min="7" max="7" width="15.0"/>
    <col customWidth="1" min="8" max="8" width="22.88"/>
  </cols>
  <sheetData>
    <row r="1">
      <c r="A1" s="1" t="s">
        <v>0</v>
      </c>
      <c r="D1" s="1" t="s">
        <v>1</v>
      </c>
    </row>
    <row r="2">
      <c r="A2" s="1" t="s">
        <v>2</v>
      </c>
      <c r="D2" s="1" t="s">
        <v>3</v>
      </c>
    </row>
    <row r="3">
      <c r="A3" s="1" t="s">
        <v>4</v>
      </c>
    </row>
    <row r="4">
      <c r="A4" s="1" t="s">
        <v>5</v>
      </c>
    </row>
    <row r="5">
      <c r="A5" s="1" t="s">
        <v>6</v>
      </c>
    </row>
    <row r="9">
      <c r="A9" s="2" t="s">
        <v>7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</row>
    <row r="10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17</v>
      </c>
      <c r="F10" s="1" t="s">
        <v>18</v>
      </c>
    </row>
    <row r="11">
      <c r="F11" s="1" t="s">
        <v>19</v>
      </c>
    </row>
    <row r="12">
      <c r="F12" s="1" t="s">
        <v>20</v>
      </c>
    </row>
    <row r="16">
      <c r="A16" s="3" t="s">
        <v>21</v>
      </c>
      <c r="B16" s="3" t="s">
        <v>22</v>
      </c>
      <c r="C16" s="3" t="s">
        <v>23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</row>
    <row r="17">
      <c r="A17" s="1" t="s">
        <v>29</v>
      </c>
      <c r="B17" s="1" t="s">
        <v>30</v>
      </c>
      <c r="C17" s="1" t="s">
        <v>31</v>
      </c>
      <c r="D17" s="1" t="s">
        <v>32</v>
      </c>
      <c r="E17" s="1" t="s">
        <v>33</v>
      </c>
      <c r="F17" s="1" t="s">
        <v>34</v>
      </c>
      <c r="G17" s="1" t="s">
        <v>35</v>
      </c>
      <c r="H17" s="1" t="s">
        <v>36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16.13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9" t="s">
        <v>161</v>
      </c>
      <c r="B2" s="1" t="s">
        <v>162</v>
      </c>
      <c r="C2" s="1">
        <v>1.0</v>
      </c>
      <c r="D2" s="1" t="s">
        <v>39</v>
      </c>
      <c r="E2" s="1" t="s">
        <v>52</v>
      </c>
      <c r="F2" s="17">
        <f>SUM(61300000+21500000)</f>
        <v>82800000</v>
      </c>
      <c r="G2" s="17">
        <v>8.43E8</v>
      </c>
      <c r="H2" s="18">
        <f t="shared" ref="H2:H21" si="1">SUM(F2,G2,I2)</f>
        <v>925800000</v>
      </c>
    </row>
    <row r="3">
      <c r="A3" s="13" t="s">
        <v>163</v>
      </c>
      <c r="B3" s="1" t="s">
        <v>164</v>
      </c>
      <c r="C3" s="1">
        <v>2.0</v>
      </c>
      <c r="D3" s="1" t="s">
        <v>39</v>
      </c>
      <c r="E3" s="1" t="s">
        <v>39</v>
      </c>
      <c r="F3" s="17">
        <v>5.41E7</v>
      </c>
      <c r="G3" s="17">
        <v>8.06E8</v>
      </c>
      <c r="H3" s="18">
        <f t="shared" si="1"/>
        <v>860100000</v>
      </c>
    </row>
    <row r="4">
      <c r="A4" s="13" t="s">
        <v>165</v>
      </c>
      <c r="B4" s="1" t="s">
        <v>166</v>
      </c>
      <c r="C4" s="1">
        <v>3.0</v>
      </c>
      <c r="D4" s="1" t="s">
        <v>39</v>
      </c>
      <c r="E4" s="1" t="s">
        <v>39</v>
      </c>
      <c r="F4" s="17">
        <v>4.69E7</v>
      </c>
      <c r="G4" s="17">
        <v>6.0E7</v>
      </c>
      <c r="H4" s="18">
        <f t="shared" si="1"/>
        <v>106900000</v>
      </c>
    </row>
    <row r="5">
      <c r="A5" s="13" t="s">
        <v>167</v>
      </c>
      <c r="B5" s="1" t="s">
        <v>168</v>
      </c>
      <c r="C5" s="1">
        <v>4.0</v>
      </c>
      <c r="D5" s="1" t="s">
        <v>39</v>
      </c>
      <c r="E5" s="1" t="s">
        <v>39</v>
      </c>
      <c r="F5" s="17">
        <v>3.97E7</v>
      </c>
      <c r="G5" s="17">
        <v>3.78E8</v>
      </c>
      <c r="H5" s="18">
        <f t="shared" si="1"/>
        <v>417700000</v>
      </c>
    </row>
    <row r="6">
      <c r="A6" s="13" t="s">
        <v>169</v>
      </c>
      <c r="B6" s="1" t="s">
        <v>170</v>
      </c>
      <c r="C6" s="1">
        <v>5.0</v>
      </c>
      <c r="D6" s="1" t="s">
        <v>52</v>
      </c>
      <c r="E6" s="1" t="s">
        <v>39</v>
      </c>
      <c r="F6" s="17">
        <v>3.24E7</v>
      </c>
      <c r="G6" s="17">
        <v>1.13E8</v>
      </c>
      <c r="H6" s="18">
        <f t="shared" si="1"/>
        <v>145400000</v>
      </c>
    </row>
    <row r="7">
      <c r="A7" s="13" t="s">
        <v>171</v>
      </c>
      <c r="B7" s="1" t="s">
        <v>172</v>
      </c>
      <c r="C7" s="1">
        <v>6.0</v>
      </c>
      <c r="D7" s="1" t="s">
        <v>39</v>
      </c>
      <c r="E7" s="1" t="s">
        <v>39</v>
      </c>
      <c r="F7" s="17">
        <v>2.52E7</v>
      </c>
      <c r="G7" s="17">
        <v>1.11E8</v>
      </c>
      <c r="H7" s="18">
        <f t="shared" si="1"/>
        <v>136200000</v>
      </c>
    </row>
    <row r="8">
      <c r="A8" s="13" t="s">
        <v>173</v>
      </c>
      <c r="B8" s="1" t="s">
        <v>174</v>
      </c>
      <c r="C8" s="1">
        <v>7.0</v>
      </c>
      <c r="D8" s="1" t="s">
        <v>39</v>
      </c>
      <c r="E8" s="1" t="s">
        <v>39</v>
      </c>
      <c r="F8" s="17">
        <v>1.8E7</v>
      </c>
      <c r="G8" s="17">
        <v>1.49E8</v>
      </c>
      <c r="H8" s="18">
        <f t="shared" si="1"/>
        <v>167000000</v>
      </c>
    </row>
    <row r="9">
      <c r="A9" s="13" t="s">
        <v>175</v>
      </c>
      <c r="B9" s="1" t="s">
        <v>176</v>
      </c>
      <c r="C9" s="1">
        <v>8.0</v>
      </c>
      <c r="D9" s="1" t="s">
        <v>39</v>
      </c>
      <c r="E9" s="1" t="s">
        <v>39</v>
      </c>
      <c r="F9" s="17">
        <v>1.26E7</v>
      </c>
      <c r="G9" s="17">
        <v>1.12E8</v>
      </c>
      <c r="H9" s="18">
        <f t="shared" si="1"/>
        <v>124600000</v>
      </c>
    </row>
    <row r="10">
      <c r="A10" s="13" t="s">
        <v>177</v>
      </c>
      <c r="B10" s="1" t="s">
        <v>178</v>
      </c>
      <c r="C10" s="1">
        <v>9.0</v>
      </c>
      <c r="D10" s="1" t="s">
        <v>39</v>
      </c>
      <c r="E10" s="1" t="s">
        <v>39</v>
      </c>
      <c r="F10" s="17">
        <v>1.08E7</v>
      </c>
      <c r="G10" s="17">
        <v>1.21E8</v>
      </c>
      <c r="H10" s="18">
        <f t="shared" si="1"/>
        <v>131800000</v>
      </c>
    </row>
    <row r="11">
      <c r="A11" s="13" t="s">
        <v>179</v>
      </c>
      <c r="B11" s="1" t="s">
        <v>180</v>
      </c>
      <c r="C11" s="1">
        <v>10.0</v>
      </c>
      <c r="D11" s="1" t="s">
        <v>39</v>
      </c>
      <c r="E11" s="1" t="s">
        <v>39</v>
      </c>
      <c r="F11" s="17">
        <v>9900000.0</v>
      </c>
      <c r="G11" s="17">
        <v>5.5E7</v>
      </c>
      <c r="H11" s="18">
        <f t="shared" si="1"/>
        <v>64900000</v>
      </c>
    </row>
    <row r="12">
      <c r="A12" s="13" t="s">
        <v>181</v>
      </c>
      <c r="B12" s="1" t="s">
        <v>182</v>
      </c>
      <c r="C12" s="1">
        <v>11.0</v>
      </c>
      <c r="D12" s="1" t="s">
        <v>39</v>
      </c>
      <c r="E12" s="1" t="s">
        <v>39</v>
      </c>
      <c r="F12" s="17">
        <v>9000000.0</v>
      </c>
      <c r="G12" s="17">
        <v>7.1E7</v>
      </c>
      <c r="H12" s="18">
        <f t="shared" si="1"/>
        <v>80000000</v>
      </c>
    </row>
    <row r="13">
      <c r="A13" s="13" t="s">
        <v>183</v>
      </c>
      <c r="B13" s="1" t="s">
        <v>184</v>
      </c>
      <c r="C13" s="1">
        <v>12.0</v>
      </c>
      <c r="D13" s="1" t="s">
        <v>39</v>
      </c>
      <c r="E13" s="1" t="s">
        <v>39</v>
      </c>
      <c r="F13" s="17">
        <v>8100000.0</v>
      </c>
      <c r="G13" s="17">
        <v>6.6E7</v>
      </c>
      <c r="H13" s="18">
        <f t="shared" si="1"/>
        <v>74100000</v>
      </c>
    </row>
    <row r="14">
      <c r="A14" s="13" t="s">
        <v>185</v>
      </c>
      <c r="B14" s="1" t="s">
        <v>186</v>
      </c>
      <c r="C14" s="1">
        <v>13.0</v>
      </c>
      <c r="D14" s="1" t="s">
        <v>39</v>
      </c>
      <c r="E14" s="1" t="s">
        <v>39</v>
      </c>
      <c r="F14" s="17">
        <v>7200000.0</v>
      </c>
      <c r="G14" s="17">
        <v>2.14E8</v>
      </c>
      <c r="H14" s="18">
        <f t="shared" si="1"/>
        <v>221200000</v>
      </c>
    </row>
    <row r="15">
      <c r="A15" s="13" t="s">
        <v>187</v>
      </c>
      <c r="B15" s="1" t="s">
        <v>188</v>
      </c>
      <c r="C15" s="1">
        <v>14.0</v>
      </c>
      <c r="D15" s="1" t="s">
        <v>39</v>
      </c>
      <c r="E15" s="1" t="s">
        <v>39</v>
      </c>
      <c r="F15" s="17">
        <v>6300000.0</v>
      </c>
      <c r="G15" s="17">
        <v>7.0E7</v>
      </c>
      <c r="H15" s="18">
        <f t="shared" si="1"/>
        <v>76300000</v>
      </c>
    </row>
    <row r="16">
      <c r="A16" s="13" t="s">
        <v>189</v>
      </c>
      <c r="B16" s="1" t="s">
        <v>190</v>
      </c>
      <c r="C16" s="1">
        <v>15.0</v>
      </c>
      <c r="D16" s="1" t="s">
        <v>39</v>
      </c>
      <c r="E16" s="1" t="s">
        <v>39</v>
      </c>
      <c r="F16" s="17">
        <v>5400000.0</v>
      </c>
      <c r="G16" s="17">
        <v>6.0E7</v>
      </c>
      <c r="H16" s="18">
        <f t="shared" si="1"/>
        <v>65400000</v>
      </c>
    </row>
    <row r="17">
      <c r="A17" s="13" t="s">
        <v>191</v>
      </c>
      <c r="B17" s="1" t="s">
        <v>192</v>
      </c>
      <c r="C17" s="1">
        <v>16.0</v>
      </c>
      <c r="D17" s="1" t="s">
        <v>39</v>
      </c>
      <c r="E17" s="1" t="s">
        <v>39</v>
      </c>
      <c r="F17" s="17">
        <v>4500000.0</v>
      </c>
      <c r="G17" s="17">
        <v>5.2E7</v>
      </c>
      <c r="H17" s="18">
        <f t="shared" si="1"/>
        <v>56500000</v>
      </c>
    </row>
    <row r="18">
      <c r="A18" s="13" t="s">
        <v>193</v>
      </c>
      <c r="B18" s="1" t="s">
        <v>194</v>
      </c>
      <c r="C18" s="1">
        <v>17.0</v>
      </c>
      <c r="D18" s="1" t="s">
        <v>39</v>
      </c>
      <c r="E18" s="1" t="s">
        <v>39</v>
      </c>
      <c r="F18" s="17">
        <v>3600000.0</v>
      </c>
      <c r="G18" s="17">
        <v>6.2E7</v>
      </c>
      <c r="H18" s="18">
        <f t="shared" si="1"/>
        <v>65600000</v>
      </c>
    </row>
    <row r="19">
      <c r="A19" s="13" t="s">
        <v>195</v>
      </c>
      <c r="B19" s="1" t="s">
        <v>196</v>
      </c>
      <c r="C19" s="1">
        <v>18.0</v>
      </c>
      <c r="D19" s="1" t="s">
        <v>39</v>
      </c>
      <c r="E19" s="1" t="s">
        <v>39</v>
      </c>
      <c r="F19" s="17">
        <v>2700000.0</v>
      </c>
      <c r="G19" s="17">
        <v>6.0E7</v>
      </c>
      <c r="H19" s="18">
        <f t="shared" si="1"/>
        <v>62700000</v>
      </c>
    </row>
    <row r="20">
      <c r="A20" s="13" t="s">
        <v>197</v>
      </c>
      <c r="B20" s="1" t="s">
        <v>198</v>
      </c>
      <c r="C20" s="1">
        <v>19.0</v>
      </c>
      <c r="D20" s="1" t="s">
        <v>39</v>
      </c>
      <c r="E20" s="1" t="s">
        <v>39</v>
      </c>
      <c r="F20" s="17">
        <v>1800000.0</v>
      </c>
      <c r="G20" s="17">
        <v>6.5E7</v>
      </c>
      <c r="H20" s="18">
        <f t="shared" si="1"/>
        <v>66800000</v>
      </c>
    </row>
    <row r="21">
      <c r="A21" s="13" t="s">
        <v>199</v>
      </c>
      <c r="B21" s="1" t="s">
        <v>200</v>
      </c>
      <c r="C21" s="1">
        <v>20.0</v>
      </c>
      <c r="D21" s="1" t="s">
        <v>39</v>
      </c>
      <c r="E21" s="1" t="s">
        <v>39</v>
      </c>
      <c r="F21" s="17">
        <v>900000.0</v>
      </c>
      <c r="G21" s="17">
        <v>5.3E7</v>
      </c>
      <c r="H21" s="18">
        <f t="shared" si="1"/>
        <v>53900000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9" t="s">
        <v>161</v>
      </c>
      <c r="B2" s="7">
        <v>340.0</v>
      </c>
      <c r="C2" s="7">
        <v>124.0</v>
      </c>
      <c r="D2" s="7">
        <v>100.0</v>
      </c>
      <c r="E2" s="7">
        <v>225.0</v>
      </c>
      <c r="F2" s="7">
        <v>200.0</v>
      </c>
      <c r="G2" s="1" t="b">
        <v>0</v>
      </c>
    </row>
    <row r="3">
      <c r="A3" s="13" t="s">
        <v>163</v>
      </c>
      <c r="B3" s="7">
        <v>325.0</v>
      </c>
      <c r="C3" s="7">
        <v>85.0</v>
      </c>
      <c r="D3" s="7">
        <v>75.0</v>
      </c>
      <c r="E3" s="7">
        <v>180.0</v>
      </c>
      <c r="F3" s="7">
        <v>165.0</v>
      </c>
      <c r="G3" s="1" t="b">
        <v>0</v>
      </c>
    </row>
    <row r="4">
      <c r="A4" s="13" t="s">
        <v>165</v>
      </c>
      <c r="B4" s="7">
        <v>28.0</v>
      </c>
      <c r="C4" s="7">
        <v>10.0</v>
      </c>
      <c r="D4" s="7">
        <v>8.0</v>
      </c>
      <c r="E4" s="7">
        <v>10.0</v>
      </c>
      <c r="F4" s="7">
        <v>5.0</v>
      </c>
      <c r="G4" s="1" t="b">
        <v>1</v>
      </c>
    </row>
    <row r="5">
      <c r="A5" s="13" t="s">
        <v>167</v>
      </c>
      <c r="B5" s="7">
        <v>200.0</v>
      </c>
      <c r="C5" s="7">
        <v>69.0</v>
      </c>
      <c r="D5" s="7">
        <v>50.0</v>
      </c>
      <c r="E5" s="7">
        <v>106.1</v>
      </c>
      <c r="F5" s="7">
        <v>70.0</v>
      </c>
      <c r="G5" s="1" t="b">
        <v>1</v>
      </c>
    </row>
    <row r="6">
      <c r="A6" s="13" t="s">
        <v>169</v>
      </c>
      <c r="B6" s="7">
        <v>95.0</v>
      </c>
      <c r="C6" s="7">
        <v>25.0</v>
      </c>
      <c r="D6" s="7">
        <v>15.0</v>
      </c>
      <c r="E6" s="7">
        <v>8.0</v>
      </c>
      <c r="F6" s="7">
        <v>15.0</v>
      </c>
      <c r="G6" s="1" t="b">
        <v>1</v>
      </c>
    </row>
    <row r="7">
      <c r="A7" s="13" t="s">
        <v>171</v>
      </c>
      <c r="B7" s="7">
        <v>80.0</v>
      </c>
      <c r="C7" s="7">
        <v>45.0</v>
      </c>
      <c r="D7" s="7">
        <v>40.0</v>
      </c>
      <c r="E7" s="7">
        <v>12.0</v>
      </c>
      <c r="F7" s="7">
        <v>20.0</v>
      </c>
      <c r="G7" s="1" t="b">
        <v>1</v>
      </c>
    </row>
    <row r="8">
      <c r="A8" s="13" t="s">
        <v>173</v>
      </c>
      <c r="B8" s="7">
        <v>70.0</v>
      </c>
      <c r="C8" s="7">
        <v>30.0</v>
      </c>
      <c r="D8" s="7">
        <v>28.0</v>
      </c>
      <c r="E8" s="7">
        <v>13.0</v>
      </c>
      <c r="F8" s="7">
        <v>25.0</v>
      </c>
      <c r="G8" s="1" t="b">
        <v>1</v>
      </c>
    </row>
    <row r="9">
      <c r="A9" s="13" t="s">
        <v>175</v>
      </c>
      <c r="B9" s="7">
        <v>65.0</v>
      </c>
      <c r="C9" s="7">
        <v>45.0</v>
      </c>
      <c r="D9" s="7">
        <v>30.0</v>
      </c>
      <c r="E9" s="7">
        <v>14.0</v>
      </c>
      <c r="F9" s="7">
        <v>18.0</v>
      </c>
      <c r="G9" s="1" t="b">
        <v>1</v>
      </c>
    </row>
    <row r="10">
      <c r="A10" s="13" t="s">
        <v>177</v>
      </c>
      <c r="B10" s="7">
        <v>60.0</v>
      </c>
      <c r="C10" s="7">
        <v>20.0</v>
      </c>
      <c r="D10" s="7">
        <v>18.0</v>
      </c>
      <c r="E10" s="7">
        <v>15.0</v>
      </c>
      <c r="F10" s="7">
        <v>30.0</v>
      </c>
      <c r="G10" s="1" t="b">
        <v>1</v>
      </c>
    </row>
    <row r="11">
      <c r="A11" s="13" t="s">
        <v>179</v>
      </c>
      <c r="B11" s="7">
        <v>28.0</v>
      </c>
      <c r="C11" s="7">
        <v>8.0</v>
      </c>
      <c r="D11" s="7">
        <v>6.0</v>
      </c>
      <c r="E11" s="7">
        <v>7.0</v>
      </c>
      <c r="F11" s="7">
        <v>5.0</v>
      </c>
      <c r="G11" s="1" t="b">
        <v>1</v>
      </c>
    </row>
    <row r="12">
      <c r="A12" s="13" t="s">
        <v>181</v>
      </c>
      <c r="B12" s="7">
        <v>30.0</v>
      </c>
      <c r="C12" s="7">
        <v>12.0</v>
      </c>
      <c r="D12" s="7">
        <v>9.0</v>
      </c>
      <c r="E12" s="7">
        <v>6.0</v>
      </c>
      <c r="F12" s="7">
        <v>7.0</v>
      </c>
      <c r="G12" s="1" t="b">
        <v>1</v>
      </c>
    </row>
    <row r="13">
      <c r="A13" s="13" t="s">
        <v>183</v>
      </c>
      <c r="B13" s="7">
        <v>32.0</v>
      </c>
      <c r="C13" s="7">
        <v>10.0</v>
      </c>
      <c r="D13" s="7">
        <v>8.0</v>
      </c>
      <c r="E13" s="7">
        <v>6.0</v>
      </c>
      <c r="F13" s="7">
        <v>6.0</v>
      </c>
      <c r="G13" s="1" t="b">
        <v>1</v>
      </c>
    </row>
    <row r="14">
      <c r="A14" s="13" t="s">
        <v>185</v>
      </c>
      <c r="B14" s="7">
        <v>100.0</v>
      </c>
      <c r="C14" s="7">
        <v>60.0</v>
      </c>
      <c r="D14" s="7">
        <v>45.0</v>
      </c>
      <c r="E14" s="7">
        <v>50.0</v>
      </c>
      <c r="F14" s="7">
        <v>45.0</v>
      </c>
      <c r="G14" s="1" t="b">
        <v>0</v>
      </c>
    </row>
    <row r="15">
      <c r="A15" s="13" t="s">
        <v>187</v>
      </c>
      <c r="B15" s="7">
        <v>50.0</v>
      </c>
      <c r="C15" s="7">
        <v>20.0</v>
      </c>
      <c r="D15" s="7">
        <v>18.0</v>
      </c>
      <c r="E15" s="7">
        <v>7.0</v>
      </c>
      <c r="F15" s="7">
        <v>10.0</v>
      </c>
      <c r="G15" s="1" t="b">
        <v>1</v>
      </c>
    </row>
    <row r="16">
      <c r="A16" s="13" t="s">
        <v>189</v>
      </c>
      <c r="B16" s="7">
        <v>20.0</v>
      </c>
      <c r="C16" s="7">
        <v>5.0</v>
      </c>
      <c r="D16" s="7">
        <v>4.0</v>
      </c>
      <c r="E16" s="7">
        <v>6.0</v>
      </c>
      <c r="F16" s="7">
        <v>4.0</v>
      </c>
      <c r="G16" s="1" t="b">
        <v>1</v>
      </c>
    </row>
    <row r="17">
      <c r="A17" s="13" t="s">
        <v>191</v>
      </c>
      <c r="B17" s="7">
        <v>25.0</v>
      </c>
      <c r="C17" s="7">
        <v>7.0</v>
      </c>
      <c r="D17" s="7">
        <v>5.0</v>
      </c>
      <c r="E17" s="7">
        <v>6.0</v>
      </c>
      <c r="F17" s="7">
        <v>5.0</v>
      </c>
      <c r="G17" s="1" t="b">
        <v>1</v>
      </c>
    </row>
    <row r="18">
      <c r="A18" s="13" t="s">
        <v>193</v>
      </c>
      <c r="B18" s="7">
        <v>32.0</v>
      </c>
      <c r="C18" s="7">
        <v>10.0</v>
      </c>
      <c r="D18" s="7">
        <v>8.0</v>
      </c>
      <c r="E18" s="7">
        <v>7.0</v>
      </c>
      <c r="F18" s="7">
        <v>6.0</v>
      </c>
      <c r="G18" s="1" t="b">
        <v>1</v>
      </c>
    </row>
    <row r="19">
      <c r="A19" s="13" t="s">
        <v>195</v>
      </c>
      <c r="B19" s="7">
        <v>26.0</v>
      </c>
      <c r="C19" s="7">
        <v>6.0</v>
      </c>
      <c r="D19" s="7">
        <v>4.0</v>
      </c>
      <c r="E19" s="7">
        <v>7.0</v>
      </c>
      <c r="F19" s="7">
        <v>4.0</v>
      </c>
      <c r="G19" s="1" t="b">
        <v>1</v>
      </c>
    </row>
    <row r="20">
      <c r="A20" s="13" t="s">
        <v>197</v>
      </c>
      <c r="B20" s="7">
        <v>28.0</v>
      </c>
      <c r="C20" s="7">
        <v>8.0</v>
      </c>
      <c r="D20" s="7">
        <v>6.0</v>
      </c>
      <c r="E20" s="7">
        <v>6.0</v>
      </c>
      <c r="F20" s="7">
        <v>5.0</v>
      </c>
      <c r="G20" s="1" t="b">
        <v>1</v>
      </c>
    </row>
    <row r="21">
      <c r="A21" s="13" t="s">
        <v>199</v>
      </c>
      <c r="B21" s="7">
        <v>24.0</v>
      </c>
      <c r="C21" s="7">
        <v>7.0</v>
      </c>
      <c r="D21" s="7">
        <v>5.0</v>
      </c>
      <c r="E21" s="7">
        <v>6.0</v>
      </c>
      <c r="F21" s="7">
        <v>3.0</v>
      </c>
      <c r="G21" s="1" t="b"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14.25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9" t="s">
        <v>201</v>
      </c>
      <c r="B2" s="1" t="s">
        <v>202</v>
      </c>
      <c r="C2" s="1">
        <v>1.0</v>
      </c>
      <c r="D2" s="1" t="s">
        <v>52</v>
      </c>
      <c r="E2" s="1" t="s">
        <v>39</v>
      </c>
      <c r="F2" s="20">
        <v>1.762E8</v>
      </c>
      <c r="G2" s="20">
        <v>7.13E8</v>
      </c>
      <c r="H2" s="21">
        <f t="shared" ref="H2:H21" si="1">SUM(F2,G2,I2)</f>
        <v>889200000</v>
      </c>
    </row>
    <row r="3">
      <c r="A3" s="19" t="s">
        <v>203</v>
      </c>
      <c r="B3" s="1" t="s">
        <v>204</v>
      </c>
      <c r="C3" s="1">
        <v>2.0</v>
      </c>
      <c r="D3" s="1" t="s">
        <v>39</v>
      </c>
      <c r="E3" s="1" t="s">
        <v>39</v>
      </c>
      <c r="F3" s="20">
        <v>1.722E8</v>
      </c>
      <c r="G3" s="20">
        <v>6.48E8</v>
      </c>
      <c r="H3" s="21">
        <f t="shared" si="1"/>
        <v>820200000</v>
      </c>
    </row>
    <row r="4">
      <c r="A4" s="19" t="s">
        <v>205</v>
      </c>
      <c r="B4" s="1" t="s">
        <v>206</v>
      </c>
      <c r="C4" s="1">
        <v>3.0</v>
      </c>
      <c r="D4" s="1" t="s">
        <v>39</v>
      </c>
      <c r="E4" s="1" t="s">
        <v>39</v>
      </c>
      <c r="F4" s="20">
        <v>1.683E8</v>
      </c>
      <c r="G4" s="20">
        <v>5.94E8</v>
      </c>
      <c r="H4" s="21">
        <f t="shared" si="1"/>
        <v>762300000</v>
      </c>
    </row>
    <row r="5">
      <c r="A5" s="19" t="s">
        <v>207</v>
      </c>
      <c r="B5" s="1" t="s">
        <v>208</v>
      </c>
      <c r="C5" s="1">
        <v>4.0</v>
      </c>
      <c r="D5" s="1" t="s">
        <v>39</v>
      </c>
      <c r="E5" s="1" t="s">
        <v>39</v>
      </c>
      <c r="F5" s="20">
        <v>1.643E8</v>
      </c>
      <c r="G5" s="20">
        <v>5.5E8</v>
      </c>
      <c r="H5" s="21">
        <f t="shared" si="1"/>
        <v>714300000</v>
      </c>
    </row>
    <row r="6">
      <c r="A6" s="19" t="s">
        <v>209</v>
      </c>
      <c r="B6" s="1" t="s">
        <v>210</v>
      </c>
      <c r="C6" s="1">
        <v>5.0</v>
      </c>
      <c r="D6" s="1" t="s">
        <v>39</v>
      </c>
      <c r="E6" s="1" t="s">
        <v>39</v>
      </c>
      <c r="F6" s="20">
        <v>1.629E8</v>
      </c>
      <c r="G6" s="20">
        <v>5.12E8</v>
      </c>
      <c r="H6" s="21">
        <f t="shared" si="1"/>
        <v>674900000</v>
      </c>
    </row>
    <row r="7">
      <c r="A7" s="19" t="s">
        <v>211</v>
      </c>
      <c r="B7" s="1" t="s">
        <v>212</v>
      </c>
      <c r="C7" s="1">
        <v>6.0</v>
      </c>
      <c r="D7" s="1" t="s">
        <v>39</v>
      </c>
      <c r="E7" s="1" t="s">
        <v>39</v>
      </c>
      <c r="F7" s="20">
        <v>1.497E8</v>
      </c>
      <c r="G7" s="20">
        <v>4.65E8</v>
      </c>
      <c r="H7" s="21">
        <f t="shared" si="1"/>
        <v>614700000</v>
      </c>
    </row>
    <row r="8">
      <c r="A8" s="19" t="s">
        <v>213</v>
      </c>
      <c r="B8" s="1" t="s">
        <v>214</v>
      </c>
      <c r="C8" s="1">
        <v>7.0</v>
      </c>
      <c r="D8" s="1" t="s">
        <v>39</v>
      </c>
      <c r="E8" s="1" t="s">
        <v>39</v>
      </c>
      <c r="F8" s="20">
        <v>1.483E8</v>
      </c>
      <c r="G8" s="20">
        <v>2.5E8</v>
      </c>
      <c r="H8" s="21">
        <f t="shared" si="1"/>
        <v>398300000</v>
      </c>
    </row>
    <row r="9">
      <c r="A9" s="19" t="s">
        <v>215</v>
      </c>
      <c r="B9" s="1" t="s">
        <v>216</v>
      </c>
      <c r="C9" s="1">
        <v>8.0</v>
      </c>
      <c r="D9" s="1" t="s">
        <v>39</v>
      </c>
      <c r="E9" s="1" t="s">
        <v>39</v>
      </c>
      <c r="F9" s="20">
        <v>1.519E8</v>
      </c>
      <c r="G9" s="20">
        <v>2.37E8</v>
      </c>
      <c r="H9" s="21">
        <f t="shared" si="1"/>
        <v>388900000</v>
      </c>
    </row>
    <row r="10">
      <c r="A10" s="19" t="s">
        <v>217</v>
      </c>
      <c r="B10" s="1" t="s">
        <v>218</v>
      </c>
      <c r="C10" s="1">
        <v>9.0</v>
      </c>
      <c r="D10" s="1" t="s">
        <v>39</v>
      </c>
      <c r="E10" s="1" t="s">
        <v>39</v>
      </c>
      <c r="F10" s="20">
        <v>1.387E8</v>
      </c>
      <c r="G10" s="20">
        <v>2.18E8</v>
      </c>
      <c r="H10" s="21">
        <f t="shared" si="1"/>
        <v>356700000</v>
      </c>
    </row>
    <row r="11">
      <c r="A11" s="19" t="s">
        <v>219</v>
      </c>
      <c r="B11" s="1" t="s">
        <v>220</v>
      </c>
      <c r="C11" s="1">
        <v>10.0</v>
      </c>
      <c r="D11" s="1" t="s">
        <v>39</v>
      </c>
      <c r="E11" s="1" t="s">
        <v>39</v>
      </c>
      <c r="F11" s="20">
        <v>1.381E8</v>
      </c>
      <c r="G11" s="20">
        <v>2.04E8</v>
      </c>
      <c r="H11" s="21">
        <f t="shared" si="1"/>
        <v>342100000</v>
      </c>
    </row>
    <row r="12">
      <c r="A12" s="19" t="s">
        <v>221</v>
      </c>
      <c r="B12" s="1" t="s">
        <v>222</v>
      </c>
      <c r="C12" s="1">
        <v>11.0</v>
      </c>
      <c r="D12" s="1" t="s">
        <v>39</v>
      </c>
      <c r="E12" s="1" t="s">
        <v>39</v>
      </c>
      <c r="F12" s="20">
        <v>1.333E8</v>
      </c>
      <c r="G12" s="20">
        <v>1.9E8</v>
      </c>
      <c r="H12" s="21">
        <f t="shared" si="1"/>
        <v>323300000</v>
      </c>
    </row>
    <row r="13">
      <c r="A13" s="19" t="s">
        <v>223</v>
      </c>
      <c r="B13" s="1" t="s">
        <v>224</v>
      </c>
      <c r="C13" s="1">
        <v>12.0</v>
      </c>
      <c r="D13" s="1" t="s">
        <v>39</v>
      </c>
      <c r="E13" s="1" t="s">
        <v>39</v>
      </c>
      <c r="F13" s="20">
        <v>1.377E8</v>
      </c>
      <c r="G13" s="20">
        <v>1.82E8</v>
      </c>
      <c r="H13" s="21">
        <f t="shared" si="1"/>
        <v>319700000</v>
      </c>
    </row>
    <row r="14">
      <c r="A14" s="19" t="s">
        <v>225</v>
      </c>
      <c r="B14" s="1" t="s">
        <v>226</v>
      </c>
      <c r="C14" s="1">
        <v>13.0</v>
      </c>
      <c r="D14" s="1" t="s">
        <v>39</v>
      </c>
      <c r="E14" s="1" t="s">
        <v>39</v>
      </c>
      <c r="F14" s="20">
        <v>1.246E8</v>
      </c>
      <c r="G14" s="20">
        <v>1.8E8</v>
      </c>
      <c r="H14" s="21">
        <f t="shared" si="1"/>
        <v>304600000</v>
      </c>
    </row>
    <row r="15">
      <c r="A15" s="19" t="s">
        <v>227</v>
      </c>
      <c r="B15" s="1" t="s">
        <v>228</v>
      </c>
      <c r="C15" s="1">
        <v>14.0</v>
      </c>
      <c r="D15" s="1" t="s">
        <v>39</v>
      </c>
      <c r="E15" s="1" t="s">
        <v>39</v>
      </c>
      <c r="F15" s="20">
        <v>1.29E7</v>
      </c>
      <c r="G15" s="20">
        <v>1.77E8</v>
      </c>
      <c r="H15" s="21">
        <f t="shared" si="1"/>
        <v>189900000</v>
      </c>
    </row>
    <row r="16">
      <c r="A16" s="19" t="s">
        <v>229</v>
      </c>
      <c r="B16" s="1" t="s">
        <v>230</v>
      </c>
      <c r="C16" s="1">
        <v>15.0</v>
      </c>
      <c r="D16" s="1" t="s">
        <v>39</v>
      </c>
      <c r="E16" s="1" t="s">
        <v>39</v>
      </c>
      <c r="F16" s="20">
        <v>1.175E8</v>
      </c>
      <c r="G16" s="20">
        <v>1.72E8</v>
      </c>
      <c r="H16" s="21">
        <f t="shared" si="1"/>
        <v>289500000</v>
      </c>
    </row>
    <row r="17">
      <c r="A17" s="19" t="s">
        <v>231</v>
      </c>
      <c r="B17" s="1" t="s">
        <v>232</v>
      </c>
      <c r="C17" s="1">
        <v>16.0</v>
      </c>
      <c r="D17" s="1" t="s">
        <v>39</v>
      </c>
      <c r="E17" s="1" t="s">
        <v>39</v>
      </c>
      <c r="F17" s="20">
        <v>1.186E8</v>
      </c>
      <c r="G17" s="20">
        <v>1.69E8</v>
      </c>
      <c r="H17" s="21">
        <f t="shared" si="1"/>
        <v>287600000</v>
      </c>
    </row>
    <row r="18">
      <c r="A18" s="19" t="s">
        <v>233</v>
      </c>
      <c r="B18" s="1" t="s">
        <v>234</v>
      </c>
      <c r="C18" s="1">
        <v>17.0</v>
      </c>
      <c r="D18" s="1" t="s">
        <v>39</v>
      </c>
      <c r="E18" s="1" t="s">
        <v>39</v>
      </c>
      <c r="F18" s="20">
        <v>1.205E8</v>
      </c>
      <c r="G18" s="20">
        <v>1.67E8</v>
      </c>
      <c r="H18" s="21">
        <f t="shared" si="1"/>
        <v>287500000</v>
      </c>
    </row>
    <row r="19">
      <c r="A19" s="19" t="s">
        <v>235</v>
      </c>
      <c r="B19" s="1" t="s">
        <v>236</v>
      </c>
      <c r="C19" s="1">
        <v>18.0</v>
      </c>
      <c r="D19" s="1" t="s">
        <v>39</v>
      </c>
      <c r="E19" s="1" t="s">
        <v>39</v>
      </c>
      <c r="F19" s="20">
        <v>1.14E8</v>
      </c>
      <c r="G19" s="20">
        <v>1.55E8</v>
      </c>
      <c r="H19" s="21">
        <f t="shared" si="1"/>
        <v>269000000</v>
      </c>
    </row>
    <row r="20">
      <c r="A20" s="19" t="s">
        <v>237</v>
      </c>
      <c r="B20" s="1" t="s">
        <v>238</v>
      </c>
      <c r="C20" s="1">
        <v>19.0</v>
      </c>
      <c r="D20" s="1" t="s">
        <v>39</v>
      </c>
      <c r="E20" s="1" t="s">
        <v>39</v>
      </c>
      <c r="F20" s="20">
        <v>1.117E8</v>
      </c>
      <c r="G20" s="20">
        <v>1.46E8</v>
      </c>
      <c r="H20" s="21">
        <f t="shared" si="1"/>
        <v>257700000</v>
      </c>
    </row>
    <row r="21">
      <c r="A21" s="19" t="s">
        <v>239</v>
      </c>
      <c r="B21" s="1" t="s">
        <v>240</v>
      </c>
      <c r="C21" s="1">
        <v>20.0</v>
      </c>
      <c r="D21" s="1" t="s">
        <v>39</v>
      </c>
      <c r="E21" s="1" t="s">
        <v>39</v>
      </c>
      <c r="F21" s="20">
        <v>1.036E8</v>
      </c>
      <c r="G21" s="20">
        <v>1.41E8</v>
      </c>
      <c r="H21" s="21">
        <f t="shared" si="1"/>
        <v>244600000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5" max="5" width="17.38"/>
  </cols>
  <sheetData>
    <row r="1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9" t="s">
        <v>201</v>
      </c>
      <c r="B2" s="7">
        <v>220.0</v>
      </c>
      <c r="C2" s="7">
        <v>120.0</v>
      </c>
      <c r="D2" s="7">
        <v>85.0</v>
      </c>
      <c r="E2" s="7">
        <v>90.0</v>
      </c>
      <c r="F2" s="7">
        <v>45.0</v>
      </c>
      <c r="G2" s="1" t="b">
        <v>0</v>
      </c>
    </row>
    <row r="3">
      <c r="A3" s="19" t="s">
        <v>203</v>
      </c>
      <c r="B3" s="7">
        <v>160.0</v>
      </c>
      <c r="C3" s="7">
        <v>95.0</v>
      </c>
      <c r="D3" s="7">
        <v>55.0</v>
      </c>
      <c r="E3" s="7">
        <v>75.0</v>
      </c>
      <c r="F3" s="7">
        <v>30.0</v>
      </c>
      <c r="G3" s="1" t="b">
        <v>0</v>
      </c>
    </row>
    <row r="4">
      <c r="A4" s="19" t="s">
        <v>205</v>
      </c>
      <c r="B4" s="7">
        <v>190.0</v>
      </c>
      <c r="C4" s="7">
        <v>110.0</v>
      </c>
      <c r="D4" s="7">
        <v>80.0</v>
      </c>
      <c r="E4" s="7">
        <v>85.0</v>
      </c>
      <c r="F4" s="7">
        <v>40.0</v>
      </c>
      <c r="G4" s="1" t="b">
        <v>1</v>
      </c>
    </row>
    <row r="5">
      <c r="A5" s="19" t="s">
        <v>207</v>
      </c>
      <c r="B5" s="7">
        <v>70.0</v>
      </c>
      <c r="C5" s="7">
        <v>65.0</v>
      </c>
      <c r="D5" s="7">
        <v>25.0</v>
      </c>
      <c r="E5" s="7">
        <v>15.0</v>
      </c>
      <c r="F5" s="7">
        <v>10.0</v>
      </c>
      <c r="G5" s="1" t="b">
        <v>1</v>
      </c>
    </row>
    <row r="6">
      <c r="A6" s="19" t="s">
        <v>209</v>
      </c>
      <c r="B6" s="7">
        <v>160.0</v>
      </c>
      <c r="C6" s="7">
        <v>75.0</v>
      </c>
      <c r="D6" s="7">
        <v>45.0</v>
      </c>
      <c r="E6" s="7">
        <v>80.0</v>
      </c>
      <c r="F6" s="7">
        <v>35.0</v>
      </c>
      <c r="G6" s="1" t="b">
        <v>1</v>
      </c>
    </row>
    <row r="7">
      <c r="A7" s="19" t="s">
        <v>211</v>
      </c>
      <c r="B7" s="7">
        <v>210.0</v>
      </c>
      <c r="C7" s="7">
        <v>250.0</v>
      </c>
      <c r="D7" s="7">
        <v>115.0</v>
      </c>
      <c r="E7" s="7">
        <v>70.0</v>
      </c>
      <c r="F7" s="7">
        <v>30.0</v>
      </c>
      <c r="G7" s="1" t="b">
        <v>1</v>
      </c>
    </row>
    <row r="8">
      <c r="A8" s="19" t="s">
        <v>213</v>
      </c>
      <c r="B8" s="7">
        <v>100.0</v>
      </c>
      <c r="C8" s="7">
        <v>80.0</v>
      </c>
      <c r="D8" s="7">
        <v>20.0</v>
      </c>
      <c r="E8" s="7">
        <v>20.0</v>
      </c>
      <c r="F8" s="7">
        <v>15.0</v>
      </c>
      <c r="G8" s="1" t="b">
        <v>1</v>
      </c>
    </row>
    <row r="9">
      <c r="A9" s="19" t="s">
        <v>215</v>
      </c>
      <c r="B9" s="7">
        <v>240.0</v>
      </c>
      <c r="C9" s="7">
        <v>115.0</v>
      </c>
      <c r="D9" s="7">
        <v>75.0</v>
      </c>
      <c r="E9" s="7">
        <v>120.0</v>
      </c>
      <c r="F9" s="7">
        <v>60.0</v>
      </c>
      <c r="G9" s="1" t="b">
        <v>1</v>
      </c>
    </row>
    <row r="10">
      <c r="A10" s="19" t="s">
        <v>217</v>
      </c>
      <c r="B10" s="7">
        <v>90.0</v>
      </c>
      <c r="C10" s="7">
        <v>40.0</v>
      </c>
      <c r="D10" s="7">
        <v>65.0</v>
      </c>
      <c r="E10" s="7">
        <v>35.0</v>
      </c>
      <c r="F10" s="7">
        <v>20.0</v>
      </c>
      <c r="G10" s="1" t="b">
        <v>1</v>
      </c>
    </row>
    <row r="11">
      <c r="A11" s="19" t="s">
        <v>219</v>
      </c>
      <c r="B11" s="7">
        <v>65.0</v>
      </c>
      <c r="C11" s="7">
        <v>35.0</v>
      </c>
      <c r="D11" s="7">
        <v>15.0</v>
      </c>
      <c r="E11" s="7">
        <v>10.0</v>
      </c>
      <c r="F11" s="7">
        <v>5.0</v>
      </c>
      <c r="G11" s="1" t="b">
        <v>1</v>
      </c>
    </row>
    <row r="12">
      <c r="A12" s="19" t="s">
        <v>221</v>
      </c>
      <c r="B12" s="7">
        <v>50.0</v>
      </c>
      <c r="C12" s="7">
        <v>55.0</v>
      </c>
      <c r="D12" s="7">
        <v>110.0</v>
      </c>
      <c r="E12" s="7">
        <v>12.0</v>
      </c>
      <c r="F12" s="7">
        <v>6.0</v>
      </c>
      <c r="G12" s="1" t="b">
        <v>1</v>
      </c>
    </row>
    <row r="13">
      <c r="A13" s="19" t="s">
        <v>223</v>
      </c>
      <c r="B13" s="7">
        <v>45.0</v>
      </c>
      <c r="C13" s="7">
        <v>30.0</v>
      </c>
      <c r="D13" s="7">
        <v>12.0</v>
      </c>
      <c r="E13" s="7">
        <v>8.0</v>
      </c>
      <c r="F13" s="7">
        <v>4.0</v>
      </c>
      <c r="G13" s="1" t="b">
        <v>1</v>
      </c>
    </row>
    <row r="14">
      <c r="A14" s="19" t="s">
        <v>225</v>
      </c>
      <c r="B14" s="7">
        <v>60.0</v>
      </c>
      <c r="C14" s="7">
        <v>40.0</v>
      </c>
      <c r="D14" s="7">
        <v>20.0</v>
      </c>
      <c r="E14" s="7">
        <v>10.0</v>
      </c>
      <c r="F14" s="7">
        <v>5.0</v>
      </c>
      <c r="G14" s="1" t="b">
        <v>1</v>
      </c>
    </row>
    <row r="15">
      <c r="A15" s="19" t="s">
        <v>227</v>
      </c>
      <c r="B15" s="7">
        <v>80.0</v>
      </c>
      <c r="C15" s="7">
        <v>20.0</v>
      </c>
      <c r="D15" s="7">
        <v>30.0</v>
      </c>
      <c r="E15" s="7">
        <v>15.0</v>
      </c>
      <c r="F15" s="7">
        <v>7.0</v>
      </c>
      <c r="G15" s="1" t="b">
        <v>1</v>
      </c>
    </row>
    <row r="16">
      <c r="A16" s="19" t="s">
        <v>229</v>
      </c>
      <c r="B16" s="7">
        <v>95.0</v>
      </c>
      <c r="C16" s="7">
        <v>25.0</v>
      </c>
      <c r="D16" s="7">
        <v>20.0</v>
      </c>
      <c r="E16" s="7">
        <v>25.0</v>
      </c>
      <c r="F16" s="7">
        <v>12.0</v>
      </c>
      <c r="G16" s="1" t="b">
        <v>1</v>
      </c>
    </row>
    <row r="17">
      <c r="A17" s="19" t="s">
        <v>231</v>
      </c>
      <c r="B17" s="7">
        <v>35.0</v>
      </c>
      <c r="C17" s="7">
        <v>35.0</v>
      </c>
      <c r="D17" s="7">
        <v>40.0</v>
      </c>
      <c r="E17" s="7">
        <v>10.0</v>
      </c>
      <c r="F17" s="7">
        <v>5.0</v>
      </c>
      <c r="G17" s="1" t="b">
        <v>1</v>
      </c>
    </row>
    <row r="18">
      <c r="A18" s="19" t="s">
        <v>233</v>
      </c>
      <c r="B18" s="7">
        <v>55.0</v>
      </c>
      <c r="C18" s="7">
        <v>15.0</v>
      </c>
      <c r="D18" s="7">
        <v>10.0</v>
      </c>
      <c r="E18" s="7">
        <v>10.0</v>
      </c>
      <c r="F18" s="7">
        <v>5.0</v>
      </c>
      <c r="G18" s="1" t="b">
        <v>1</v>
      </c>
    </row>
    <row r="19">
      <c r="A19" s="19" t="s">
        <v>235</v>
      </c>
      <c r="B19" s="7">
        <v>20.0</v>
      </c>
      <c r="C19" s="7">
        <v>5.0</v>
      </c>
      <c r="D19" s="7">
        <v>3.0</v>
      </c>
      <c r="E19" s="7">
        <v>5.0</v>
      </c>
      <c r="F19" s="7">
        <v>2.0</v>
      </c>
      <c r="G19" s="1" t="b">
        <v>1</v>
      </c>
    </row>
    <row r="20">
      <c r="A20" s="19" t="s">
        <v>237</v>
      </c>
      <c r="B20" s="7">
        <v>30.0</v>
      </c>
      <c r="C20" s="7">
        <v>25.0</v>
      </c>
      <c r="D20" s="7">
        <v>10.0</v>
      </c>
      <c r="E20" s="7">
        <v>7.0</v>
      </c>
      <c r="F20" s="7">
        <v>3.0</v>
      </c>
      <c r="G20" s="1" t="b">
        <v>1</v>
      </c>
    </row>
    <row r="21">
      <c r="A21" s="19" t="s">
        <v>239</v>
      </c>
      <c r="B21" s="7">
        <v>25.0</v>
      </c>
      <c r="C21" s="7">
        <v>10.0</v>
      </c>
      <c r="D21" s="7">
        <v>5.0</v>
      </c>
      <c r="E21" s="7">
        <v>6.0</v>
      </c>
      <c r="F21" s="7">
        <v>3.0</v>
      </c>
      <c r="G21" s="1" t="b"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19.0"/>
    <col customWidth="1" min="4" max="4" width="18.63"/>
    <col customWidth="1" min="5" max="5" width="18.0"/>
    <col customWidth="1" min="6" max="6" width="29.13"/>
    <col customWidth="1" min="7" max="7" width="20.75"/>
    <col customWidth="1" min="8" max="8" width="27.25"/>
    <col customWidth="1" min="9" max="9" width="20.25"/>
    <col customWidth="1" min="16" max="16" width="25.25"/>
    <col customWidth="1" min="26" max="26" width="27.63"/>
  </cols>
  <sheetData>
    <row r="1">
      <c r="A1" s="1" t="s">
        <v>21</v>
      </c>
      <c r="B1" s="1" t="s">
        <v>79</v>
      </c>
      <c r="C1" s="9" t="s">
        <v>80</v>
      </c>
      <c r="D1" s="9" t="s">
        <v>81</v>
      </c>
      <c r="E1" s="1" t="s">
        <v>82</v>
      </c>
      <c r="F1" s="9" t="s">
        <v>83</v>
      </c>
      <c r="G1" s="1" t="s">
        <v>84</v>
      </c>
      <c r="H1" s="9" t="s">
        <v>85</v>
      </c>
      <c r="I1" s="1" t="s">
        <v>86</v>
      </c>
    </row>
    <row r="2">
      <c r="A2" s="1" t="s">
        <v>201</v>
      </c>
      <c r="B2" s="22">
        <v>5.35E8</v>
      </c>
      <c r="C2" s="22">
        <v>5.1E8</v>
      </c>
      <c r="D2" s="22">
        <v>4.78E8</v>
      </c>
      <c r="E2" s="22">
        <v>5.1E8</v>
      </c>
      <c r="F2" s="22">
        <v>5.69E8</v>
      </c>
      <c r="G2" s="22">
        <v>5.28E8</v>
      </c>
      <c r="H2" s="22">
        <v>6.13E8</v>
      </c>
      <c r="I2" s="22">
        <v>5.6E8</v>
      </c>
      <c r="J2" s="11"/>
    </row>
    <row r="3">
      <c r="A3" s="1" t="s">
        <v>205</v>
      </c>
      <c r="B3" s="22">
        <v>5.33E8</v>
      </c>
      <c r="C3" s="22">
        <v>4.78E8</v>
      </c>
      <c r="D3" s="22">
        <v>4.9E8</v>
      </c>
      <c r="E3" s="22">
        <v>4.69E8</v>
      </c>
      <c r="F3" s="22">
        <v>4.87E8</v>
      </c>
      <c r="G3" s="22">
        <v>4.96E8</v>
      </c>
      <c r="H3" s="22">
        <v>5.94E8</v>
      </c>
      <c r="I3" s="22">
        <v>5.45E8</v>
      </c>
      <c r="J3" s="11"/>
    </row>
    <row r="4">
      <c r="A4" s="1" t="s">
        <v>211</v>
      </c>
      <c r="B4" s="22">
        <v>4.46E8</v>
      </c>
      <c r="C4" s="22">
        <v>4.69E8</v>
      </c>
      <c r="D4" s="22">
        <v>4.07E8</v>
      </c>
      <c r="E4" s="22">
        <v>4.14E8</v>
      </c>
      <c r="F4" s="22">
        <v>4.35E8</v>
      </c>
      <c r="G4" s="22">
        <v>4.3E8</v>
      </c>
      <c r="H4" s="22">
        <v>4.81E8</v>
      </c>
      <c r="I4" s="22">
        <v>5.3E8</v>
      </c>
    </row>
    <row r="5">
      <c r="A5" s="1" t="s">
        <v>215</v>
      </c>
      <c r="B5" s="22">
        <v>6.27E8</v>
      </c>
      <c r="C5" s="22">
        <v>5.18E8</v>
      </c>
      <c r="D5" s="22">
        <v>5.09E8</v>
      </c>
      <c r="E5" s="22">
        <v>5.22E8</v>
      </c>
      <c r="F5" s="22">
        <v>4.94E8</v>
      </c>
      <c r="G5" s="22">
        <v>5.38E8</v>
      </c>
      <c r="H5" s="22">
        <v>5.83E8</v>
      </c>
      <c r="I5" s="22">
        <v>5.96E8</v>
      </c>
      <c r="J5" s="11"/>
    </row>
    <row r="6">
      <c r="B6" s="10"/>
      <c r="C6" s="10"/>
      <c r="D6" s="10"/>
      <c r="E6" s="10"/>
      <c r="F6" s="10"/>
      <c r="G6" s="11"/>
    </row>
    <row r="7">
      <c r="B7" s="10"/>
      <c r="C7" s="10"/>
      <c r="D7" s="10"/>
      <c r="E7" s="10"/>
      <c r="F7" s="10"/>
      <c r="G7" s="10"/>
      <c r="H7" s="10"/>
      <c r="I7" s="10"/>
      <c r="J7" s="11"/>
    </row>
    <row r="8">
      <c r="B8" s="10"/>
      <c r="C8" s="10"/>
      <c r="D8" s="10"/>
      <c r="E8" s="10"/>
      <c r="F8" s="10"/>
      <c r="G8" s="6"/>
      <c r="H8" s="10"/>
      <c r="I8" s="6"/>
    </row>
    <row r="9">
      <c r="B9" s="12"/>
      <c r="C9" s="7"/>
      <c r="D9" s="7"/>
      <c r="E9" s="7"/>
      <c r="F9" s="7"/>
      <c r="H9" s="7"/>
    </row>
    <row r="10">
      <c r="B10" s="8"/>
      <c r="C10" s="7"/>
      <c r="D10" s="7"/>
      <c r="E10" s="7"/>
      <c r="F10" s="7"/>
      <c r="H10" s="7"/>
    </row>
    <row r="11">
      <c r="B11" s="12"/>
      <c r="C11" s="7"/>
      <c r="D11" s="7"/>
      <c r="E11" s="7"/>
      <c r="F11" s="7"/>
      <c r="H11" s="7"/>
    </row>
    <row r="12">
      <c r="B12" s="12"/>
      <c r="C12" s="7"/>
      <c r="D12" s="7"/>
      <c r="E12" s="7"/>
      <c r="F12" s="7"/>
      <c r="H12" s="7"/>
    </row>
    <row r="13">
      <c r="B13" s="12"/>
      <c r="C13" s="7"/>
      <c r="D13" s="7"/>
      <c r="E13" s="7"/>
      <c r="F13" s="7"/>
      <c r="H13" s="7"/>
    </row>
    <row r="14">
      <c r="B14" s="8"/>
      <c r="C14" s="7"/>
      <c r="D14" s="7"/>
      <c r="E14" s="7"/>
      <c r="F14" s="7"/>
      <c r="H14" s="7"/>
    </row>
    <row r="15">
      <c r="B15" s="12"/>
      <c r="C15" s="7"/>
      <c r="D15" s="7"/>
      <c r="E15" s="7"/>
      <c r="F15" s="7"/>
      <c r="H15" s="7"/>
    </row>
    <row r="16">
      <c r="B16" s="12"/>
      <c r="C16" s="7"/>
      <c r="D16" s="7"/>
      <c r="E16" s="7"/>
      <c r="F16" s="7"/>
      <c r="H16" s="7"/>
    </row>
    <row r="17">
      <c r="B17" s="12"/>
      <c r="C17" s="7"/>
      <c r="D17" s="7"/>
      <c r="E17" s="7"/>
      <c r="F17" s="7"/>
      <c r="H17" s="7"/>
    </row>
    <row r="18">
      <c r="B18" s="8"/>
      <c r="C18" s="7"/>
      <c r="D18" s="7"/>
      <c r="E18" s="7"/>
      <c r="F18" s="7"/>
      <c r="H18" s="7"/>
    </row>
    <row r="19">
      <c r="B19" s="12"/>
      <c r="C19" s="7"/>
      <c r="D19" s="7"/>
      <c r="E19" s="7"/>
      <c r="F19" s="7"/>
      <c r="H19" s="7"/>
    </row>
    <row r="20">
      <c r="B20" s="8"/>
      <c r="C20" s="7"/>
      <c r="D20" s="7"/>
      <c r="E20" s="7"/>
      <c r="F20" s="7"/>
      <c r="H20" s="7"/>
    </row>
    <row r="21">
      <c r="B21" s="8"/>
      <c r="C21" s="7"/>
      <c r="D21" s="7"/>
      <c r="E21" s="7"/>
      <c r="F21" s="7"/>
      <c r="H21" s="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9.5"/>
    <col customWidth="1" min="7" max="7" width="19.38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9" t="s">
        <v>241</v>
      </c>
      <c r="B2" s="1" t="s">
        <v>242</v>
      </c>
      <c r="C2" s="1">
        <v>1.0</v>
      </c>
      <c r="D2" s="1" t="s">
        <v>52</v>
      </c>
      <c r="E2" s="1" t="s">
        <v>39</v>
      </c>
      <c r="F2" s="17">
        <v>7.647E7</v>
      </c>
      <c r="G2" s="17">
        <v>8.3659006E7</v>
      </c>
      <c r="H2" s="18">
        <f t="shared" ref="H2:H19" si="1">SUM(F2:G2)</f>
        <v>160129006</v>
      </c>
    </row>
    <row r="3">
      <c r="A3" s="19" t="s">
        <v>243</v>
      </c>
      <c r="B3" s="1" t="s">
        <v>244</v>
      </c>
      <c r="C3" s="1">
        <v>2.0</v>
      </c>
      <c r="D3" s="1" t="s">
        <v>39</v>
      </c>
      <c r="E3" s="1" t="s">
        <v>39</v>
      </c>
      <c r="F3" s="17">
        <v>7.497E7</v>
      </c>
      <c r="G3" s="17">
        <v>4.3821496E7</v>
      </c>
      <c r="H3" s="18">
        <f t="shared" si="1"/>
        <v>118791496</v>
      </c>
    </row>
    <row r="4">
      <c r="A4" s="19" t="s">
        <v>245</v>
      </c>
      <c r="B4" s="1" t="s">
        <v>246</v>
      </c>
      <c r="C4" s="1">
        <v>3.0</v>
      </c>
      <c r="D4" s="1" t="s">
        <v>39</v>
      </c>
      <c r="E4" s="1" t="s">
        <v>39</v>
      </c>
      <c r="F4" s="17">
        <v>7.209E7</v>
      </c>
      <c r="G4" s="17">
        <v>9.5532698E7</v>
      </c>
      <c r="H4" s="18">
        <f t="shared" si="1"/>
        <v>167622698</v>
      </c>
    </row>
    <row r="5">
      <c r="A5" s="19" t="s">
        <v>247</v>
      </c>
      <c r="B5" s="1" t="s">
        <v>248</v>
      </c>
      <c r="C5" s="1">
        <v>4.0</v>
      </c>
      <c r="D5" s="1" t="s">
        <v>39</v>
      </c>
      <c r="E5" s="1" t="s">
        <v>39</v>
      </c>
      <c r="F5" s="17">
        <v>7.124E7</v>
      </c>
      <c r="G5" s="17">
        <v>8.0662113E7</v>
      </c>
      <c r="H5" s="18">
        <f t="shared" si="1"/>
        <v>151902113</v>
      </c>
    </row>
    <row r="6">
      <c r="A6" s="19" t="s">
        <v>249</v>
      </c>
      <c r="B6" s="1" t="s">
        <v>250</v>
      </c>
      <c r="C6" s="1">
        <v>5.0</v>
      </c>
      <c r="D6" s="1" t="s">
        <v>39</v>
      </c>
      <c r="E6" s="1" t="s">
        <v>39</v>
      </c>
      <c r="F6" s="17">
        <f>SUM(69940000+16200000)</f>
        <v>86140000</v>
      </c>
      <c r="G6" s="17">
        <v>8.4046638E7</v>
      </c>
      <c r="H6" s="18">
        <f t="shared" si="1"/>
        <v>170186638</v>
      </c>
    </row>
    <row r="7">
      <c r="A7" s="19" t="s">
        <v>251</v>
      </c>
      <c r="B7" s="1" t="s">
        <v>252</v>
      </c>
      <c r="C7" s="1">
        <v>6.0</v>
      </c>
      <c r="D7" s="1" t="s">
        <v>39</v>
      </c>
      <c r="E7" s="1" t="s">
        <v>39</v>
      </c>
      <c r="F7" s="17">
        <v>6.778E7</v>
      </c>
      <c r="G7" s="17">
        <v>7.9116632E7</v>
      </c>
      <c r="H7" s="18">
        <f t="shared" si="1"/>
        <v>146896632</v>
      </c>
    </row>
    <row r="8">
      <c r="A8" s="19" t="s">
        <v>253</v>
      </c>
      <c r="B8" s="1" t="s">
        <v>254</v>
      </c>
      <c r="C8" s="1">
        <v>7.0</v>
      </c>
      <c r="D8" s="1" t="s">
        <v>39</v>
      </c>
      <c r="E8" s="1" t="s">
        <v>39</v>
      </c>
      <c r="F8" s="17">
        <v>6.56E7</v>
      </c>
      <c r="G8" s="17">
        <v>5.9796689E7</v>
      </c>
      <c r="H8" s="18">
        <f t="shared" si="1"/>
        <v>125396689</v>
      </c>
    </row>
    <row r="9">
      <c r="A9" s="19" t="s">
        <v>255</v>
      </c>
      <c r="B9" s="1" t="s">
        <v>256</v>
      </c>
      <c r="C9" s="1">
        <v>8.0</v>
      </c>
      <c r="D9" s="1" t="s">
        <v>39</v>
      </c>
      <c r="E9" s="1" t="s">
        <v>39</v>
      </c>
      <c r="F9" s="17">
        <v>6.355E7</v>
      </c>
      <c r="G9" s="17">
        <v>3.4202091E7</v>
      </c>
      <c r="H9" s="18">
        <f t="shared" si="1"/>
        <v>97752091</v>
      </c>
    </row>
    <row r="10">
      <c r="A10" s="19" t="s">
        <v>257</v>
      </c>
      <c r="B10" s="1" t="s">
        <v>258</v>
      </c>
      <c r="C10" s="1">
        <v>9.0</v>
      </c>
      <c r="D10" s="1" t="s">
        <v>39</v>
      </c>
      <c r="E10" s="1" t="s">
        <v>39</v>
      </c>
      <c r="F10" s="17">
        <v>6.017E7</v>
      </c>
      <c r="G10" s="17">
        <v>4.0578136E7</v>
      </c>
      <c r="H10" s="18">
        <f t="shared" si="1"/>
        <v>100748136</v>
      </c>
    </row>
    <row r="11">
      <c r="A11" s="19" t="s">
        <v>259</v>
      </c>
      <c r="B11" s="1" t="s">
        <v>260</v>
      </c>
      <c r="C11" s="1">
        <v>10.0</v>
      </c>
      <c r="D11" s="1" t="s">
        <v>39</v>
      </c>
      <c r="E11" s="1" t="s">
        <v>39</v>
      </c>
      <c r="F11" s="17">
        <v>5.978E7</v>
      </c>
      <c r="G11" s="17">
        <v>6.5011018E7</v>
      </c>
      <c r="H11" s="18">
        <f t="shared" si="1"/>
        <v>124791018</v>
      </c>
    </row>
    <row r="12">
      <c r="A12" s="19" t="s">
        <v>261</v>
      </c>
      <c r="B12" s="1" t="s">
        <v>262</v>
      </c>
      <c r="C12" s="1">
        <v>11.0</v>
      </c>
      <c r="D12" s="1" t="s">
        <v>39</v>
      </c>
      <c r="E12" s="1" t="s">
        <v>39</v>
      </c>
      <c r="F12" s="17">
        <v>5.506E7</v>
      </c>
      <c r="G12" s="17">
        <v>4.7238491E7</v>
      </c>
      <c r="H12" s="18">
        <f t="shared" si="1"/>
        <v>102298491</v>
      </c>
    </row>
    <row r="13">
      <c r="A13" s="19" t="s">
        <v>263</v>
      </c>
      <c r="B13" s="1" t="s">
        <v>264</v>
      </c>
      <c r="C13" s="1">
        <v>12.0</v>
      </c>
      <c r="D13" s="1" t="s">
        <v>39</v>
      </c>
      <c r="E13" s="1" t="s">
        <v>39</v>
      </c>
      <c r="F13" s="17">
        <v>5.34E7</v>
      </c>
      <c r="G13" s="17">
        <v>6.478535E7</v>
      </c>
      <c r="H13" s="18">
        <f t="shared" si="1"/>
        <v>118185350</v>
      </c>
    </row>
    <row r="14">
      <c r="A14" s="19" t="s">
        <v>265</v>
      </c>
      <c r="B14" s="1" t="s">
        <v>266</v>
      </c>
      <c r="C14" s="1">
        <v>13.0</v>
      </c>
      <c r="D14" s="1" t="s">
        <v>39</v>
      </c>
      <c r="E14" s="1" t="s">
        <v>39</v>
      </c>
      <c r="F14" s="17">
        <v>4.944E7</v>
      </c>
      <c r="G14" s="17">
        <v>5.2429731E7</v>
      </c>
      <c r="H14" s="18">
        <f t="shared" si="1"/>
        <v>101869731</v>
      </c>
    </row>
    <row r="15">
      <c r="A15" s="19" t="s">
        <v>267</v>
      </c>
      <c r="B15" s="1" t="s">
        <v>268</v>
      </c>
      <c r="C15" s="1">
        <v>14.0</v>
      </c>
      <c r="D15" s="1" t="s">
        <v>39</v>
      </c>
      <c r="E15" s="1" t="s">
        <v>39</v>
      </c>
      <c r="F15" s="17">
        <v>4.591E7</v>
      </c>
      <c r="G15" s="17">
        <v>6.2302624E7</v>
      </c>
      <c r="H15" s="18">
        <f t="shared" si="1"/>
        <v>108212624</v>
      </c>
    </row>
    <row r="16">
      <c r="A16" s="19" t="s">
        <v>269</v>
      </c>
      <c r="B16" s="1" t="s">
        <v>270</v>
      </c>
      <c r="C16" s="1">
        <v>15.0</v>
      </c>
      <c r="D16" s="1" t="s">
        <v>39</v>
      </c>
      <c r="E16" s="1" t="s">
        <v>39</v>
      </c>
      <c r="F16" s="17">
        <v>4.342E7</v>
      </c>
      <c r="G16" s="17">
        <v>6.796108E7</v>
      </c>
      <c r="H16" s="18">
        <f t="shared" si="1"/>
        <v>111381080</v>
      </c>
    </row>
    <row r="17">
      <c r="A17" s="19" t="s">
        <v>271</v>
      </c>
      <c r="B17" s="1" t="s">
        <v>272</v>
      </c>
      <c r="C17" s="1">
        <v>16.0</v>
      </c>
      <c r="D17" s="1" t="s">
        <v>39</v>
      </c>
      <c r="E17" s="1" t="s">
        <v>39</v>
      </c>
      <c r="F17" s="17">
        <v>4.185E7</v>
      </c>
      <c r="G17" s="17">
        <v>3.7310311E7</v>
      </c>
      <c r="H17" s="18">
        <f t="shared" si="1"/>
        <v>79160311</v>
      </c>
    </row>
    <row r="18">
      <c r="A18" s="19" t="s">
        <v>273</v>
      </c>
      <c r="B18" s="1" t="s">
        <v>274</v>
      </c>
      <c r="C18" s="1">
        <v>17.0</v>
      </c>
      <c r="D18" s="1" t="s">
        <v>39</v>
      </c>
      <c r="E18" s="1" t="s">
        <v>39</v>
      </c>
      <c r="F18" s="17">
        <v>3.551E7</v>
      </c>
      <c r="G18" s="17">
        <v>5.2070037E7</v>
      </c>
      <c r="H18" s="18">
        <f t="shared" si="1"/>
        <v>87580037</v>
      </c>
    </row>
    <row r="19">
      <c r="A19" s="19" t="s">
        <v>275</v>
      </c>
      <c r="B19" s="1" t="s">
        <v>276</v>
      </c>
      <c r="C19" s="1">
        <v>18.0</v>
      </c>
      <c r="D19" s="1" t="s">
        <v>39</v>
      </c>
      <c r="E19" s="1" t="s">
        <v>39</v>
      </c>
      <c r="F19" s="17">
        <v>3.172E7</v>
      </c>
      <c r="G19" s="17">
        <v>3.1343181E7</v>
      </c>
      <c r="H19" s="18">
        <f t="shared" si="1"/>
        <v>63063181</v>
      </c>
    </row>
    <row r="20">
      <c r="A20" s="13"/>
    </row>
    <row r="21">
      <c r="A21" s="1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9" t="s">
        <v>241</v>
      </c>
      <c r="B2" s="7">
        <v>90.0</v>
      </c>
      <c r="C2" s="7">
        <v>60.0</v>
      </c>
      <c r="D2" s="7">
        <v>70.0</v>
      </c>
      <c r="E2" s="7">
        <v>30.0</v>
      </c>
      <c r="F2" s="7">
        <v>7.5</v>
      </c>
      <c r="G2" s="1" t="b">
        <v>1</v>
      </c>
    </row>
    <row r="3">
      <c r="A3" s="19" t="s">
        <v>243</v>
      </c>
      <c r="B3" s="7">
        <v>50.0</v>
      </c>
      <c r="C3" s="7">
        <v>20.0</v>
      </c>
      <c r="D3" s="7">
        <v>25.0</v>
      </c>
      <c r="E3" s="7">
        <v>25.0</v>
      </c>
      <c r="F3" s="7">
        <v>4.0</v>
      </c>
      <c r="G3" s="1" t="b">
        <v>1</v>
      </c>
    </row>
    <row r="4">
      <c r="A4" s="19" t="s">
        <v>245</v>
      </c>
      <c r="B4" s="7">
        <v>310.0</v>
      </c>
      <c r="C4" s="7">
        <v>150.0</v>
      </c>
      <c r="D4" s="7">
        <v>110.0</v>
      </c>
      <c r="E4" s="7">
        <v>90.0</v>
      </c>
      <c r="F4" s="7">
        <v>60.0</v>
      </c>
      <c r="G4" s="1" t="b">
        <v>1</v>
      </c>
    </row>
    <row r="5">
      <c r="A5" s="19" t="s">
        <v>247</v>
      </c>
      <c r="B5" s="7">
        <v>90.0</v>
      </c>
      <c r="C5" s="7">
        <v>85.0</v>
      </c>
      <c r="D5" s="7">
        <v>100.0</v>
      </c>
      <c r="E5" s="7">
        <v>25.0</v>
      </c>
      <c r="F5" s="7">
        <v>5.0</v>
      </c>
      <c r="G5" s="1" t="b">
        <v>1</v>
      </c>
    </row>
    <row r="6">
      <c r="A6" s="19" t="s">
        <v>249</v>
      </c>
      <c r="B6" s="7">
        <v>180.0</v>
      </c>
      <c r="C6" s="7">
        <v>90.0</v>
      </c>
      <c r="D6" s="7">
        <v>85.0</v>
      </c>
      <c r="E6" s="7">
        <v>80.0</v>
      </c>
      <c r="F6" s="7">
        <v>45.0</v>
      </c>
      <c r="G6" s="1" t="b">
        <v>0</v>
      </c>
    </row>
    <row r="7">
      <c r="A7" s="19" t="s">
        <v>251</v>
      </c>
      <c r="B7" s="7">
        <v>70.0</v>
      </c>
      <c r="C7" s="7">
        <v>40.0</v>
      </c>
      <c r="D7" s="7">
        <v>65.0</v>
      </c>
      <c r="E7" s="7">
        <v>20.0</v>
      </c>
      <c r="F7" s="7">
        <v>6.0</v>
      </c>
      <c r="G7" s="1" t="b">
        <v>1</v>
      </c>
    </row>
    <row r="8">
      <c r="A8" s="19" t="s">
        <v>253</v>
      </c>
      <c r="B8" s="7">
        <v>60.0</v>
      </c>
      <c r="C8" s="7">
        <v>30.0</v>
      </c>
      <c r="D8" s="7">
        <v>25.0</v>
      </c>
      <c r="E8" s="7">
        <v>15.0</v>
      </c>
      <c r="F8" s="7">
        <v>2.5</v>
      </c>
      <c r="G8" s="1" t="b">
        <v>1</v>
      </c>
    </row>
    <row r="9">
      <c r="A9" s="19" t="s">
        <v>255</v>
      </c>
      <c r="B9" s="7">
        <v>15.0</v>
      </c>
      <c r="C9" s="7">
        <v>5.0</v>
      </c>
      <c r="D9" s="7">
        <v>3.0</v>
      </c>
      <c r="E9" s="7">
        <v>10.0</v>
      </c>
      <c r="F9" s="7">
        <v>1.0</v>
      </c>
      <c r="G9" s="1" t="b">
        <v>1</v>
      </c>
    </row>
    <row r="10">
      <c r="A10" s="19" t="s">
        <v>257</v>
      </c>
      <c r="B10" s="7">
        <v>40.0</v>
      </c>
      <c r="C10" s="7">
        <v>15.0</v>
      </c>
      <c r="D10" s="7">
        <v>10.0</v>
      </c>
      <c r="E10" s="7">
        <v>18.0</v>
      </c>
      <c r="F10" s="7">
        <v>3.0</v>
      </c>
      <c r="G10" s="1" t="b">
        <v>1</v>
      </c>
    </row>
    <row r="11">
      <c r="A11" s="19" t="s">
        <v>259</v>
      </c>
      <c r="B11" s="7">
        <v>50.0</v>
      </c>
      <c r="C11" s="7">
        <v>25.0</v>
      </c>
      <c r="D11" s="7">
        <v>40.0</v>
      </c>
      <c r="E11" s="7">
        <v>13.0</v>
      </c>
      <c r="F11" s="7">
        <v>2.5</v>
      </c>
      <c r="G11" s="1" t="b">
        <v>1</v>
      </c>
    </row>
    <row r="12">
      <c r="A12" s="19" t="s">
        <v>261</v>
      </c>
      <c r="B12" s="7">
        <v>40.0</v>
      </c>
      <c r="C12" s="7">
        <v>20.0</v>
      </c>
      <c r="D12" s="7">
        <v>15.0</v>
      </c>
      <c r="E12" s="7">
        <v>12.0</v>
      </c>
      <c r="F12" s="7">
        <v>2.0</v>
      </c>
      <c r="G12" s="1" t="b">
        <v>1</v>
      </c>
    </row>
    <row r="13">
      <c r="A13" s="19" t="s">
        <v>263</v>
      </c>
      <c r="B13" s="7">
        <v>80.0</v>
      </c>
      <c r="C13" s="7">
        <v>30.0</v>
      </c>
      <c r="D13" s="7">
        <v>50.0</v>
      </c>
      <c r="E13" s="7">
        <v>20.0</v>
      </c>
      <c r="F13" s="7">
        <v>4.0</v>
      </c>
      <c r="G13" s="1" t="b">
        <v>1</v>
      </c>
    </row>
    <row r="14">
      <c r="A14" s="19" t="s">
        <v>265</v>
      </c>
      <c r="B14" s="7">
        <v>40.0</v>
      </c>
      <c r="C14" s="7">
        <v>10.0</v>
      </c>
      <c r="D14" s="7">
        <v>20.0</v>
      </c>
      <c r="E14" s="7">
        <v>14.0</v>
      </c>
      <c r="F14" s="7">
        <v>2.0</v>
      </c>
      <c r="G14" s="1" t="b">
        <v>1</v>
      </c>
    </row>
    <row r="15">
      <c r="A15" s="19" t="s">
        <v>267</v>
      </c>
      <c r="B15" s="7">
        <v>80.0</v>
      </c>
      <c r="C15" s="7">
        <v>30.0</v>
      </c>
      <c r="D15" s="7">
        <v>45.0</v>
      </c>
      <c r="E15" s="7">
        <v>22.0</v>
      </c>
      <c r="F15" s="7">
        <v>6.0</v>
      </c>
      <c r="G15" s="1" t="b">
        <v>1</v>
      </c>
    </row>
    <row r="16">
      <c r="A16" s="19" t="s">
        <v>269</v>
      </c>
      <c r="B16" s="7">
        <v>50.0</v>
      </c>
      <c r="C16" s="7">
        <v>25.0</v>
      </c>
      <c r="D16" s="7">
        <v>15.0</v>
      </c>
      <c r="E16" s="7">
        <v>12.0</v>
      </c>
      <c r="F16" s="7">
        <v>3.0</v>
      </c>
      <c r="G16" s="1" t="b">
        <v>1</v>
      </c>
    </row>
    <row r="17">
      <c r="A17" s="19" t="s">
        <v>271</v>
      </c>
      <c r="B17" s="7">
        <v>30.0</v>
      </c>
      <c r="C17" s="7">
        <v>10.0</v>
      </c>
      <c r="D17" s="7">
        <v>5.0</v>
      </c>
      <c r="E17" s="7">
        <v>9.0</v>
      </c>
      <c r="F17" s="7">
        <v>1.0</v>
      </c>
      <c r="G17" s="1" t="b">
        <v>1</v>
      </c>
    </row>
    <row r="18">
      <c r="A18" s="19" t="s">
        <v>273</v>
      </c>
      <c r="B18" s="7">
        <v>50.0</v>
      </c>
      <c r="C18" s="7">
        <v>15.0</v>
      </c>
      <c r="D18" s="7">
        <v>20.0</v>
      </c>
      <c r="E18" s="7">
        <v>15.0</v>
      </c>
      <c r="F18" s="7">
        <v>4.0</v>
      </c>
      <c r="G18" s="1" t="b">
        <v>1</v>
      </c>
    </row>
    <row r="19">
      <c r="A19" s="19" t="s">
        <v>275</v>
      </c>
      <c r="B19" s="7">
        <v>15.0</v>
      </c>
      <c r="C19" s="7">
        <v>5.0</v>
      </c>
      <c r="D19" s="7">
        <v>3.0</v>
      </c>
      <c r="E19" s="7">
        <v>7.0</v>
      </c>
      <c r="F19" s="7">
        <v>0.5</v>
      </c>
      <c r="G19" s="1" t="b">
        <v>1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19.5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9" t="s">
        <v>277</v>
      </c>
      <c r="B2" s="1" t="s">
        <v>278</v>
      </c>
      <c r="C2" s="1">
        <v>1.0</v>
      </c>
      <c r="D2" s="1" t="s">
        <v>39</v>
      </c>
      <c r="E2" s="1" t="s">
        <v>39</v>
      </c>
      <c r="F2" s="17">
        <v>300000.0</v>
      </c>
      <c r="G2" s="18">
        <f>SUM(F2+F2/10)</f>
        <v>330000</v>
      </c>
      <c r="H2" s="18">
        <f t="shared" ref="H2:H13" si="1">SUM(F2,G2,I2)</f>
        <v>630000</v>
      </c>
    </row>
    <row r="3">
      <c r="A3" s="19" t="s">
        <v>279</v>
      </c>
      <c r="B3" s="1" t="s">
        <v>280</v>
      </c>
      <c r="C3" s="1">
        <v>2.0</v>
      </c>
      <c r="D3" s="1" t="s">
        <v>52</v>
      </c>
      <c r="E3" s="1" t="s">
        <v>39</v>
      </c>
      <c r="F3" s="17">
        <v>470000.0</v>
      </c>
      <c r="G3" s="18">
        <f>SUM(270000+(270000*0.1))</f>
        <v>297000</v>
      </c>
      <c r="H3" s="18">
        <f t="shared" si="1"/>
        <v>767000</v>
      </c>
    </row>
    <row r="4">
      <c r="A4" s="19" t="s">
        <v>281</v>
      </c>
      <c r="B4" s="1" t="s">
        <v>282</v>
      </c>
      <c r="C4" s="1">
        <v>3.0</v>
      </c>
      <c r="D4" s="1" t="s">
        <v>39</v>
      </c>
      <c r="E4" s="1" t="s">
        <v>39</v>
      </c>
      <c r="F4" s="17">
        <v>150000.0</v>
      </c>
      <c r="G4" s="18">
        <f t="shared" ref="G4:G13" si="2">SUM((F4)+(F4*0.1))</f>
        <v>165000</v>
      </c>
      <c r="H4" s="18">
        <f t="shared" si="1"/>
        <v>315000</v>
      </c>
    </row>
    <row r="5">
      <c r="A5" s="19" t="s">
        <v>283</v>
      </c>
      <c r="B5" s="1" t="s">
        <v>284</v>
      </c>
      <c r="C5" s="1">
        <v>4.0</v>
      </c>
      <c r="D5" s="1" t="s">
        <v>39</v>
      </c>
      <c r="E5" s="1" t="s">
        <v>39</v>
      </c>
      <c r="F5" s="17">
        <v>100000.0</v>
      </c>
      <c r="G5" s="18">
        <f t="shared" si="2"/>
        <v>110000</v>
      </c>
      <c r="H5" s="18">
        <f t="shared" si="1"/>
        <v>210000</v>
      </c>
    </row>
    <row r="6">
      <c r="A6" s="19" t="s">
        <v>285</v>
      </c>
      <c r="B6" s="1" t="s">
        <v>286</v>
      </c>
      <c r="C6" s="1">
        <v>5.0</v>
      </c>
      <c r="D6" s="1" t="s">
        <v>39</v>
      </c>
      <c r="E6" s="1" t="s">
        <v>39</v>
      </c>
      <c r="F6" s="17">
        <v>75000.0</v>
      </c>
      <c r="G6" s="18">
        <f t="shared" si="2"/>
        <v>82500</v>
      </c>
      <c r="H6" s="18">
        <f t="shared" si="1"/>
        <v>157500</v>
      </c>
    </row>
    <row r="7">
      <c r="A7" s="19" t="s">
        <v>287</v>
      </c>
      <c r="B7" s="1" t="s">
        <v>288</v>
      </c>
      <c r="C7" s="1">
        <v>6.0</v>
      </c>
      <c r="D7" s="1" t="s">
        <v>39</v>
      </c>
      <c r="E7" s="1" t="s">
        <v>39</v>
      </c>
      <c r="F7" s="17">
        <v>50000.0</v>
      </c>
      <c r="G7" s="18">
        <f t="shared" si="2"/>
        <v>55000</v>
      </c>
      <c r="H7" s="18">
        <f t="shared" si="1"/>
        <v>105000</v>
      </c>
    </row>
    <row r="8">
      <c r="A8" s="19" t="s">
        <v>289</v>
      </c>
      <c r="B8" s="1" t="s">
        <v>290</v>
      </c>
      <c r="C8" s="1">
        <v>7.0</v>
      </c>
      <c r="D8" s="1" t="s">
        <v>39</v>
      </c>
      <c r="E8" s="1" t="s">
        <v>39</v>
      </c>
      <c r="F8" s="17">
        <v>40000.0</v>
      </c>
      <c r="G8" s="18">
        <f t="shared" si="2"/>
        <v>44000</v>
      </c>
      <c r="H8" s="18">
        <f t="shared" si="1"/>
        <v>84000</v>
      </c>
    </row>
    <row r="9">
      <c r="A9" s="19" t="s">
        <v>291</v>
      </c>
      <c r="B9" s="1" t="s">
        <v>292</v>
      </c>
      <c r="C9" s="1">
        <v>8.0</v>
      </c>
      <c r="D9" s="1" t="s">
        <v>39</v>
      </c>
      <c r="E9" s="1" t="s">
        <v>39</v>
      </c>
      <c r="F9" s="17">
        <v>30000.0</v>
      </c>
      <c r="G9" s="18">
        <f t="shared" si="2"/>
        <v>33000</v>
      </c>
      <c r="H9" s="18">
        <f t="shared" si="1"/>
        <v>63000</v>
      </c>
    </row>
    <row r="10">
      <c r="A10" s="19" t="s">
        <v>293</v>
      </c>
      <c r="B10" s="1" t="s">
        <v>294</v>
      </c>
      <c r="C10" s="1">
        <v>9.0</v>
      </c>
      <c r="D10" s="1" t="s">
        <v>39</v>
      </c>
      <c r="E10" s="1" t="s">
        <v>39</v>
      </c>
      <c r="F10" s="17">
        <v>20000.0</v>
      </c>
      <c r="G10" s="18">
        <f t="shared" si="2"/>
        <v>22000</v>
      </c>
      <c r="H10" s="18">
        <f t="shared" si="1"/>
        <v>42000</v>
      </c>
    </row>
    <row r="11">
      <c r="A11" s="19" t="s">
        <v>295</v>
      </c>
      <c r="B11" s="1" t="s">
        <v>296</v>
      </c>
      <c r="C11" s="1">
        <v>10.0</v>
      </c>
      <c r="D11" s="1" t="s">
        <v>39</v>
      </c>
      <c r="E11" s="1" t="s">
        <v>39</v>
      </c>
      <c r="F11" s="17">
        <v>15000.0</v>
      </c>
      <c r="G11" s="18">
        <f t="shared" si="2"/>
        <v>16500</v>
      </c>
      <c r="H11" s="18">
        <f t="shared" si="1"/>
        <v>31500</v>
      </c>
    </row>
    <row r="12">
      <c r="A12" s="19" t="s">
        <v>297</v>
      </c>
      <c r="B12" s="1" t="s">
        <v>298</v>
      </c>
      <c r="C12" s="1">
        <v>11.0</v>
      </c>
      <c r="D12" s="1" t="s">
        <v>39</v>
      </c>
      <c r="E12" s="1" t="s">
        <v>39</v>
      </c>
      <c r="F12" s="17">
        <v>10000.0</v>
      </c>
      <c r="G12" s="18">
        <f t="shared" si="2"/>
        <v>11000</v>
      </c>
      <c r="H12" s="18">
        <f t="shared" si="1"/>
        <v>21000</v>
      </c>
    </row>
    <row r="13">
      <c r="A13" s="19" t="s">
        <v>299</v>
      </c>
      <c r="B13" s="1" t="s">
        <v>300</v>
      </c>
      <c r="C13" s="1">
        <v>12.0</v>
      </c>
      <c r="D13" s="1" t="s">
        <v>39</v>
      </c>
      <c r="E13" s="1" t="s">
        <v>39</v>
      </c>
      <c r="F13" s="17">
        <v>5000.0</v>
      </c>
      <c r="G13" s="18">
        <f t="shared" si="2"/>
        <v>5500</v>
      </c>
      <c r="H13" s="18">
        <f t="shared" si="1"/>
        <v>10500</v>
      </c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16.88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23" t="s">
        <v>26</v>
      </c>
      <c r="G1" s="23" t="s">
        <v>27</v>
      </c>
      <c r="H1" s="23" t="s">
        <v>28</v>
      </c>
      <c r="I1" s="4"/>
    </row>
    <row r="2">
      <c r="A2" s="19" t="s">
        <v>277</v>
      </c>
      <c r="B2" s="13" t="s">
        <v>301</v>
      </c>
      <c r="C2" s="1">
        <v>1.0</v>
      </c>
      <c r="D2" s="1" t="s">
        <v>52</v>
      </c>
      <c r="E2" s="1" t="s">
        <v>52</v>
      </c>
      <c r="F2" s="17">
        <v>2020000.0</v>
      </c>
      <c r="G2" s="17">
        <f>SUM(620000+620000/2)</f>
        <v>930000</v>
      </c>
      <c r="H2" s="18">
        <f t="shared" ref="H2:H17" si="1">SUM(F2,G2,I2)</f>
        <v>2950000</v>
      </c>
    </row>
    <row r="3">
      <c r="A3" s="19" t="s">
        <v>302</v>
      </c>
      <c r="B3" s="13" t="s">
        <v>303</v>
      </c>
      <c r="C3" s="1">
        <v>2.0</v>
      </c>
      <c r="D3" s="1" t="s">
        <v>39</v>
      </c>
      <c r="E3" s="1" t="s">
        <v>39</v>
      </c>
      <c r="F3" s="17">
        <v>584700.0</v>
      </c>
      <c r="G3" s="17">
        <f t="shared" ref="G3:G17" si="2">SUM(F3+F3/2)</f>
        <v>877050</v>
      </c>
      <c r="H3" s="18">
        <f t="shared" si="1"/>
        <v>1461750</v>
      </c>
    </row>
    <row r="4">
      <c r="A4" s="19" t="s">
        <v>304</v>
      </c>
      <c r="B4" s="24" t="s">
        <v>305</v>
      </c>
      <c r="C4" s="1">
        <v>3.0</v>
      </c>
      <c r="D4" s="1" t="s">
        <v>39</v>
      </c>
      <c r="E4" s="1" t="s">
        <v>39</v>
      </c>
      <c r="F4" s="17">
        <v>428350.0</v>
      </c>
      <c r="G4" s="17">
        <f t="shared" si="2"/>
        <v>642525</v>
      </c>
      <c r="H4" s="18">
        <f t="shared" si="1"/>
        <v>1070875</v>
      </c>
    </row>
    <row r="5">
      <c r="A5" s="19" t="s">
        <v>306</v>
      </c>
      <c r="B5" s="13" t="s">
        <v>307</v>
      </c>
      <c r="C5" s="1">
        <v>4.0</v>
      </c>
      <c r="D5" s="1" t="s">
        <v>39</v>
      </c>
      <c r="E5" s="1" t="s">
        <v>39</v>
      </c>
      <c r="F5" s="17">
        <v>387000.0</v>
      </c>
      <c r="G5" s="17">
        <f t="shared" si="2"/>
        <v>580500</v>
      </c>
      <c r="H5" s="18">
        <f t="shared" si="1"/>
        <v>967500</v>
      </c>
    </row>
    <row r="6">
      <c r="A6" s="19" t="s">
        <v>308</v>
      </c>
      <c r="B6" s="13" t="s">
        <v>309</v>
      </c>
      <c r="C6" s="1">
        <v>5.0</v>
      </c>
      <c r="D6" s="1" t="s">
        <v>39</v>
      </c>
      <c r="E6" s="1" t="s">
        <v>39</v>
      </c>
      <c r="F6" s="17">
        <v>343000.0</v>
      </c>
      <c r="G6" s="17">
        <f t="shared" si="2"/>
        <v>514500</v>
      </c>
      <c r="H6" s="18">
        <f t="shared" si="1"/>
        <v>857500</v>
      </c>
    </row>
    <row r="7">
      <c r="A7" s="19" t="s">
        <v>310</v>
      </c>
      <c r="B7" s="13" t="s">
        <v>311</v>
      </c>
      <c r="C7" s="1">
        <v>6.0</v>
      </c>
      <c r="D7" s="1" t="s">
        <v>39</v>
      </c>
      <c r="E7" s="1" t="s">
        <v>39</v>
      </c>
      <c r="F7" s="17">
        <v>303000.0</v>
      </c>
      <c r="G7" s="17">
        <f t="shared" si="2"/>
        <v>454500</v>
      </c>
      <c r="H7" s="18">
        <f t="shared" si="1"/>
        <v>757500</v>
      </c>
    </row>
    <row r="8">
      <c r="A8" s="19" t="s">
        <v>312</v>
      </c>
      <c r="B8" s="13" t="s">
        <v>313</v>
      </c>
      <c r="C8" s="1">
        <v>7.0</v>
      </c>
      <c r="D8" s="1" t="s">
        <v>39</v>
      </c>
      <c r="E8" s="1" t="s">
        <v>39</v>
      </c>
      <c r="F8" s="17">
        <v>286000.0</v>
      </c>
      <c r="G8" s="17">
        <f t="shared" si="2"/>
        <v>429000</v>
      </c>
      <c r="H8" s="18">
        <f t="shared" si="1"/>
        <v>715000</v>
      </c>
    </row>
    <row r="9">
      <c r="A9" s="19" t="s">
        <v>314</v>
      </c>
      <c r="B9" s="24" t="s">
        <v>315</v>
      </c>
      <c r="C9" s="1">
        <v>8.0</v>
      </c>
      <c r="D9" s="1" t="s">
        <v>39</v>
      </c>
      <c r="E9" s="1" t="s">
        <v>39</v>
      </c>
      <c r="F9" s="17">
        <v>266000.0</v>
      </c>
      <c r="G9" s="17">
        <f t="shared" si="2"/>
        <v>399000</v>
      </c>
      <c r="H9" s="18">
        <f t="shared" si="1"/>
        <v>665000</v>
      </c>
    </row>
    <row r="10">
      <c r="A10" s="19" t="s">
        <v>316</v>
      </c>
      <c r="B10" s="24" t="s">
        <v>317</v>
      </c>
      <c r="C10" s="1">
        <v>9.0</v>
      </c>
      <c r="D10" s="1" t="s">
        <v>39</v>
      </c>
      <c r="E10" s="1" t="s">
        <v>39</v>
      </c>
      <c r="F10" s="17">
        <v>231000.0</v>
      </c>
      <c r="G10" s="17">
        <f t="shared" si="2"/>
        <v>346500</v>
      </c>
      <c r="H10" s="18">
        <f t="shared" si="1"/>
        <v>577500</v>
      </c>
    </row>
    <row r="11">
      <c r="A11" s="19" t="s">
        <v>318</v>
      </c>
      <c r="B11" s="13" t="s">
        <v>319</v>
      </c>
      <c r="C11" s="1">
        <v>10.0</v>
      </c>
      <c r="D11" s="1" t="s">
        <v>39</v>
      </c>
      <c r="E11" s="1" t="s">
        <v>39</v>
      </c>
      <c r="F11" s="17">
        <v>199000.0</v>
      </c>
      <c r="G11" s="17">
        <f t="shared" si="2"/>
        <v>298500</v>
      </c>
      <c r="H11" s="18">
        <f t="shared" si="1"/>
        <v>497500</v>
      </c>
    </row>
    <row r="12">
      <c r="A12" s="19" t="s">
        <v>320</v>
      </c>
      <c r="B12" s="13" t="s">
        <v>321</v>
      </c>
      <c r="C12" s="1">
        <v>11.0</v>
      </c>
      <c r="D12" s="1" t="s">
        <v>39</v>
      </c>
      <c r="E12" s="1" t="s">
        <v>39</v>
      </c>
      <c r="F12" s="17">
        <v>170000.0</v>
      </c>
      <c r="G12" s="17">
        <f t="shared" si="2"/>
        <v>255000</v>
      </c>
      <c r="H12" s="18">
        <f t="shared" si="1"/>
        <v>425000</v>
      </c>
    </row>
    <row r="13">
      <c r="A13" s="19" t="s">
        <v>322</v>
      </c>
      <c r="B13" s="13" t="s">
        <v>323</v>
      </c>
      <c r="C13" s="1">
        <v>12.0</v>
      </c>
      <c r="D13" s="1" t="s">
        <v>39</v>
      </c>
      <c r="E13" s="1" t="s">
        <v>39</v>
      </c>
      <c r="F13" s="17">
        <v>143000.0</v>
      </c>
      <c r="G13" s="17">
        <f t="shared" si="2"/>
        <v>214500</v>
      </c>
      <c r="H13" s="18">
        <f t="shared" si="1"/>
        <v>357500</v>
      </c>
    </row>
    <row r="14">
      <c r="A14" s="19" t="s">
        <v>324</v>
      </c>
      <c r="B14" s="13" t="s">
        <v>325</v>
      </c>
      <c r="C14" s="1">
        <v>13.0</v>
      </c>
      <c r="D14" s="1" t="s">
        <v>39</v>
      </c>
      <c r="E14" s="1" t="s">
        <v>39</v>
      </c>
      <c r="F14" s="17">
        <v>118000.0</v>
      </c>
      <c r="G14" s="17">
        <f t="shared" si="2"/>
        <v>177000</v>
      </c>
      <c r="H14" s="18">
        <f t="shared" si="1"/>
        <v>295000</v>
      </c>
    </row>
    <row r="15">
      <c r="A15" s="19" t="s">
        <v>326</v>
      </c>
      <c r="B15" s="13" t="s">
        <v>327</v>
      </c>
      <c r="C15" s="1">
        <v>14.0</v>
      </c>
      <c r="D15" s="1" t="s">
        <v>39</v>
      </c>
      <c r="E15" s="1" t="s">
        <v>39</v>
      </c>
      <c r="F15" s="17">
        <v>105000.0</v>
      </c>
      <c r="G15" s="17">
        <f t="shared" si="2"/>
        <v>157500</v>
      </c>
      <c r="H15" s="18">
        <f t="shared" si="1"/>
        <v>262500</v>
      </c>
    </row>
    <row r="16">
      <c r="A16" s="19" t="s">
        <v>328</v>
      </c>
      <c r="B16" s="13" t="s">
        <v>329</v>
      </c>
      <c r="C16" s="1">
        <v>15.0</v>
      </c>
      <c r="D16" s="1" t="s">
        <v>39</v>
      </c>
      <c r="E16" s="1" t="s">
        <v>39</v>
      </c>
      <c r="F16" s="17">
        <v>95904.0</v>
      </c>
      <c r="G16" s="17">
        <f t="shared" si="2"/>
        <v>143856</v>
      </c>
      <c r="H16" s="18">
        <f t="shared" si="1"/>
        <v>239760</v>
      </c>
    </row>
    <row r="17">
      <c r="A17" s="19" t="s">
        <v>330</v>
      </c>
      <c r="B17" s="13" t="s">
        <v>331</v>
      </c>
      <c r="C17" s="1">
        <v>16.0</v>
      </c>
      <c r="D17" s="1" t="s">
        <v>39</v>
      </c>
      <c r="E17" s="1" t="s">
        <v>39</v>
      </c>
      <c r="F17" s="17">
        <v>91000.0</v>
      </c>
      <c r="G17" s="17">
        <f t="shared" si="2"/>
        <v>136500</v>
      </c>
      <c r="H17" s="18">
        <f t="shared" si="1"/>
        <v>227500</v>
      </c>
    </row>
    <row r="18">
      <c r="A18" s="13"/>
      <c r="G18" s="25"/>
    </row>
    <row r="19">
      <c r="A19" s="13"/>
      <c r="G19" s="25"/>
    </row>
    <row r="20">
      <c r="A20" s="13"/>
      <c r="G20" s="25"/>
    </row>
    <row r="21">
      <c r="A21" s="13"/>
      <c r="G21" s="25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20.88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3" t="s">
        <v>211</v>
      </c>
      <c r="B2" s="13" t="s">
        <v>212</v>
      </c>
      <c r="C2" s="1">
        <v>1.0</v>
      </c>
      <c r="D2" s="1" t="s">
        <v>39</v>
      </c>
      <c r="E2" s="1" t="s">
        <v>39</v>
      </c>
      <c r="F2" s="26">
        <v>500000.0</v>
      </c>
      <c r="G2" s="26">
        <v>6400000.0</v>
      </c>
      <c r="H2" s="27">
        <f t="shared" ref="H2:H13" si="1">SUM(F2,G2,I2)</f>
        <v>6900000</v>
      </c>
    </row>
    <row r="3">
      <c r="A3" s="13" t="s">
        <v>332</v>
      </c>
      <c r="B3" s="13" t="s">
        <v>202</v>
      </c>
      <c r="C3" s="1">
        <v>2.0</v>
      </c>
      <c r="D3" s="1" t="s">
        <v>39</v>
      </c>
      <c r="E3" s="1" t="s">
        <v>39</v>
      </c>
      <c r="F3" s="26">
        <v>450000.0</v>
      </c>
      <c r="G3" s="26">
        <v>4100000.0</v>
      </c>
      <c r="H3" s="27">
        <f t="shared" si="1"/>
        <v>4550000</v>
      </c>
    </row>
    <row r="4">
      <c r="A4" s="13" t="s">
        <v>203</v>
      </c>
      <c r="B4" s="13" t="s">
        <v>204</v>
      </c>
      <c r="C4" s="1">
        <v>3.0</v>
      </c>
      <c r="D4" s="1" t="s">
        <v>39</v>
      </c>
      <c r="E4" s="1" t="s">
        <v>39</v>
      </c>
      <c r="F4" s="26">
        <v>350000.0</v>
      </c>
      <c r="G4" s="26">
        <v>6900000.0</v>
      </c>
      <c r="H4" s="27">
        <f t="shared" si="1"/>
        <v>7250000</v>
      </c>
    </row>
    <row r="5">
      <c r="A5" s="13" t="s">
        <v>205</v>
      </c>
      <c r="B5" s="13" t="s">
        <v>206</v>
      </c>
      <c r="C5" s="1">
        <v>4.0</v>
      </c>
      <c r="D5" s="1" t="s">
        <v>39</v>
      </c>
      <c r="E5" s="1" t="s">
        <v>39</v>
      </c>
      <c r="F5" s="26">
        <v>300000.0</v>
      </c>
      <c r="G5" s="26">
        <v>4600000.0</v>
      </c>
      <c r="H5" s="27">
        <f t="shared" si="1"/>
        <v>4900000</v>
      </c>
    </row>
    <row r="6">
      <c r="A6" s="13" t="s">
        <v>333</v>
      </c>
      <c r="B6" s="24" t="s">
        <v>216</v>
      </c>
      <c r="C6" s="1">
        <v>5.0</v>
      </c>
      <c r="D6" s="1" t="s">
        <v>52</v>
      </c>
      <c r="E6" s="1" t="s">
        <v>39</v>
      </c>
      <c r="F6" s="26">
        <v>3300000.0</v>
      </c>
      <c r="G6" s="26">
        <v>5100000.0</v>
      </c>
      <c r="H6" s="27">
        <f t="shared" si="1"/>
        <v>8400000</v>
      </c>
    </row>
    <row r="7">
      <c r="A7" s="13" t="s">
        <v>209</v>
      </c>
      <c r="B7" s="24" t="s">
        <v>334</v>
      </c>
      <c r="C7" s="1">
        <v>6.0</v>
      </c>
      <c r="D7" s="1" t="s">
        <v>39</v>
      </c>
      <c r="E7" s="1" t="s">
        <v>39</v>
      </c>
      <c r="F7" s="26">
        <v>250000.0</v>
      </c>
      <c r="G7" s="26">
        <v>1900000.0</v>
      </c>
      <c r="H7" s="27">
        <f t="shared" si="1"/>
        <v>2150000</v>
      </c>
    </row>
    <row r="8">
      <c r="A8" s="13" t="s">
        <v>207</v>
      </c>
      <c r="B8" s="13" t="s">
        <v>208</v>
      </c>
      <c r="C8" s="1">
        <v>7.0</v>
      </c>
      <c r="D8" s="1" t="s">
        <v>39</v>
      </c>
      <c r="E8" s="1" t="s">
        <v>39</v>
      </c>
      <c r="F8" s="26">
        <v>200000.0</v>
      </c>
      <c r="G8" s="26">
        <v>1500000.0</v>
      </c>
      <c r="H8" s="27">
        <f t="shared" si="1"/>
        <v>1700000</v>
      </c>
    </row>
    <row r="9">
      <c r="A9" s="13" t="s">
        <v>229</v>
      </c>
      <c r="B9" s="13" t="s">
        <v>230</v>
      </c>
      <c r="C9" s="1">
        <v>8.0</v>
      </c>
      <c r="D9" s="1" t="s">
        <v>39</v>
      </c>
      <c r="E9" s="1" t="s">
        <v>39</v>
      </c>
      <c r="F9" s="26">
        <v>150000.0</v>
      </c>
      <c r="G9" s="26">
        <v>3200000.0</v>
      </c>
      <c r="H9" s="27">
        <f t="shared" si="1"/>
        <v>3350000</v>
      </c>
    </row>
    <row r="10">
      <c r="A10" s="13" t="s">
        <v>335</v>
      </c>
      <c r="B10" s="24" t="s">
        <v>336</v>
      </c>
      <c r="C10" s="1">
        <v>9.0</v>
      </c>
      <c r="D10" s="1" t="s">
        <v>39</v>
      </c>
      <c r="E10" s="1" t="s">
        <v>39</v>
      </c>
      <c r="F10" s="26">
        <v>100000.0</v>
      </c>
      <c r="G10" s="26">
        <v>1900000.0</v>
      </c>
      <c r="H10" s="27">
        <f t="shared" si="1"/>
        <v>2000000</v>
      </c>
    </row>
    <row r="11">
      <c r="A11" s="13" t="s">
        <v>337</v>
      </c>
      <c r="B11" s="13" t="s">
        <v>338</v>
      </c>
      <c r="C11" s="1">
        <v>10.0</v>
      </c>
      <c r="D11" s="1" t="s">
        <v>39</v>
      </c>
      <c r="E11" s="1" t="s">
        <v>39</v>
      </c>
      <c r="F11" s="26">
        <v>90000.0</v>
      </c>
      <c r="G11" s="26">
        <v>400000.0</v>
      </c>
      <c r="H11" s="27">
        <f t="shared" si="1"/>
        <v>490000</v>
      </c>
    </row>
    <row r="12">
      <c r="A12" s="13" t="s">
        <v>339</v>
      </c>
      <c r="B12" s="24" t="s">
        <v>340</v>
      </c>
      <c r="C12" s="1">
        <v>11.0</v>
      </c>
      <c r="D12" s="1" t="s">
        <v>39</v>
      </c>
      <c r="E12" s="1" t="s">
        <v>39</v>
      </c>
      <c r="F12" s="26">
        <v>80000.0</v>
      </c>
      <c r="G12" s="26">
        <v>1400000.0</v>
      </c>
      <c r="H12" s="27">
        <f t="shared" si="1"/>
        <v>1480000</v>
      </c>
    </row>
    <row r="13">
      <c r="A13" s="13" t="s">
        <v>341</v>
      </c>
      <c r="B13" s="13" t="s">
        <v>342</v>
      </c>
      <c r="C13" s="1">
        <v>12.0</v>
      </c>
      <c r="D13" s="1" t="s">
        <v>39</v>
      </c>
      <c r="E13" s="1" t="s">
        <v>39</v>
      </c>
      <c r="F13" s="26">
        <v>70000.0</v>
      </c>
      <c r="G13" s="26">
        <v>600000.0</v>
      </c>
      <c r="H13" s="27">
        <f t="shared" si="1"/>
        <v>670000</v>
      </c>
    </row>
    <row r="14">
      <c r="A14" s="13"/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15.5"/>
    <col customWidth="1" min="8" max="8" width="17.5"/>
    <col customWidth="1" min="9" max="9" width="17.25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" t="s">
        <v>37</v>
      </c>
      <c r="B2" s="1" t="s">
        <v>38</v>
      </c>
      <c r="C2" s="1">
        <v>1.0</v>
      </c>
      <c r="D2" s="1" t="s">
        <v>39</v>
      </c>
      <c r="E2" s="1" t="s">
        <v>39</v>
      </c>
      <c r="F2" s="5">
        <v>4.7E7</v>
      </c>
      <c r="G2" s="5">
        <v>1.626E8</v>
      </c>
      <c r="H2" s="6">
        <f t="shared" ref="H2:H21" si="1">SUM(F2,G2,I2)</f>
        <v>209600000</v>
      </c>
    </row>
    <row r="3">
      <c r="A3" s="1" t="s">
        <v>40</v>
      </c>
      <c r="B3" s="1" t="s">
        <v>41</v>
      </c>
      <c r="C3" s="1">
        <v>2.0</v>
      </c>
      <c r="D3" s="1" t="s">
        <v>39</v>
      </c>
      <c r="E3" s="1" t="s">
        <v>39</v>
      </c>
      <c r="F3" s="5">
        <v>4.54E7</v>
      </c>
      <c r="G3" s="5">
        <v>1.701E8</v>
      </c>
      <c r="H3" s="6">
        <f t="shared" si="1"/>
        <v>215500000</v>
      </c>
    </row>
    <row r="4">
      <c r="A4" s="1" t="s">
        <v>42</v>
      </c>
      <c r="B4" s="1" t="s">
        <v>43</v>
      </c>
      <c r="C4" s="1">
        <v>3.0</v>
      </c>
      <c r="D4" s="1" t="s">
        <v>39</v>
      </c>
      <c r="E4" s="1" t="s">
        <v>39</v>
      </c>
      <c r="F4" s="5">
        <v>4.3E7</v>
      </c>
      <c r="G4" s="5">
        <v>1.212E8</v>
      </c>
      <c r="H4" s="6">
        <f t="shared" si="1"/>
        <v>164200000</v>
      </c>
    </row>
    <row r="5">
      <c r="A5" s="1" t="s">
        <v>44</v>
      </c>
      <c r="B5" s="1" t="s">
        <v>45</v>
      </c>
      <c r="C5" s="1">
        <v>4.0</v>
      </c>
      <c r="D5" s="1" t="s">
        <v>39</v>
      </c>
      <c r="E5" s="1" t="s">
        <v>39</v>
      </c>
      <c r="F5" s="5">
        <v>4.06E7</v>
      </c>
      <c r="G5" s="5">
        <v>2.752E8</v>
      </c>
      <c r="H5" s="6">
        <f t="shared" si="1"/>
        <v>315800000</v>
      </c>
    </row>
    <row r="6">
      <c r="A6" s="1" t="s">
        <v>46</v>
      </c>
      <c r="B6" s="1" t="s">
        <v>47</v>
      </c>
      <c r="C6" s="1">
        <v>5.0</v>
      </c>
      <c r="D6" s="1" t="s">
        <v>39</v>
      </c>
      <c r="E6" s="1" t="s">
        <v>39</v>
      </c>
      <c r="F6" s="5">
        <v>3.82E7</v>
      </c>
      <c r="G6" s="5">
        <v>1.125E8</v>
      </c>
      <c r="H6" s="6">
        <f t="shared" si="1"/>
        <v>150700000</v>
      </c>
    </row>
    <row r="7">
      <c r="A7" s="1" t="s">
        <v>48</v>
      </c>
      <c r="B7" s="1" t="s">
        <v>49</v>
      </c>
      <c r="C7" s="1">
        <v>6.0</v>
      </c>
      <c r="D7" s="1" t="s">
        <v>39</v>
      </c>
      <c r="E7" s="1" t="s">
        <v>39</v>
      </c>
      <c r="F7" s="5">
        <v>3.58E7</v>
      </c>
      <c r="G7" s="5">
        <v>8.58E7</v>
      </c>
      <c r="H7" s="6">
        <f t="shared" si="1"/>
        <v>121600000</v>
      </c>
    </row>
    <row r="8">
      <c r="A8" s="1" t="s">
        <v>50</v>
      </c>
      <c r="B8" s="1" t="s">
        <v>51</v>
      </c>
      <c r="C8" s="1">
        <v>7.0</v>
      </c>
      <c r="D8" s="1" t="s">
        <v>39</v>
      </c>
      <c r="E8" s="1" t="s">
        <v>52</v>
      </c>
      <c r="F8" s="5">
        <f>SUM(33400000 + 167000000)</f>
        <v>200400000</v>
      </c>
      <c r="G8" s="5">
        <v>1.057E8</v>
      </c>
      <c r="H8" s="6">
        <f t="shared" si="1"/>
        <v>306100000</v>
      </c>
    </row>
    <row r="9">
      <c r="A9" s="1" t="s">
        <v>53</v>
      </c>
      <c r="B9" s="1" t="s">
        <v>54</v>
      </c>
      <c r="C9" s="1">
        <v>8.0</v>
      </c>
      <c r="D9" s="1" t="s">
        <v>39</v>
      </c>
      <c r="E9" s="1" t="s">
        <v>39</v>
      </c>
      <c r="F9" s="5">
        <v>3.1E7</v>
      </c>
      <c r="G9" s="5">
        <v>4.18E7</v>
      </c>
      <c r="H9" s="6">
        <f t="shared" si="1"/>
        <v>72800000</v>
      </c>
    </row>
    <row r="10">
      <c r="A10" s="1" t="s">
        <v>55</v>
      </c>
      <c r="B10" s="1" t="s">
        <v>56</v>
      </c>
      <c r="C10" s="1">
        <v>9.0</v>
      </c>
      <c r="D10" s="1" t="s">
        <v>39</v>
      </c>
      <c r="E10" s="1" t="s">
        <v>39</v>
      </c>
      <c r="F10" s="5">
        <v>2.86E7</v>
      </c>
      <c r="G10" s="5">
        <v>1.055E8</v>
      </c>
      <c r="H10" s="6">
        <f t="shared" si="1"/>
        <v>134100000</v>
      </c>
    </row>
    <row r="11">
      <c r="A11" s="1" t="s">
        <v>57</v>
      </c>
      <c r="B11" s="1" t="s">
        <v>58</v>
      </c>
      <c r="C11" s="1">
        <v>10.0</v>
      </c>
      <c r="D11" s="1" t="s">
        <v>39</v>
      </c>
      <c r="E11" s="1" t="s">
        <v>39</v>
      </c>
      <c r="F11" s="5">
        <v>2.63E7</v>
      </c>
      <c r="G11" s="5">
        <v>7.36E7</v>
      </c>
      <c r="H11" s="6">
        <f t="shared" si="1"/>
        <v>99900000</v>
      </c>
    </row>
    <row r="12">
      <c r="A12" s="1" t="s">
        <v>59</v>
      </c>
      <c r="B12" s="1" t="s">
        <v>60</v>
      </c>
      <c r="C12" s="1">
        <v>11.0</v>
      </c>
      <c r="D12" s="1" t="s">
        <v>52</v>
      </c>
      <c r="E12" s="1" t="s">
        <v>39</v>
      </c>
      <c r="F12" s="5">
        <v>9.05E7</v>
      </c>
      <c r="G12" s="5">
        <v>1.117E8</v>
      </c>
      <c r="H12" s="6">
        <f t="shared" si="1"/>
        <v>202200000</v>
      </c>
    </row>
    <row r="13">
      <c r="A13" s="1" t="s">
        <v>61</v>
      </c>
      <c r="B13" s="1" t="s">
        <v>62</v>
      </c>
      <c r="C13" s="1">
        <v>12.0</v>
      </c>
      <c r="D13" s="1" t="s">
        <v>39</v>
      </c>
      <c r="E13" s="1" t="s">
        <v>39</v>
      </c>
      <c r="F13" s="5">
        <v>1.91E7</v>
      </c>
      <c r="G13" s="5">
        <v>6.6E7</v>
      </c>
      <c r="H13" s="6">
        <f t="shared" si="1"/>
        <v>85100000</v>
      </c>
    </row>
    <row r="14">
      <c r="A14" s="1" t="s">
        <v>63</v>
      </c>
      <c r="B14" s="1" t="s">
        <v>64</v>
      </c>
      <c r="C14" s="1">
        <v>13.0</v>
      </c>
      <c r="D14" s="1" t="s">
        <v>39</v>
      </c>
      <c r="E14" s="1" t="s">
        <v>39</v>
      </c>
      <c r="F14" s="5">
        <v>1.76E7</v>
      </c>
      <c r="G14" s="5">
        <v>1.872E8</v>
      </c>
      <c r="H14" s="6">
        <f t="shared" si="1"/>
        <v>204800000</v>
      </c>
    </row>
    <row r="15">
      <c r="A15" s="1" t="s">
        <v>65</v>
      </c>
      <c r="B15" s="1" t="s">
        <v>66</v>
      </c>
      <c r="C15" s="1">
        <v>14.0</v>
      </c>
      <c r="D15" s="1" t="s">
        <v>39</v>
      </c>
      <c r="E15" s="1" t="s">
        <v>39</v>
      </c>
      <c r="F15" s="5">
        <v>1.72E7</v>
      </c>
      <c r="G15" s="5">
        <v>9.85E7</v>
      </c>
      <c r="H15" s="6">
        <f t="shared" si="1"/>
        <v>115700000</v>
      </c>
    </row>
    <row r="16">
      <c r="A16" s="1" t="s">
        <v>67</v>
      </c>
      <c r="B16" s="1" t="s">
        <v>68</v>
      </c>
      <c r="C16" s="1">
        <v>15.0</v>
      </c>
      <c r="D16" s="1" t="s">
        <v>39</v>
      </c>
      <c r="E16" s="1" t="s">
        <v>39</v>
      </c>
      <c r="F16" s="5">
        <v>1.67E7</v>
      </c>
      <c r="G16" s="5">
        <v>9.76E7</v>
      </c>
      <c r="H16" s="6">
        <f t="shared" si="1"/>
        <v>114300000</v>
      </c>
    </row>
    <row r="17">
      <c r="A17" s="1" t="s">
        <v>69</v>
      </c>
      <c r="B17" s="1" t="s">
        <v>70</v>
      </c>
      <c r="C17" s="1">
        <v>16.0</v>
      </c>
      <c r="D17" s="1" t="s">
        <v>39</v>
      </c>
      <c r="E17" s="1" t="s">
        <v>39</v>
      </c>
      <c r="F17" s="5">
        <v>1.62E7</v>
      </c>
      <c r="G17" s="5">
        <v>7.21E7</v>
      </c>
      <c r="H17" s="6">
        <f t="shared" si="1"/>
        <v>88300000</v>
      </c>
    </row>
    <row r="18">
      <c r="A18" s="1" t="s">
        <v>71</v>
      </c>
      <c r="B18" s="1" t="s">
        <v>72</v>
      </c>
      <c r="C18" s="1">
        <v>17.0</v>
      </c>
      <c r="D18" s="1" t="s">
        <v>39</v>
      </c>
      <c r="E18" s="1" t="s">
        <v>39</v>
      </c>
      <c r="F18" s="5">
        <v>0.0</v>
      </c>
      <c r="G18" s="5">
        <v>6.42E7</v>
      </c>
      <c r="H18" s="6">
        <f t="shared" si="1"/>
        <v>64200000</v>
      </c>
    </row>
    <row r="19">
      <c r="A19" s="1" t="s">
        <v>73</v>
      </c>
      <c r="B19" s="1" t="s">
        <v>74</v>
      </c>
      <c r="C19" s="1">
        <v>18.0</v>
      </c>
      <c r="D19" s="1" t="s">
        <v>39</v>
      </c>
      <c r="E19" s="1" t="s">
        <v>39</v>
      </c>
      <c r="F19" s="5">
        <v>0.0</v>
      </c>
      <c r="G19" s="5">
        <v>4.94E7</v>
      </c>
      <c r="H19" s="6">
        <f t="shared" si="1"/>
        <v>49400000</v>
      </c>
    </row>
    <row r="20">
      <c r="A20" s="1" t="s">
        <v>75</v>
      </c>
      <c r="B20" s="1" t="s">
        <v>76</v>
      </c>
      <c r="C20" s="1">
        <v>19.0</v>
      </c>
      <c r="D20" s="1" t="s">
        <v>39</v>
      </c>
      <c r="E20" s="1" t="s">
        <v>39</v>
      </c>
      <c r="F20" s="5">
        <v>0.0</v>
      </c>
      <c r="G20" s="5">
        <v>4.99E7</v>
      </c>
      <c r="H20" s="6">
        <f t="shared" si="1"/>
        <v>49900000</v>
      </c>
    </row>
    <row r="21">
      <c r="A21" s="1" t="s">
        <v>77</v>
      </c>
      <c r="B21" s="1" t="s">
        <v>78</v>
      </c>
      <c r="C21" s="1">
        <v>20.0</v>
      </c>
      <c r="D21" s="1" t="s">
        <v>39</v>
      </c>
      <c r="E21" s="1" t="s">
        <v>39</v>
      </c>
      <c r="F21" s="5">
        <v>0.0</v>
      </c>
      <c r="G21" s="5">
        <v>4.28E7</v>
      </c>
      <c r="H21" s="6">
        <f t="shared" si="1"/>
        <v>42800000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20.5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9" t="s">
        <v>343</v>
      </c>
      <c r="B2" s="1" t="s">
        <v>344</v>
      </c>
      <c r="C2" s="1">
        <v>1.0</v>
      </c>
      <c r="D2" s="1" t="s">
        <v>39</v>
      </c>
      <c r="E2" s="1" t="s">
        <v>345</v>
      </c>
      <c r="F2" s="28">
        <v>330000.0</v>
      </c>
      <c r="G2" s="28">
        <v>5000000.0</v>
      </c>
      <c r="H2" s="29">
        <f t="shared" ref="H2:H13" si="1">SUM(F2,G2,I2)</f>
        <v>5330000</v>
      </c>
    </row>
    <row r="3">
      <c r="A3" s="19" t="s">
        <v>346</v>
      </c>
      <c r="B3" s="1" t="s">
        <v>347</v>
      </c>
      <c r="C3" s="1">
        <v>2.0</v>
      </c>
      <c r="D3" s="1" t="s">
        <v>52</v>
      </c>
      <c r="E3" s="1" t="s">
        <v>345</v>
      </c>
      <c r="F3" s="28">
        <v>247000.0</v>
      </c>
      <c r="G3" s="28">
        <v>5000000.0</v>
      </c>
      <c r="H3" s="29">
        <f t="shared" si="1"/>
        <v>5247000</v>
      </c>
    </row>
    <row r="4">
      <c r="A4" s="19" t="s">
        <v>348</v>
      </c>
      <c r="B4" s="1" t="s">
        <v>349</v>
      </c>
      <c r="C4" s="1">
        <v>3.0</v>
      </c>
      <c r="D4" s="1" t="s">
        <v>39</v>
      </c>
      <c r="E4" s="1" t="s">
        <v>345</v>
      </c>
      <c r="F4" s="28">
        <v>165000.0</v>
      </c>
      <c r="G4" s="28">
        <v>5000000.0</v>
      </c>
      <c r="H4" s="29">
        <f t="shared" si="1"/>
        <v>5165000</v>
      </c>
    </row>
    <row r="5">
      <c r="A5" s="19" t="s">
        <v>350</v>
      </c>
      <c r="B5" s="1" t="s">
        <v>351</v>
      </c>
      <c r="C5" s="1">
        <v>4.0</v>
      </c>
      <c r="D5" s="1" t="s">
        <v>39</v>
      </c>
      <c r="E5" s="1" t="s">
        <v>345</v>
      </c>
      <c r="F5" s="28">
        <v>82500.0</v>
      </c>
      <c r="G5" s="28">
        <v>5000000.0</v>
      </c>
      <c r="H5" s="29">
        <f t="shared" si="1"/>
        <v>5082500</v>
      </c>
    </row>
    <row r="6">
      <c r="A6" s="19" t="s">
        <v>352</v>
      </c>
      <c r="B6" s="1" t="s">
        <v>353</v>
      </c>
      <c r="C6" s="1">
        <v>5.0</v>
      </c>
      <c r="D6" s="1" t="s">
        <v>39</v>
      </c>
      <c r="E6" s="1" t="s">
        <v>345</v>
      </c>
      <c r="F6" s="28">
        <v>41250.0</v>
      </c>
      <c r="G6" s="28">
        <v>5000000.0</v>
      </c>
      <c r="H6" s="29">
        <f t="shared" si="1"/>
        <v>5041250</v>
      </c>
    </row>
    <row r="7">
      <c r="A7" s="19" t="s">
        <v>354</v>
      </c>
      <c r="B7" s="1" t="s">
        <v>355</v>
      </c>
      <c r="C7" s="1">
        <v>6.0</v>
      </c>
      <c r="D7" s="1" t="s">
        <v>39</v>
      </c>
      <c r="E7" s="1" t="s">
        <v>345</v>
      </c>
      <c r="F7" s="28">
        <v>29625.0</v>
      </c>
      <c r="G7" s="28">
        <v>5000000.0</v>
      </c>
      <c r="H7" s="29">
        <f t="shared" si="1"/>
        <v>5029625</v>
      </c>
    </row>
    <row r="8">
      <c r="A8" s="19" t="s">
        <v>356</v>
      </c>
      <c r="B8" s="1" t="s">
        <v>357</v>
      </c>
      <c r="C8" s="1">
        <v>7.0</v>
      </c>
      <c r="D8" s="1" t="s">
        <v>39</v>
      </c>
      <c r="E8" s="1" t="s">
        <v>345</v>
      </c>
      <c r="F8" s="28">
        <v>24000.0</v>
      </c>
      <c r="G8" s="28">
        <v>5000000.0</v>
      </c>
      <c r="H8" s="29">
        <f t="shared" si="1"/>
        <v>5024000</v>
      </c>
    </row>
    <row r="9">
      <c r="A9" s="19" t="s">
        <v>358</v>
      </c>
      <c r="B9" s="1" t="s">
        <v>359</v>
      </c>
      <c r="C9" s="1">
        <v>8.0</v>
      </c>
      <c r="D9" s="1" t="s">
        <v>39</v>
      </c>
      <c r="E9" s="1" t="s">
        <v>345</v>
      </c>
      <c r="F9" s="28">
        <v>21000.0</v>
      </c>
      <c r="G9" s="28">
        <v>5000000.0</v>
      </c>
      <c r="H9" s="29">
        <f t="shared" si="1"/>
        <v>5021000</v>
      </c>
    </row>
    <row r="10">
      <c r="A10" s="19" t="s">
        <v>360</v>
      </c>
      <c r="B10" s="1" t="s">
        <v>361</v>
      </c>
      <c r="C10" s="1">
        <v>9.0</v>
      </c>
      <c r="D10" s="1" t="s">
        <v>39</v>
      </c>
      <c r="E10" s="1" t="s">
        <v>345</v>
      </c>
      <c r="F10" s="28">
        <v>18000.0</v>
      </c>
      <c r="G10" s="28">
        <v>5000000.0</v>
      </c>
      <c r="H10" s="29">
        <f t="shared" si="1"/>
        <v>5018000</v>
      </c>
    </row>
    <row r="11">
      <c r="A11" s="19" t="s">
        <v>362</v>
      </c>
      <c r="B11" s="1" t="s">
        <v>363</v>
      </c>
      <c r="C11" s="1">
        <v>10.0</v>
      </c>
      <c r="D11" s="1" t="s">
        <v>39</v>
      </c>
      <c r="E11" s="1" t="s">
        <v>345</v>
      </c>
      <c r="F11" s="28">
        <v>15000.0</v>
      </c>
      <c r="G11" s="28">
        <v>5000000.0</v>
      </c>
      <c r="H11" s="29">
        <f t="shared" si="1"/>
        <v>5015000</v>
      </c>
    </row>
    <row r="12">
      <c r="A12" s="19" t="s">
        <v>364</v>
      </c>
      <c r="B12" s="1" t="s">
        <v>365</v>
      </c>
      <c r="C12" s="1">
        <v>11.0</v>
      </c>
      <c r="D12" s="1" t="s">
        <v>39</v>
      </c>
      <c r="E12" s="1" t="s">
        <v>345</v>
      </c>
      <c r="F12" s="28">
        <v>13000.0</v>
      </c>
      <c r="G12" s="28">
        <v>5000000.0</v>
      </c>
      <c r="H12" s="29">
        <f t="shared" si="1"/>
        <v>5013000</v>
      </c>
    </row>
    <row r="13">
      <c r="A13" s="19" t="s">
        <v>366</v>
      </c>
      <c r="B13" s="1" t="s">
        <v>367</v>
      </c>
      <c r="C13" s="1">
        <v>12.0</v>
      </c>
      <c r="D13" s="1" t="s">
        <v>39</v>
      </c>
      <c r="E13" s="1" t="s">
        <v>345</v>
      </c>
      <c r="F13" s="28">
        <v>10000.0</v>
      </c>
      <c r="G13" s="28">
        <v>5000000.0</v>
      </c>
      <c r="H13" s="29">
        <f t="shared" si="1"/>
        <v>5010000</v>
      </c>
    </row>
    <row r="14">
      <c r="A14" s="19"/>
      <c r="F14" s="6"/>
      <c r="G14" s="6"/>
    </row>
    <row r="15">
      <c r="A15" s="19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18.63"/>
    <col customWidth="1" min="4" max="4" width="29.13"/>
    <col customWidth="1" min="5" max="5" width="27.25"/>
    <col customWidth="1" min="6" max="6" width="19.0"/>
    <col customWidth="1" min="7" max="7" width="18.0"/>
    <col customWidth="1" min="16" max="16" width="25.25"/>
    <col customWidth="1" min="26" max="26" width="27.63"/>
  </cols>
  <sheetData>
    <row r="1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" t="s">
        <v>37</v>
      </c>
      <c r="B2" s="7">
        <v>30.0</v>
      </c>
      <c r="C2" s="7">
        <v>83.2</v>
      </c>
      <c r="D2" s="7">
        <v>342.0</v>
      </c>
      <c r="E2" s="7">
        <v>81.0</v>
      </c>
      <c r="F2" s="7">
        <v>45.0</v>
      </c>
      <c r="G2" s="7" t="b">
        <v>1</v>
      </c>
    </row>
    <row r="3">
      <c r="A3" s="1" t="s">
        <v>40</v>
      </c>
      <c r="B3" s="8">
        <v>45426.0</v>
      </c>
      <c r="C3" s="7">
        <v>45.3</v>
      </c>
      <c r="D3" s="7">
        <v>80.5</v>
      </c>
      <c r="E3" s="7">
        <v>30.0</v>
      </c>
      <c r="F3" s="7">
        <v>20.0</v>
      </c>
      <c r="G3" s="7" t="b">
        <v>1</v>
      </c>
    </row>
    <row r="4">
      <c r="A4" s="1" t="s">
        <v>42</v>
      </c>
      <c r="B4" s="8">
        <v>45429.0</v>
      </c>
      <c r="C4" s="7">
        <v>70.1</v>
      </c>
      <c r="D4" s="7">
        <v>95.0</v>
      </c>
      <c r="E4" s="7">
        <v>20.0</v>
      </c>
      <c r="F4" s="7">
        <v>18.0</v>
      </c>
      <c r="G4" s="7" t="b">
        <v>0</v>
      </c>
    </row>
    <row r="5">
      <c r="A5" s="1" t="s">
        <v>44</v>
      </c>
      <c r="B5" s="7">
        <v>35.0</v>
      </c>
      <c r="C5" s="7">
        <v>60.0</v>
      </c>
      <c r="D5" s="7">
        <v>120.0</v>
      </c>
      <c r="E5" s="7">
        <v>85.0</v>
      </c>
      <c r="F5" s="7">
        <v>60.0</v>
      </c>
      <c r="G5" s="7" t="b">
        <v>1</v>
      </c>
    </row>
    <row r="6">
      <c r="A6" s="1" t="s">
        <v>46</v>
      </c>
      <c r="B6" s="8">
        <v>45486.0</v>
      </c>
      <c r="C6" s="7">
        <v>30.2</v>
      </c>
      <c r="D6" s="7">
        <v>25.0</v>
      </c>
      <c r="E6" s="7">
        <v>27.5</v>
      </c>
      <c r="F6" s="7">
        <v>12.0</v>
      </c>
      <c r="G6" s="7" t="b">
        <v>0</v>
      </c>
    </row>
    <row r="7">
      <c r="A7" s="1" t="s">
        <v>48</v>
      </c>
      <c r="B7" s="8">
        <v>45327.0</v>
      </c>
      <c r="C7" s="7">
        <v>40.5</v>
      </c>
      <c r="D7" s="7">
        <v>60.2</v>
      </c>
      <c r="E7" s="7">
        <v>0.0</v>
      </c>
      <c r="F7" s="7">
        <v>10.0</v>
      </c>
      <c r="G7" s="7" t="b">
        <v>1</v>
      </c>
    </row>
    <row r="8">
      <c r="A8" s="1" t="s">
        <v>50</v>
      </c>
      <c r="B8" s="7">
        <v>1.0</v>
      </c>
      <c r="C8" s="7">
        <v>55.0</v>
      </c>
      <c r="D8" s="7">
        <v>78.5</v>
      </c>
      <c r="E8" s="7">
        <v>20.0</v>
      </c>
      <c r="F8" s="7">
        <v>25.0</v>
      </c>
      <c r="G8" s="7" t="b">
        <v>0</v>
      </c>
    </row>
    <row r="9">
      <c r="A9" s="1" t="s">
        <v>53</v>
      </c>
      <c r="B9" s="7">
        <v>7.0</v>
      </c>
      <c r="C9" s="7">
        <v>25.4</v>
      </c>
      <c r="D9" s="7">
        <v>50.3</v>
      </c>
      <c r="E9" s="7">
        <v>16.0</v>
      </c>
      <c r="F9" s="7">
        <v>15.0</v>
      </c>
      <c r="G9" s="7" t="b">
        <v>1</v>
      </c>
    </row>
    <row r="10">
      <c r="A10" s="1" t="s">
        <v>55</v>
      </c>
      <c r="B10" s="8">
        <v>45429.0</v>
      </c>
      <c r="C10" s="7">
        <v>35.7</v>
      </c>
      <c r="D10" s="7">
        <v>65.1</v>
      </c>
      <c r="E10" s="7">
        <v>30.0</v>
      </c>
      <c r="F10" s="7">
        <v>22.0</v>
      </c>
      <c r="G10" s="7" t="b">
        <v>0</v>
      </c>
    </row>
    <row r="11">
      <c r="A11" s="1" t="s">
        <v>57</v>
      </c>
      <c r="B11" s="7">
        <v>7.0</v>
      </c>
      <c r="C11" s="7">
        <v>22.1</v>
      </c>
      <c r="D11" s="7">
        <v>30.4</v>
      </c>
      <c r="E11" s="7">
        <v>20.0</v>
      </c>
      <c r="F11" s="7">
        <v>8.0</v>
      </c>
      <c r="G11" s="7" t="b">
        <v>1</v>
      </c>
    </row>
    <row r="12">
      <c r="A12" s="1" t="s">
        <v>59</v>
      </c>
      <c r="B12" s="7">
        <v>16.0</v>
      </c>
      <c r="C12" s="7">
        <v>47.3</v>
      </c>
      <c r="D12" s="7">
        <v>95.0</v>
      </c>
      <c r="E12" s="7">
        <v>52.0</v>
      </c>
      <c r="F12" s="7">
        <v>28.0</v>
      </c>
      <c r="G12" s="7" t="b">
        <v>0</v>
      </c>
    </row>
    <row r="13">
      <c r="A13" s="1" t="s">
        <v>61</v>
      </c>
      <c r="B13" s="7">
        <v>3.0</v>
      </c>
      <c r="C13" s="7">
        <v>15.6</v>
      </c>
      <c r="D13" s="7">
        <v>10.2</v>
      </c>
      <c r="E13" s="7">
        <v>8.0</v>
      </c>
      <c r="F13" s="7">
        <v>5.0</v>
      </c>
      <c r="G13" s="7" t="b">
        <v>1</v>
      </c>
    </row>
    <row r="14">
      <c r="A14" s="1" t="s">
        <v>63</v>
      </c>
      <c r="B14" s="8">
        <v>45555.0</v>
      </c>
      <c r="C14" s="7">
        <v>58.2</v>
      </c>
      <c r="D14" s="7">
        <v>100.3</v>
      </c>
      <c r="E14" s="7">
        <v>123.3</v>
      </c>
      <c r="F14" s="7">
        <v>40.0</v>
      </c>
      <c r="G14" s="7" t="b">
        <v>0</v>
      </c>
    </row>
    <row r="15">
      <c r="A15" s="1" t="s">
        <v>65</v>
      </c>
      <c r="B15" s="7">
        <v>8.0</v>
      </c>
      <c r="C15" s="7">
        <v>18.0</v>
      </c>
      <c r="D15" s="7">
        <v>15.0</v>
      </c>
      <c r="E15" s="7">
        <v>25.0</v>
      </c>
      <c r="F15" s="7">
        <v>12.0</v>
      </c>
      <c r="G15" s="7" t="b">
        <v>0</v>
      </c>
    </row>
    <row r="16">
      <c r="A16" s="1" t="s">
        <v>67</v>
      </c>
      <c r="B16" s="7">
        <v>16.0</v>
      </c>
      <c r="C16" s="7">
        <v>40.0</v>
      </c>
      <c r="D16" s="7">
        <v>40.0</v>
      </c>
      <c r="E16" s="7">
        <v>70.0</v>
      </c>
      <c r="F16" s="7">
        <v>18.0</v>
      </c>
      <c r="G16" s="7" t="b">
        <v>0</v>
      </c>
    </row>
    <row r="17">
      <c r="A17" s="1" t="s">
        <v>69</v>
      </c>
      <c r="B17" s="7">
        <v>10.0</v>
      </c>
      <c r="C17" s="7">
        <v>20.3</v>
      </c>
      <c r="D17" s="7">
        <v>18.5</v>
      </c>
      <c r="E17" s="7">
        <v>19.0</v>
      </c>
      <c r="F17" s="7">
        <v>10.0</v>
      </c>
      <c r="G17" s="7" t="b">
        <v>1</v>
      </c>
    </row>
    <row r="18">
      <c r="A18" s="1" t="s">
        <v>71</v>
      </c>
      <c r="B18" s="8">
        <v>45423.0</v>
      </c>
      <c r="C18" s="7">
        <v>275.0</v>
      </c>
      <c r="D18" s="7">
        <v>22.0</v>
      </c>
      <c r="E18" s="7">
        <v>22.5</v>
      </c>
      <c r="F18" s="7">
        <v>20.0</v>
      </c>
      <c r="G18" s="7" t="b">
        <v>0</v>
      </c>
    </row>
    <row r="19">
      <c r="A19" s="1" t="s">
        <v>73</v>
      </c>
      <c r="B19" s="7">
        <v>4.0</v>
      </c>
      <c r="C19" s="7">
        <v>12.0</v>
      </c>
      <c r="D19" s="7">
        <v>8.0</v>
      </c>
      <c r="E19" s="7">
        <v>4.0</v>
      </c>
      <c r="F19" s="7">
        <v>5.0</v>
      </c>
      <c r="G19" s="7" t="b">
        <v>1</v>
      </c>
    </row>
    <row r="20">
      <c r="A20" s="1" t="s">
        <v>75</v>
      </c>
      <c r="B20" s="8">
        <v>45538.0</v>
      </c>
      <c r="C20" s="7">
        <v>14.8</v>
      </c>
      <c r="D20" s="7">
        <v>12.3</v>
      </c>
      <c r="E20" s="7">
        <v>8.4</v>
      </c>
      <c r="F20" s="7">
        <v>4.0</v>
      </c>
      <c r="G20" s="7" t="b">
        <v>1</v>
      </c>
    </row>
    <row r="21">
      <c r="A21" s="1" t="s">
        <v>77</v>
      </c>
      <c r="B21" s="8">
        <v>45446.0</v>
      </c>
      <c r="C21" s="7">
        <v>10.5</v>
      </c>
      <c r="D21" s="7">
        <v>5.8</v>
      </c>
      <c r="E21" s="7">
        <v>0.0</v>
      </c>
      <c r="F21" s="7">
        <v>3.0</v>
      </c>
      <c r="G21" s="7" t="b">
        <v>1</v>
      </c>
    </row>
    <row r="24">
      <c r="C24" s="1"/>
      <c r="D24" s="1"/>
      <c r="E24" s="1"/>
    </row>
    <row r="25">
      <c r="C25" s="1"/>
      <c r="D25" s="1"/>
      <c r="E25" s="1"/>
      <c r="F25" s="1"/>
      <c r="G25" s="1"/>
    </row>
    <row r="26">
      <c r="G26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19.0"/>
    <col customWidth="1" min="4" max="4" width="18.63"/>
    <col customWidth="1" min="5" max="5" width="18.0"/>
    <col customWidth="1" min="6" max="6" width="29.13"/>
    <col customWidth="1" min="7" max="7" width="20.75"/>
    <col customWidth="1" min="8" max="8" width="27.25"/>
    <col customWidth="1" min="9" max="9" width="20.25"/>
    <col customWidth="1" min="16" max="16" width="25.25"/>
    <col customWidth="1" min="26" max="26" width="27.63"/>
  </cols>
  <sheetData>
    <row r="1">
      <c r="A1" s="1" t="s">
        <v>21</v>
      </c>
      <c r="B1" s="1" t="s">
        <v>79</v>
      </c>
      <c r="C1" s="9" t="s">
        <v>80</v>
      </c>
      <c r="D1" s="9" t="s">
        <v>81</v>
      </c>
      <c r="E1" s="1" t="s">
        <v>82</v>
      </c>
      <c r="F1" s="9" t="s">
        <v>83</v>
      </c>
      <c r="G1" s="1" t="s">
        <v>84</v>
      </c>
      <c r="H1" s="9" t="s">
        <v>85</v>
      </c>
      <c r="I1" s="1" t="s">
        <v>86</v>
      </c>
    </row>
    <row r="2">
      <c r="A2" s="1" t="s">
        <v>44</v>
      </c>
      <c r="B2" s="10">
        <v>9.5E8</v>
      </c>
      <c r="C2" s="10">
        <v>5.95E8</v>
      </c>
      <c r="D2" s="10">
        <v>6.68E8</v>
      </c>
      <c r="E2" s="10">
        <v>6.73E8</v>
      </c>
      <c r="F2" s="10">
        <v>1.0E9</v>
      </c>
      <c r="G2" s="10">
        <v>9.5E7</v>
      </c>
      <c r="H2" s="10">
        <v>1.2E9</v>
      </c>
      <c r="I2" s="10">
        <v>1.0E9</v>
      </c>
      <c r="J2" s="11"/>
    </row>
    <row r="3">
      <c r="A3" s="1" t="s">
        <v>37</v>
      </c>
      <c r="B3" s="10">
        <v>6.54E8</v>
      </c>
      <c r="C3" s="10">
        <v>6.29E8</v>
      </c>
      <c r="D3" s="10">
        <v>5.61E8</v>
      </c>
      <c r="E3" s="10">
        <v>6.14E8</v>
      </c>
      <c r="F3" s="10">
        <v>7.1E8</v>
      </c>
      <c r="G3" s="10">
        <v>6.87E8</v>
      </c>
      <c r="H3" s="10">
        <v>9.0E8</v>
      </c>
      <c r="I3" s="10">
        <v>8.0E8</v>
      </c>
      <c r="J3" s="11"/>
    </row>
    <row r="4">
      <c r="A4" s="1" t="s">
        <v>77</v>
      </c>
      <c r="B4" s="10">
        <v>4.0E8</v>
      </c>
      <c r="C4" s="10">
        <v>4.2E8</v>
      </c>
      <c r="D4" s="10">
        <v>3.0E8</v>
      </c>
      <c r="E4" s="10">
        <v>3.5E8</v>
      </c>
      <c r="F4" s="10">
        <v>4.5E8</v>
      </c>
      <c r="G4" s="10">
        <v>5.0E8</v>
      </c>
      <c r="H4" s="10">
        <v>6.0E8</v>
      </c>
      <c r="I4" s="10">
        <v>5.5E8</v>
      </c>
      <c r="J4" s="11"/>
    </row>
    <row r="5">
      <c r="A5" s="1" t="s">
        <v>67</v>
      </c>
      <c r="B5" s="10">
        <v>2.0E8</v>
      </c>
      <c r="C5" s="10">
        <v>2.5E8</v>
      </c>
      <c r="D5" s="10">
        <v>1.5E8</v>
      </c>
      <c r="E5" s="10">
        <v>2.0E8</v>
      </c>
      <c r="F5" s="10">
        <v>1.8E8</v>
      </c>
      <c r="G5" s="10">
        <v>2.2E8</v>
      </c>
      <c r="H5" s="10">
        <v>2.5E8</v>
      </c>
      <c r="I5" s="10">
        <v>2.8E8</v>
      </c>
      <c r="J5" s="11"/>
    </row>
    <row r="6">
      <c r="A6" s="1" t="s">
        <v>65</v>
      </c>
      <c r="B6" s="10">
        <v>3.0E8</v>
      </c>
      <c r="C6" s="10">
        <v>3.8E8</v>
      </c>
      <c r="D6" s="10">
        <v>1.2E8</v>
      </c>
      <c r="E6" s="10">
        <v>2.2E8</v>
      </c>
      <c r="F6" s="10">
        <v>1.5E8</v>
      </c>
      <c r="G6" s="10">
        <v>2.0E8</v>
      </c>
      <c r="H6" s="10">
        <v>2.0E8</v>
      </c>
      <c r="I6" s="10">
        <v>2.5E8</v>
      </c>
      <c r="J6" s="11"/>
    </row>
    <row r="7">
      <c r="A7" s="1" t="s">
        <v>71</v>
      </c>
      <c r="B7" s="10">
        <v>2.0E8</v>
      </c>
      <c r="C7" s="10">
        <v>2.5E8</v>
      </c>
      <c r="D7" s="10">
        <v>1.5E8</v>
      </c>
      <c r="E7" s="10">
        <v>2.0E8</v>
      </c>
      <c r="F7" s="10">
        <v>1.8E8</v>
      </c>
      <c r="G7" s="10">
        <v>2.2E8</v>
      </c>
      <c r="H7" s="10">
        <v>2.5E8</v>
      </c>
      <c r="I7" s="10">
        <v>2.8E8</v>
      </c>
      <c r="J7" s="11"/>
    </row>
    <row r="8">
      <c r="B8" s="10"/>
      <c r="C8" s="10"/>
      <c r="D8" s="10"/>
      <c r="E8" s="10"/>
      <c r="F8" s="10"/>
      <c r="G8" s="6"/>
      <c r="H8" s="10"/>
      <c r="I8" s="6"/>
    </row>
    <row r="9">
      <c r="B9" s="12"/>
      <c r="C9" s="7"/>
      <c r="D9" s="7"/>
      <c r="E9" s="7"/>
      <c r="F9" s="7"/>
      <c r="H9" s="7"/>
    </row>
    <row r="10">
      <c r="B10" s="8"/>
      <c r="C10" s="7"/>
      <c r="D10" s="7"/>
      <c r="E10" s="7"/>
      <c r="F10" s="7"/>
      <c r="H10" s="7"/>
    </row>
    <row r="11">
      <c r="B11" s="12"/>
      <c r="C11" s="7"/>
      <c r="D11" s="7"/>
      <c r="E11" s="7"/>
      <c r="F11" s="7"/>
      <c r="H11" s="7"/>
    </row>
    <row r="12">
      <c r="B12" s="12"/>
      <c r="C12" s="7"/>
      <c r="D12" s="7"/>
      <c r="E12" s="7"/>
      <c r="F12" s="7"/>
      <c r="H12" s="7"/>
    </row>
    <row r="13">
      <c r="B13" s="12"/>
      <c r="C13" s="7"/>
      <c r="D13" s="7"/>
      <c r="E13" s="7"/>
      <c r="F13" s="7"/>
      <c r="H13" s="7"/>
    </row>
    <row r="14">
      <c r="B14" s="8"/>
      <c r="C14" s="7"/>
      <c r="D14" s="7"/>
      <c r="E14" s="7"/>
      <c r="F14" s="7"/>
      <c r="H14" s="7"/>
    </row>
    <row r="15">
      <c r="B15" s="12"/>
      <c r="C15" s="7"/>
      <c r="D15" s="7"/>
      <c r="E15" s="7"/>
      <c r="F15" s="7"/>
      <c r="H15" s="7"/>
    </row>
    <row r="16">
      <c r="B16" s="12"/>
      <c r="C16" s="7"/>
      <c r="D16" s="7"/>
      <c r="E16" s="7"/>
      <c r="F16" s="7"/>
      <c r="H16" s="7"/>
    </row>
    <row r="17">
      <c r="B17" s="12"/>
      <c r="C17" s="7"/>
      <c r="D17" s="7"/>
      <c r="E17" s="7"/>
      <c r="F17" s="7"/>
      <c r="H17" s="7"/>
    </row>
    <row r="18">
      <c r="B18" s="8"/>
      <c r="C18" s="7"/>
      <c r="D18" s="7"/>
      <c r="E18" s="7"/>
      <c r="F18" s="7"/>
      <c r="H18" s="7"/>
    </row>
    <row r="19">
      <c r="B19" s="12"/>
      <c r="C19" s="7"/>
      <c r="D19" s="7"/>
      <c r="E19" s="7"/>
      <c r="F19" s="7"/>
      <c r="H19" s="7"/>
    </row>
    <row r="20">
      <c r="B20" s="8"/>
      <c r="C20" s="7"/>
      <c r="D20" s="7"/>
      <c r="E20" s="7"/>
      <c r="F20" s="7"/>
      <c r="H20" s="7"/>
    </row>
    <row r="21">
      <c r="B21" s="8"/>
      <c r="C21" s="7"/>
      <c r="D21" s="7"/>
      <c r="E21" s="7"/>
      <c r="F21" s="7"/>
      <c r="H2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21.63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3" t="s">
        <v>87</v>
      </c>
      <c r="B2" s="1" t="s">
        <v>88</v>
      </c>
      <c r="C2" s="1">
        <v>1.0</v>
      </c>
      <c r="D2" s="1" t="s">
        <v>52</v>
      </c>
      <c r="E2" s="1" t="s">
        <v>39</v>
      </c>
      <c r="F2" s="14">
        <v>6.0E7</v>
      </c>
      <c r="G2" s="14">
        <v>8.07E8</v>
      </c>
      <c r="H2" s="15">
        <f t="shared" ref="H2:H19" si="1">SUM(F2,G2,I2)</f>
        <v>867000000</v>
      </c>
    </row>
    <row r="3">
      <c r="A3" s="13" t="s">
        <v>89</v>
      </c>
      <c r="B3" s="1" t="s">
        <v>90</v>
      </c>
      <c r="C3" s="1">
        <v>2.0</v>
      </c>
      <c r="D3" s="1" t="s">
        <v>39</v>
      </c>
      <c r="E3" s="1" t="s">
        <v>39</v>
      </c>
      <c r="F3" s="14">
        <v>4.8E7</v>
      </c>
      <c r="G3" s="14">
        <v>1.11E8</v>
      </c>
      <c r="H3" s="15">
        <f t="shared" si="1"/>
        <v>159000000</v>
      </c>
    </row>
    <row r="4">
      <c r="A4" s="13" t="s">
        <v>91</v>
      </c>
      <c r="B4" s="1" t="s">
        <v>92</v>
      </c>
      <c r="C4" s="1">
        <v>3.0</v>
      </c>
      <c r="D4" s="1" t="s">
        <v>39</v>
      </c>
      <c r="E4" s="1" t="s">
        <v>39</v>
      </c>
      <c r="F4" s="14">
        <v>4.7E7</v>
      </c>
      <c r="G4" s="14">
        <v>2.8E7</v>
      </c>
      <c r="H4" s="15">
        <f t="shared" si="1"/>
        <v>75000000</v>
      </c>
    </row>
    <row r="5">
      <c r="A5" s="13" t="s">
        <v>93</v>
      </c>
      <c r="B5" s="1" t="s">
        <v>94</v>
      </c>
      <c r="C5" s="1">
        <v>4.0</v>
      </c>
      <c r="D5" s="1" t="s">
        <v>39</v>
      </c>
      <c r="E5" s="1" t="s">
        <v>39</v>
      </c>
      <c r="F5" s="14">
        <v>4.0E7</v>
      </c>
      <c r="G5" s="14">
        <v>1.07E8</v>
      </c>
      <c r="H5" s="15">
        <f t="shared" si="1"/>
        <v>147000000</v>
      </c>
    </row>
    <row r="6">
      <c r="A6" s="13" t="s">
        <v>95</v>
      </c>
      <c r="B6" s="1" t="s">
        <v>96</v>
      </c>
      <c r="C6" s="1">
        <v>5.0</v>
      </c>
      <c r="D6" s="1" t="s">
        <v>39</v>
      </c>
      <c r="E6" s="1" t="s">
        <v>39</v>
      </c>
      <c r="F6" s="14">
        <v>3.8E7</v>
      </c>
      <c r="G6" s="14">
        <v>9.8E7</v>
      </c>
      <c r="H6" s="15">
        <f t="shared" si="1"/>
        <v>136000000</v>
      </c>
    </row>
    <row r="7">
      <c r="A7" s="13" t="s">
        <v>97</v>
      </c>
      <c r="B7" s="1" t="s">
        <v>98</v>
      </c>
      <c r="C7" s="1">
        <v>6.0</v>
      </c>
      <c r="D7" s="1" t="s">
        <v>39</v>
      </c>
      <c r="E7" s="1" t="s">
        <v>39</v>
      </c>
      <c r="F7" s="14">
        <v>3.2E7</v>
      </c>
      <c r="G7" s="14">
        <v>1.99E8</v>
      </c>
      <c r="H7" s="15">
        <f t="shared" si="1"/>
        <v>231000000</v>
      </c>
    </row>
    <row r="8">
      <c r="A8" s="13" t="s">
        <v>99</v>
      </c>
      <c r="B8" s="1" t="s">
        <v>100</v>
      </c>
      <c r="C8" s="1">
        <v>7.0</v>
      </c>
      <c r="D8" s="1" t="s">
        <v>39</v>
      </c>
      <c r="E8" s="1" t="s">
        <v>39</v>
      </c>
      <c r="F8" s="14">
        <v>3.2E7</v>
      </c>
      <c r="G8" s="14">
        <v>8.5E7</v>
      </c>
      <c r="H8" s="15">
        <f t="shared" si="1"/>
        <v>117000000</v>
      </c>
    </row>
    <row r="9">
      <c r="A9" s="13" t="s">
        <v>101</v>
      </c>
      <c r="B9" s="1" t="s">
        <v>102</v>
      </c>
      <c r="C9" s="1">
        <v>8.0</v>
      </c>
      <c r="D9" s="1" t="s">
        <v>39</v>
      </c>
      <c r="E9" s="1" t="s">
        <v>39</v>
      </c>
      <c r="F9" s="14">
        <v>3.0E7</v>
      </c>
      <c r="G9" s="14">
        <v>2.58E8</v>
      </c>
      <c r="H9" s="15">
        <f t="shared" si="1"/>
        <v>288000000</v>
      </c>
    </row>
    <row r="10">
      <c r="A10" s="13" t="s">
        <v>103</v>
      </c>
      <c r="B10" s="1" t="s">
        <v>104</v>
      </c>
      <c r="C10" s="1">
        <v>9.0</v>
      </c>
      <c r="D10" s="1" t="s">
        <v>39</v>
      </c>
      <c r="E10" s="1" t="s">
        <v>39</v>
      </c>
      <c r="F10" s="14">
        <v>2.8E7</v>
      </c>
      <c r="G10" s="14">
        <v>5.8E7</v>
      </c>
      <c r="H10" s="15">
        <f t="shared" si="1"/>
        <v>86000000</v>
      </c>
    </row>
    <row r="11">
      <c r="A11" s="13" t="s">
        <v>105</v>
      </c>
      <c r="B11" s="1" t="s">
        <v>106</v>
      </c>
      <c r="C11" s="1">
        <v>10.0</v>
      </c>
      <c r="D11" s="1" t="s">
        <v>39</v>
      </c>
      <c r="E11" s="1" t="s">
        <v>39</v>
      </c>
      <c r="F11" s="14">
        <v>2.8E7</v>
      </c>
      <c r="G11" s="14">
        <v>1.09E8</v>
      </c>
      <c r="H11" s="15">
        <f t="shared" si="1"/>
        <v>137000000</v>
      </c>
    </row>
    <row r="12">
      <c r="A12" s="13" t="s">
        <v>107</v>
      </c>
      <c r="B12" s="1" t="s">
        <v>108</v>
      </c>
      <c r="C12" s="1">
        <v>11.0</v>
      </c>
      <c r="D12" s="1" t="s">
        <v>39</v>
      </c>
      <c r="E12" s="1" t="s">
        <v>39</v>
      </c>
      <c r="F12" s="14">
        <v>2.5E7</v>
      </c>
      <c r="G12" s="14">
        <v>4.7E7</v>
      </c>
      <c r="H12" s="15">
        <f t="shared" si="1"/>
        <v>72000000</v>
      </c>
    </row>
    <row r="13">
      <c r="A13" s="13" t="s">
        <v>109</v>
      </c>
      <c r="B13" s="1" t="s">
        <v>110</v>
      </c>
      <c r="C13" s="1">
        <v>12.0</v>
      </c>
      <c r="D13" s="1" t="s">
        <v>39</v>
      </c>
      <c r="E13" s="1" t="s">
        <v>39</v>
      </c>
      <c r="F13" s="14">
        <v>2.5E7</v>
      </c>
      <c r="G13" s="14">
        <v>5.3E7</v>
      </c>
      <c r="H13" s="15">
        <f t="shared" si="1"/>
        <v>78000000</v>
      </c>
    </row>
    <row r="14">
      <c r="A14" s="13" t="s">
        <v>111</v>
      </c>
      <c r="B14" s="1" t="s">
        <v>112</v>
      </c>
      <c r="C14" s="1">
        <v>13.0</v>
      </c>
      <c r="D14" s="1" t="s">
        <v>39</v>
      </c>
      <c r="E14" s="1" t="s">
        <v>39</v>
      </c>
      <c r="F14" s="14">
        <v>2.3E7</v>
      </c>
      <c r="G14" s="14">
        <v>6.2E7</v>
      </c>
      <c r="H14" s="15">
        <f t="shared" si="1"/>
        <v>85000000</v>
      </c>
    </row>
    <row r="15">
      <c r="A15" s="13" t="s">
        <v>113</v>
      </c>
      <c r="B15" s="1" t="s">
        <v>114</v>
      </c>
      <c r="C15" s="1">
        <v>14.0</v>
      </c>
      <c r="D15" s="1" t="s">
        <v>39</v>
      </c>
      <c r="E15" s="1" t="s">
        <v>39</v>
      </c>
      <c r="F15" s="14">
        <v>2.2E7</v>
      </c>
      <c r="G15" s="14">
        <v>8.1E7</v>
      </c>
      <c r="H15" s="15">
        <f t="shared" si="1"/>
        <v>103000000</v>
      </c>
    </row>
    <row r="16">
      <c r="A16" s="13" t="s">
        <v>115</v>
      </c>
      <c r="B16" s="1" t="s">
        <v>116</v>
      </c>
      <c r="C16" s="1">
        <v>15.0</v>
      </c>
      <c r="D16" s="1" t="s">
        <v>39</v>
      </c>
      <c r="E16" s="1" t="s">
        <v>39</v>
      </c>
      <c r="F16" s="14">
        <v>2.2E7</v>
      </c>
      <c r="G16" s="14">
        <v>3.2E7</v>
      </c>
      <c r="H16" s="15">
        <f t="shared" si="1"/>
        <v>54000000</v>
      </c>
    </row>
    <row r="17">
      <c r="A17" s="13" t="s">
        <v>117</v>
      </c>
      <c r="B17" s="1" t="s">
        <v>118</v>
      </c>
      <c r="C17" s="1">
        <v>16.0</v>
      </c>
      <c r="D17" s="1" t="s">
        <v>39</v>
      </c>
      <c r="E17" s="1" t="s">
        <v>39</v>
      </c>
      <c r="F17" s="14">
        <v>2.2E7</v>
      </c>
      <c r="G17" s="14">
        <v>3.1E7</v>
      </c>
      <c r="H17" s="15">
        <f t="shared" si="1"/>
        <v>53000000</v>
      </c>
    </row>
    <row r="18">
      <c r="A18" s="13" t="s">
        <v>119</v>
      </c>
      <c r="B18" s="1" t="s">
        <v>120</v>
      </c>
      <c r="C18" s="1">
        <v>17.0</v>
      </c>
      <c r="D18" s="1" t="s">
        <v>39</v>
      </c>
      <c r="E18" s="1" t="s">
        <v>39</v>
      </c>
      <c r="F18" s="14">
        <v>2.2E7</v>
      </c>
      <c r="G18" s="14">
        <v>4.6E7</v>
      </c>
      <c r="H18" s="15">
        <f t="shared" si="1"/>
        <v>68000000</v>
      </c>
    </row>
    <row r="19">
      <c r="A19" s="13" t="s">
        <v>121</v>
      </c>
      <c r="B19" s="1" t="s">
        <v>122</v>
      </c>
      <c r="C19" s="1">
        <v>18.0</v>
      </c>
      <c r="D19" s="1" t="s">
        <v>39</v>
      </c>
      <c r="E19" s="1" t="s">
        <v>39</v>
      </c>
      <c r="F19" s="14">
        <v>2.1E7</v>
      </c>
      <c r="G19" s="14">
        <v>4.6E7</v>
      </c>
      <c r="H19" s="15">
        <f t="shared" si="1"/>
        <v>67000000</v>
      </c>
    </row>
    <row r="26">
      <c r="F26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3" t="s">
        <v>87</v>
      </c>
      <c r="B2" s="7">
        <v>728.0</v>
      </c>
      <c r="C2" s="7">
        <v>147.0</v>
      </c>
      <c r="D2" s="7">
        <v>121.0</v>
      </c>
      <c r="E2" s="7">
        <v>70.0</v>
      </c>
      <c r="F2" s="7">
        <v>40.0</v>
      </c>
      <c r="G2" s="7" t="b">
        <v>0</v>
      </c>
    </row>
    <row r="3">
      <c r="A3" s="13" t="s">
        <v>89</v>
      </c>
      <c r="B3" s="7">
        <v>89.0</v>
      </c>
      <c r="C3" s="7">
        <v>52.0</v>
      </c>
      <c r="D3" s="7">
        <v>104.0</v>
      </c>
      <c r="E3" s="7">
        <v>10.0</v>
      </c>
      <c r="F3" s="7">
        <v>5.0</v>
      </c>
      <c r="G3" s="7" t="b">
        <v>0</v>
      </c>
    </row>
    <row r="4">
      <c r="A4" s="13" t="s">
        <v>91</v>
      </c>
      <c r="B4" s="7">
        <v>24.0</v>
      </c>
      <c r="C4" s="7">
        <v>4.0</v>
      </c>
      <c r="D4" s="7">
        <v>5.0</v>
      </c>
      <c r="E4" s="7">
        <v>3.0</v>
      </c>
      <c r="F4" s="7">
        <v>0.5</v>
      </c>
      <c r="G4" s="7" t="b">
        <v>1</v>
      </c>
    </row>
    <row r="5">
      <c r="A5" s="13" t="s">
        <v>93</v>
      </c>
      <c r="B5" s="7">
        <v>57.0</v>
      </c>
      <c r="C5" s="7">
        <v>21.0</v>
      </c>
      <c r="D5" s="7">
        <v>78.0</v>
      </c>
      <c r="E5" s="7">
        <v>6.0</v>
      </c>
      <c r="F5" s="7">
        <v>4.0</v>
      </c>
      <c r="G5" s="7" t="b">
        <v>1</v>
      </c>
    </row>
    <row r="6">
      <c r="A6" s="13" t="s">
        <v>95</v>
      </c>
      <c r="B6" s="7">
        <v>50.0</v>
      </c>
      <c r="C6" s="7">
        <v>13.0</v>
      </c>
      <c r="D6" s="7">
        <v>20.0</v>
      </c>
      <c r="E6" s="7">
        <v>5.0</v>
      </c>
      <c r="F6" s="7">
        <v>3.0</v>
      </c>
      <c r="G6" s="7" t="b">
        <v>1</v>
      </c>
    </row>
    <row r="7">
      <c r="A7" s="13" t="s">
        <v>97</v>
      </c>
      <c r="B7" s="7">
        <v>92.0</v>
      </c>
      <c r="C7" s="7">
        <v>11.0</v>
      </c>
      <c r="D7" s="7">
        <v>50.0</v>
      </c>
      <c r="E7" s="7">
        <v>9.0</v>
      </c>
      <c r="F7" s="7">
        <v>7.0</v>
      </c>
      <c r="G7" s="7" t="b">
        <v>1</v>
      </c>
    </row>
    <row r="8">
      <c r="A8" s="13" t="s">
        <v>99</v>
      </c>
      <c r="B8" s="7">
        <v>29.0</v>
      </c>
      <c r="C8" s="7">
        <v>18.0</v>
      </c>
      <c r="D8" s="7">
        <v>56.0</v>
      </c>
      <c r="E8" s="7">
        <v>4.0</v>
      </c>
      <c r="F8" s="7">
        <v>3.0</v>
      </c>
      <c r="G8" s="7" t="b">
        <v>1</v>
      </c>
    </row>
    <row r="9">
      <c r="A9" s="13" t="s">
        <v>101</v>
      </c>
      <c r="B9" s="7">
        <v>99.0</v>
      </c>
      <c r="C9" s="7">
        <v>42.0</v>
      </c>
      <c r="D9" s="7">
        <v>45.0</v>
      </c>
      <c r="E9" s="7">
        <v>15.0</v>
      </c>
      <c r="F9" s="7">
        <v>8.0</v>
      </c>
      <c r="G9" s="7" t="b">
        <v>1</v>
      </c>
    </row>
    <row r="10">
      <c r="A10" s="13" t="s">
        <v>103</v>
      </c>
      <c r="B10" s="7">
        <v>21.0</v>
      </c>
      <c r="C10" s="7">
        <v>9.0</v>
      </c>
      <c r="D10" s="7">
        <v>20.0</v>
      </c>
      <c r="E10" s="7">
        <v>3.0</v>
      </c>
      <c r="F10" s="7">
        <v>2.0</v>
      </c>
      <c r="G10" s="7" t="b">
        <v>1</v>
      </c>
    </row>
    <row r="11">
      <c r="A11" s="13" t="s">
        <v>105</v>
      </c>
      <c r="B11" s="7">
        <v>48.0</v>
      </c>
      <c r="C11" s="7">
        <v>37.0</v>
      </c>
      <c r="D11" s="7">
        <v>28.0</v>
      </c>
      <c r="E11" s="7">
        <v>3.0</v>
      </c>
      <c r="F11" s="7">
        <v>3.0</v>
      </c>
      <c r="G11" s="7" t="b">
        <v>1</v>
      </c>
    </row>
    <row r="12">
      <c r="A12" s="13" t="s">
        <v>107</v>
      </c>
      <c r="B12" s="7">
        <v>27.0</v>
      </c>
      <c r="C12" s="7">
        <v>8.0</v>
      </c>
      <c r="D12" s="7">
        <v>9.0</v>
      </c>
      <c r="E12" s="7">
        <v>3.0</v>
      </c>
      <c r="F12" s="7">
        <v>1.5</v>
      </c>
      <c r="G12" s="7" t="b">
        <v>1</v>
      </c>
    </row>
    <row r="13">
      <c r="A13" s="13" t="s">
        <v>109</v>
      </c>
      <c r="B13" s="7">
        <v>31.0</v>
      </c>
      <c r="C13" s="7">
        <v>4.0</v>
      </c>
      <c r="D13" s="7">
        <v>12.0</v>
      </c>
      <c r="E13" s="7">
        <v>3.0</v>
      </c>
      <c r="F13" s="7">
        <v>1.5</v>
      </c>
      <c r="G13" s="7" t="b">
        <v>1</v>
      </c>
    </row>
    <row r="14">
      <c r="A14" s="13" t="s">
        <v>111</v>
      </c>
      <c r="B14" s="7">
        <v>29.0</v>
      </c>
      <c r="C14" s="7">
        <v>4.0</v>
      </c>
      <c r="D14" s="7">
        <v>5.0</v>
      </c>
      <c r="E14" s="7">
        <v>2.0</v>
      </c>
      <c r="F14" s="7">
        <v>1.5</v>
      </c>
      <c r="G14" s="7" t="b">
        <v>1</v>
      </c>
    </row>
    <row r="15">
      <c r="A15" s="13" t="s">
        <v>113</v>
      </c>
      <c r="B15" s="7">
        <v>36.0</v>
      </c>
      <c r="C15" s="7">
        <v>7.0</v>
      </c>
      <c r="D15" s="7">
        <v>7.0</v>
      </c>
      <c r="E15" s="7">
        <v>3.0</v>
      </c>
      <c r="F15" s="7">
        <v>2.0</v>
      </c>
      <c r="G15" s="7" t="b">
        <v>1</v>
      </c>
    </row>
    <row r="16">
      <c r="A16" s="13" t="s">
        <v>115</v>
      </c>
      <c r="B16" s="7">
        <v>12.0</v>
      </c>
      <c r="C16" s="7">
        <v>3.0</v>
      </c>
      <c r="D16" s="7">
        <v>4.0</v>
      </c>
      <c r="E16" s="7">
        <v>1.0</v>
      </c>
      <c r="F16" s="7">
        <v>0.5</v>
      </c>
      <c r="G16" s="7" t="b">
        <v>1</v>
      </c>
    </row>
    <row r="17">
      <c r="A17" s="13" t="s">
        <v>117</v>
      </c>
      <c r="B17" s="7">
        <v>21.0</v>
      </c>
      <c r="C17" s="7">
        <v>2.0</v>
      </c>
      <c r="D17" s="7">
        <v>3.0</v>
      </c>
      <c r="E17" s="7">
        <v>2.0</v>
      </c>
      <c r="F17" s="7">
        <v>0.5</v>
      </c>
      <c r="G17" s="7" t="b">
        <v>1</v>
      </c>
    </row>
    <row r="18">
      <c r="A18" s="13" t="s">
        <v>119</v>
      </c>
      <c r="B18" s="7">
        <v>26.0</v>
      </c>
      <c r="C18" s="7">
        <v>5.0</v>
      </c>
      <c r="D18" s="7">
        <v>16.0</v>
      </c>
      <c r="E18" s="7">
        <v>1.0</v>
      </c>
      <c r="F18" s="7">
        <v>1.5</v>
      </c>
      <c r="G18" s="7" t="b">
        <v>1</v>
      </c>
    </row>
    <row r="19">
      <c r="A19" s="13" t="s">
        <v>121</v>
      </c>
      <c r="B19" s="7">
        <v>17.0</v>
      </c>
      <c r="C19" s="7">
        <v>2.0</v>
      </c>
      <c r="D19" s="7">
        <v>2.0</v>
      </c>
      <c r="E19" s="7">
        <v>1.0</v>
      </c>
      <c r="F19" s="7">
        <v>0.5</v>
      </c>
      <c r="G19" s="7" t="b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3" max="3" width="19.0"/>
    <col customWidth="1" min="4" max="4" width="18.63"/>
    <col customWidth="1" min="5" max="5" width="18.0"/>
    <col customWidth="1" min="6" max="6" width="29.13"/>
    <col customWidth="1" min="7" max="7" width="20.75"/>
    <col customWidth="1" min="8" max="8" width="27.25"/>
    <col customWidth="1" min="9" max="9" width="20.25"/>
    <col customWidth="1" min="16" max="16" width="25.25"/>
    <col customWidth="1" min="26" max="26" width="27.63"/>
  </cols>
  <sheetData>
    <row r="1">
      <c r="A1" s="1" t="s">
        <v>21</v>
      </c>
      <c r="B1" s="1" t="s">
        <v>79</v>
      </c>
      <c r="C1" s="9" t="s">
        <v>80</v>
      </c>
      <c r="D1" s="9" t="s">
        <v>81</v>
      </c>
      <c r="E1" s="1" t="s">
        <v>82</v>
      </c>
      <c r="F1" s="9" t="s">
        <v>83</v>
      </c>
      <c r="G1" s="1" t="s">
        <v>84</v>
      </c>
      <c r="H1" s="9" t="s">
        <v>85</v>
      </c>
      <c r="I1" s="1" t="s">
        <v>86</v>
      </c>
    </row>
    <row r="2">
      <c r="A2" s="1" t="s">
        <v>87</v>
      </c>
      <c r="B2" s="16">
        <v>6.37E8</v>
      </c>
      <c r="C2" s="16">
        <v>6.37E8</v>
      </c>
      <c r="D2" s="16">
        <v>5.4E8</v>
      </c>
      <c r="E2" s="16">
        <v>5.0E8</v>
      </c>
      <c r="F2" s="16">
        <v>5.56E8</v>
      </c>
      <c r="G2" s="16">
        <v>4.84E8</v>
      </c>
      <c r="H2" s="16">
        <v>6.54E8</v>
      </c>
      <c r="I2" s="16">
        <v>6.2E8</v>
      </c>
      <c r="J2" s="11"/>
    </row>
    <row r="3">
      <c r="A3" s="1" t="s">
        <v>89</v>
      </c>
      <c r="B3" s="16">
        <v>1.96E8</v>
      </c>
      <c r="C3" s="16">
        <v>2.03E8</v>
      </c>
      <c r="D3" s="16">
        <v>1.48E8</v>
      </c>
      <c r="E3" s="16">
        <v>1.55E8</v>
      </c>
      <c r="F3" s="16">
        <v>1.47E8</v>
      </c>
      <c r="G3" s="16">
        <v>1.63E8</v>
      </c>
      <c r="H3" s="16">
        <v>2.2E8</v>
      </c>
      <c r="I3" s="16">
        <v>2.0E8</v>
      </c>
      <c r="J3" s="11"/>
    </row>
    <row r="4">
      <c r="B4" s="10"/>
      <c r="C4" s="10"/>
      <c r="D4" s="10"/>
      <c r="E4" s="10"/>
      <c r="F4" s="10"/>
      <c r="G4" s="10"/>
      <c r="H4" s="10"/>
      <c r="I4" s="10"/>
      <c r="J4" s="11"/>
    </row>
    <row r="5">
      <c r="B5" s="10"/>
      <c r="C5" s="10"/>
      <c r="D5" s="10"/>
      <c r="E5" s="10"/>
      <c r="F5" s="10"/>
      <c r="G5" s="10"/>
      <c r="H5" s="10"/>
      <c r="I5" s="10"/>
      <c r="J5" s="11"/>
    </row>
    <row r="6">
      <c r="B6" s="10"/>
      <c r="C6" s="10"/>
      <c r="D6" s="10"/>
      <c r="E6" s="10"/>
      <c r="F6" s="10"/>
      <c r="G6" s="10"/>
      <c r="H6" s="10"/>
      <c r="I6" s="10"/>
      <c r="J6" s="11"/>
    </row>
    <row r="7">
      <c r="B7" s="10"/>
      <c r="C7" s="10"/>
      <c r="D7" s="10"/>
      <c r="E7" s="10"/>
      <c r="F7" s="10"/>
      <c r="G7" s="10"/>
      <c r="H7" s="10"/>
      <c r="I7" s="10"/>
      <c r="J7" s="11"/>
    </row>
    <row r="8">
      <c r="B8" s="10"/>
      <c r="C8" s="10"/>
      <c r="D8" s="10"/>
      <c r="E8" s="10"/>
      <c r="F8" s="10"/>
      <c r="G8" s="6"/>
      <c r="H8" s="10"/>
      <c r="I8" s="6"/>
    </row>
    <row r="9">
      <c r="B9" s="12"/>
      <c r="C9" s="7"/>
      <c r="D9" s="7"/>
      <c r="E9" s="7"/>
      <c r="F9" s="7"/>
      <c r="H9" s="7"/>
    </row>
    <row r="10">
      <c r="B10" s="8"/>
      <c r="C10" s="7"/>
      <c r="D10" s="7"/>
      <c r="E10" s="7"/>
      <c r="F10" s="7"/>
      <c r="H10" s="7"/>
    </row>
    <row r="11">
      <c r="B11" s="12"/>
      <c r="C11" s="7"/>
      <c r="D11" s="7"/>
      <c r="E11" s="7"/>
      <c r="F11" s="7"/>
      <c r="H11" s="7"/>
    </row>
    <row r="12">
      <c r="B12" s="12"/>
      <c r="C12" s="7"/>
      <c r="D12" s="7"/>
      <c r="E12" s="7"/>
      <c r="F12" s="7"/>
      <c r="H12" s="7"/>
    </row>
    <row r="13">
      <c r="B13" s="12"/>
      <c r="C13" s="7"/>
      <c r="D13" s="7"/>
      <c r="E13" s="7"/>
      <c r="F13" s="7"/>
      <c r="H13" s="7"/>
    </row>
    <row r="14">
      <c r="B14" s="8"/>
      <c r="C14" s="7"/>
      <c r="D14" s="7"/>
      <c r="E14" s="7"/>
      <c r="F14" s="7"/>
      <c r="H14" s="7"/>
    </row>
    <row r="15">
      <c r="B15" s="12"/>
      <c r="C15" s="7"/>
      <c r="D15" s="7"/>
      <c r="E15" s="7"/>
      <c r="F15" s="7"/>
      <c r="H15" s="7"/>
    </row>
    <row r="16">
      <c r="B16" s="12"/>
      <c r="C16" s="7"/>
      <c r="D16" s="7"/>
      <c r="E16" s="7"/>
      <c r="F16" s="7"/>
      <c r="H16" s="7"/>
    </row>
    <row r="17">
      <c r="B17" s="12"/>
      <c r="C17" s="7"/>
      <c r="D17" s="7"/>
      <c r="E17" s="7"/>
      <c r="F17" s="7"/>
      <c r="H17" s="7"/>
    </row>
    <row r="18">
      <c r="B18" s="8"/>
      <c r="C18" s="7"/>
      <c r="D18" s="7"/>
      <c r="E18" s="7"/>
      <c r="F18" s="7"/>
      <c r="H18" s="7"/>
    </row>
    <row r="19">
      <c r="B19" s="12"/>
      <c r="C19" s="7"/>
      <c r="D19" s="7"/>
      <c r="E19" s="7"/>
      <c r="F19" s="7"/>
      <c r="H19" s="7"/>
    </row>
    <row r="20">
      <c r="B20" s="8"/>
      <c r="C20" s="7"/>
      <c r="D20" s="7"/>
      <c r="E20" s="7"/>
      <c r="F20" s="7"/>
      <c r="H20" s="7"/>
    </row>
    <row r="21">
      <c r="B21" s="8"/>
      <c r="C21" s="7"/>
      <c r="D21" s="7"/>
      <c r="E21" s="7"/>
      <c r="F21" s="7"/>
      <c r="H21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18.25"/>
    <col customWidth="1" min="3" max="3" width="19.13"/>
    <col customWidth="1" min="4" max="4" width="17.13"/>
    <col customWidth="1" min="5" max="5" width="21.75"/>
    <col customWidth="1" min="6" max="6" width="16.38"/>
    <col customWidth="1" min="7" max="7" width="16.88"/>
    <col customWidth="1" min="8" max="8" width="17.5"/>
    <col customWidth="1" min="9" max="9" width="16.38"/>
  </cols>
  <sheetData>
    <row r="1">
      <c r="A1" s="4" t="s">
        <v>21</v>
      </c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/>
    </row>
    <row r="2">
      <c r="A2" s="13" t="s">
        <v>55</v>
      </c>
      <c r="B2" s="1" t="s">
        <v>123</v>
      </c>
      <c r="C2" s="1">
        <v>1.0</v>
      </c>
      <c r="D2" s="1" t="s">
        <v>39</v>
      </c>
      <c r="E2" s="1" t="s">
        <v>39</v>
      </c>
      <c r="F2" s="17">
        <v>2.34E7</v>
      </c>
      <c r="G2" s="17">
        <v>3.96E8</v>
      </c>
      <c r="H2" s="18">
        <f t="shared" ref="H2:H21" si="1">SUM(F2,G2,I2)</f>
        <v>419400000</v>
      </c>
    </row>
    <row r="3">
      <c r="A3" s="13" t="s">
        <v>124</v>
      </c>
      <c r="B3" s="1" t="s">
        <v>125</v>
      </c>
      <c r="C3" s="1">
        <v>2.0</v>
      </c>
      <c r="D3" s="1" t="s">
        <v>39</v>
      </c>
      <c r="E3" s="1" t="s">
        <v>39</v>
      </c>
      <c r="F3" s="17">
        <v>1.94E7</v>
      </c>
      <c r="G3" s="17">
        <v>4.0E8</v>
      </c>
      <c r="H3" s="18">
        <f t="shared" si="1"/>
        <v>419400000</v>
      </c>
    </row>
    <row r="4">
      <c r="A4" s="13" t="s">
        <v>126</v>
      </c>
      <c r="B4" s="1" t="s">
        <v>127</v>
      </c>
      <c r="C4" s="1">
        <v>3.0</v>
      </c>
      <c r="D4" s="1" t="s">
        <v>39</v>
      </c>
      <c r="E4" s="1" t="s">
        <v>39</v>
      </c>
      <c r="F4" s="17">
        <v>1.68E7</v>
      </c>
      <c r="G4" s="17">
        <v>6.5E7</v>
      </c>
      <c r="H4" s="18">
        <f t="shared" si="1"/>
        <v>81800000</v>
      </c>
    </row>
    <row r="5">
      <c r="A5" s="13" t="s">
        <v>128</v>
      </c>
      <c r="B5" s="1" t="s">
        <v>129</v>
      </c>
      <c r="C5" s="1">
        <v>4.0</v>
      </c>
      <c r="D5" s="1" t="s">
        <v>52</v>
      </c>
      <c r="E5" s="1" t="s">
        <v>39</v>
      </c>
      <c r="F5" s="17">
        <f>SUM(14200000+4500000)</f>
        <v>18700000</v>
      </c>
      <c r="G5" s="17">
        <v>4.6E8</v>
      </c>
      <c r="H5" s="18">
        <f t="shared" si="1"/>
        <v>478700000</v>
      </c>
    </row>
    <row r="6">
      <c r="A6" s="13" t="s">
        <v>130</v>
      </c>
      <c r="B6" s="1" t="s">
        <v>131</v>
      </c>
      <c r="C6" s="1">
        <v>5.0</v>
      </c>
      <c r="D6" s="1" t="s">
        <v>39</v>
      </c>
      <c r="E6" s="1" t="s">
        <v>52</v>
      </c>
      <c r="F6" s="17">
        <f>SUM(12500000+8600000)</f>
        <v>21100000</v>
      </c>
      <c r="G6" s="17">
        <v>1.19E8</v>
      </c>
      <c r="H6" s="18">
        <f t="shared" si="1"/>
        <v>140100000</v>
      </c>
    </row>
    <row r="7">
      <c r="A7" s="13" t="s">
        <v>132</v>
      </c>
      <c r="B7" s="1" t="s">
        <v>133</v>
      </c>
      <c r="C7" s="1">
        <v>6.0</v>
      </c>
      <c r="D7" s="1" t="s">
        <v>39</v>
      </c>
      <c r="E7" s="1" t="s">
        <v>39</v>
      </c>
      <c r="F7" s="17">
        <v>1.09E7</v>
      </c>
      <c r="G7" s="17">
        <v>2.24E8</v>
      </c>
      <c r="H7" s="18">
        <f t="shared" si="1"/>
        <v>234900000</v>
      </c>
    </row>
    <row r="8">
      <c r="A8" s="13" t="s">
        <v>134</v>
      </c>
      <c r="B8" s="1" t="s">
        <v>135</v>
      </c>
      <c r="C8" s="1">
        <v>7.0</v>
      </c>
      <c r="D8" s="1" t="s">
        <v>39</v>
      </c>
      <c r="E8" s="1" t="s">
        <v>39</v>
      </c>
      <c r="F8" s="17">
        <v>9300000.0</v>
      </c>
      <c r="G8" s="17">
        <v>1.49E8</v>
      </c>
      <c r="H8" s="18">
        <f t="shared" si="1"/>
        <v>158300000</v>
      </c>
    </row>
    <row r="9">
      <c r="A9" s="13" t="s">
        <v>136</v>
      </c>
      <c r="B9" s="1" t="s">
        <v>137</v>
      </c>
      <c r="C9" s="1">
        <v>8.0</v>
      </c>
      <c r="D9" s="1" t="s">
        <v>39</v>
      </c>
      <c r="E9" s="1" t="s">
        <v>39</v>
      </c>
      <c r="F9" s="17">
        <v>8300000.0</v>
      </c>
      <c r="G9" s="17">
        <v>1.52E8</v>
      </c>
      <c r="H9" s="18">
        <f t="shared" si="1"/>
        <v>160300000</v>
      </c>
    </row>
    <row r="10">
      <c r="A10" s="13" t="s">
        <v>138</v>
      </c>
      <c r="B10" s="1" t="s">
        <v>139</v>
      </c>
      <c r="C10" s="1">
        <v>9.0</v>
      </c>
      <c r="D10" s="1" t="s">
        <v>39</v>
      </c>
      <c r="E10" s="1" t="s">
        <v>39</v>
      </c>
      <c r="F10" s="17">
        <v>7400000.0</v>
      </c>
      <c r="G10" s="17">
        <v>7.4E7</v>
      </c>
      <c r="H10" s="18">
        <f t="shared" si="1"/>
        <v>81400000</v>
      </c>
    </row>
    <row r="11">
      <c r="A11" s="13" t="s">
        <v>140</v>
      </c>
      <c r="B11" s="1" t="s">
        <v>141</v>
      </c>
      <c r="C11" s="1">
        <v>10.0</v>
      </c>
      <c r="D11" s="1" t="s">
        <v>39</v>
      </c>
      <c r="E11" s="1" t="s">
        <v>39</v>
      </c>
      <c r="F11" s="17">
        <v>6300000.0</v>
      </c>
      <c r="G11" s="17">
        <v>2.8E8</v>
      </c>
      <c r="H11" s="18">
        <f t="shared" si="1"/>
        <v>286300000</v>
      </c>
    </row>
    <row r="12">
      <c r="A12" s="13" t="s">
        <v>142</v>
      </c>
      <c r="B12" s="1" t="s">
        <v>143</v>
      </c>
      <c r="C12" s="1">
        <v>11.0</v>
      </c>
      <c r="D12" s="1" t="s">
        <v>39</v>
      </c>
      <c r="E12" s="1" t="s">
        <v>39</v>
      </c>
      <c r="F12" s="17">
        <v>5500000.0</v>
      </c>
      <c r="G12" s="17">
        <v>5.9E7</v>
      </c>
      <c r="H12" s="18">
        <f t="shared" si="1"/>
        <v>64500000</v>
      </c>
    </row>
    <row r="13">
      <c r="A13" s="13" t="s">
        <v>89</v>
      </c>
      <c r="B13" s="1" t="s">
        <v>144</v>
      </c>
      <c r="C13" s="1">
        <v>12.0</v>
      </c>
      <c r="D13" s="1" t="s">
        <v>39</v>
      </c>
      <c r="E13" s="1" t="s">
        <v>39</v>
      </c>
      <c r="F13" s="17">
        <v>5000000.0</v>
      </c>
      <c r="G13" s="17">
        <v>3.3E7</v>
      </c>
      <c r="H13" s="18">
        <f t="shared" si="1"/>
        <v>38000000</v>
      </c>
    </row>
    <row r="14">
      <c r="A14" s="13" t="s">
        <v>145</v>
      </c>
      <c r="B14" s="1" t="s">
        <v>146</v>
      </c>
      <c r="C14" s="1">
        <v>13.0</v>
      </c>
      <c r="D14" s="1" t="s">
        <v>39</v>
      </c>
      <c r="E14" s="1" t="s">
        <v>39</v>
      </c>
      <c r="F14" s="17">
        <v>4600000.0</v>
      </c>
      <c r="G14" s="17">
        <v>6.3E7</v>
      </c>
      <c r="H14" s="18">
        <f t="shared" si="1"/>
        <v>67600000</v>
      </c>
    </row>
    <row r="15">
      <c r="A15" s="13" t="s">
        <v>147</v>
      </c>
      <c r="B15" s="1" t="s">
        <v>148</v>
      </c>
      <c r="C15" s="1">
        <v>14.0</v>
      </c>
      <c r="D15" s="1" t="s">
        <v>39</v>
      </c>
      <c r="E15" s="1" t="s">
        <v>39</v>
      </c>
      <c r="F15" s="17">
        <v>4100000.0</v>
      </c>
      <c r="G15" s="17">
        <v>4.9E7</v>
      </c>
      <c r="H15" s="18">
        <f t="shared" si="1"/>
        <v>53100000</v>
      </c>
    </row>
    <row r="16">
      <c r="A16" s="13" t="s">
        <v>149</v>
      </c>
      <c r="B16" s="1" t="s">
        <v>150</v>
      </c>
      <c r="C16" s="1">
        <v>15.0</v>
      </c>
      <c r="D16" s="1" t="s">
        <v>39</v>
      </c>
      <c r="E16" s="1" t="s">
        <v>39</v>
      </c>
      <c r="F16" s="17">
        <v>3600000.0</v>
      </c>
      <c r="G16" s="17">
        <v>5.5E7</v>
      </c>
      <c r="H16" s="18">
        <f t="shared" si="1"/>
        <v>58600000</v>
      </c>
    </row>
    <row r="17">
      <c r="A17" s="13" t="s">
        <v>151</v>
      </c>
      <c r="B17" s="1" t="s">
        <v>152</v>
      </c>
      <c r="C17" s="1">
        <v>16.0</v>
      </c>
      <c r="D17" s="1" t="s">
        <v>39</v>
      </c>
      <c r="E17" s="1" t="s">
        <v>39</v>
      </c>
      <c r="F17" s="17">
        <v>3200000.0</v>
      </c>
      <c r="G17" s="17">
        <v>3.7E7</v>
      </c>
      <c r="H17" s="18">
        <f t="shared" si="1"/>
        <v>40200000</v>
      </c>
    </row>
    <row r="18">
      <c r="A18" s="13" t="s">
        <v>153</v>
      </c>
      <c r="B18" s="1" t="s">
        <v>154</v>
      </c>
      <c r="C18" s="1">
        <v>17.0</v>
      </c>
      <c r="D18" s="1" t="s">
        <v>39</v>
      </c>
      <c r="E18" s="1" t="s">
        <v>39</v>
      </c>
      <c r="F18" s="17">
        <v>2800000.0</v>
      </c>
      <c r="G18" s="17">
        <v>7.7E7</v>
      </c>
      <c r="H18" s="18">
        <f t="shared" si="1"/>
        <v>79800000</v>
      </c>
    </row>
    <row r="19">
      <c r="A19" s="13" t="s">
        <v>155</v>
      </c>
      <c r="B19" s="1" t="s">
        <v>156</v>
      </c>
      <c r="C19" s="1">
        <v>18.0</v>
      </c>
      <c r="D19" s="1" t="s">
        <v>39</v>
      </c>
      <c r="E19" s="1" t="s">
        <v>39</v>
      </c>
      <c r="F19" s="17">
        <v>2200000.0</v>
      </c>
      <c r="G19" s="17">
        <v>4.9E7</v>
      </c>
      <c r="H19" s="18">
        <f t="shared" si="1"/>
        <v>51200000</v>
      </c>
    </row>
    <row r="20">
      <c r="A20" s="13" t="s">
        <v>157</v>
      </c>
      <c r="B20" s="1" t="s">
        <v>158</v>
      </c>
      <c r="C20" s="1">
        <v>19.0</v>
      </c>
      <c r="D20" s="1" t="s">
        <v>39</v>
      </c>
      <c r="E20" s="1" t="s">
        <v>39</v>
      </c>
      <c r="F20" s="17">
        <v>1600000.0</v>
      </c>
      <c r="G20" s="17">
        <v>8.8E7</v>
      </c>
      <c r="H20" s="18">
        <f t="shared" si="1"/>
        <v>89600000</v>
      </c>
    </row>
    <row r="21">
      <c r="A21" s="13" t="s">
        <v>159</v>
      </c>
      <c r="B21" s="1" t="s">
        <v>160</v>
      </c>
      <c r="C21" s="1">
        <v>20.0</v>
      </c>
      <c r="D21" s="1" t="s">
        <v>39</v>
      </c>
      <c r="E21" s="1" t="s">
        <v>39</v>
      </c>
      <c r="F21" s="17">
        <v>900000.0</v>
      </c>
      <c r="G21" s="17">
        <v>5.7E7</v>
      </c>
      <c r="H21" s="18">
        <f t="shared" si="1"/>
        <v>57900000</v>
      </c>
    </row>
    <row r="22">
      <c r="G22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>
      <c r="A2" s="13" t="s">
        <v>55</v>
      </c>
      <c r="B2" s="7">
        <v>140.0</v>
      </c>
      <c r="C2" s="7">
        <v>76.0</v>
      </c>
      <c r="D2" s="7">
        <v>93.0</v>
      </c>
      <c r="E2" s="7">
        <v>160.0</v>
      </c>
      <c r="F2" s="7">
        <v>45.0</v>
      </c>
      <c r="G2" s="7" t="b">
        <v>0</v>
      </c>
    </row>
    <row r="3">
      <c r="A3" s="13" t="s">
        <v>124</v>
      </c>
      <c r="B3" s="7">
        <v>130.0</v>
      </c>
      <c r="C3" s="7">
        <v>45.0</v>
      </c>
      <c r="D3" s="7">
        <v>40.0</v>
      </c>
      <c r="E3" s="7">
        <v>94.2</v>
      </c>
      <c r="F3" s="7">
        <v>39.0</v>
      </c>
      <c r="G3" s="7" t="b">
        <v>0</v>
      </c>
    </row>
    <row r="4">
      <c r="A4" s="13" t="s">
        <v>126</v>
      </c>
      <c r="B4" s="7">
        <v>38.0</v>
      </c>
      <c r="C4" s="7">
        <v>18.0</v>
      </c>
      <c r="D4" s="7">
        <v>19.0</v>
      </c>
      <c r="E4" s="7">
        <v>10.0</v>
      </c>
      <c r="F4" s="7">
        <v>5.0</v>
      </c>
      <c r="G4" s="7" t="b">
        <v>1</v>
      </c>
    </row>
    <row r="5">
      <c r="A5" s="13" t="s">
        <v>128</v>
      </c>
      <c r="B5" s="7">
        <v>170.0</v>
      </c>
      <c r="C5" s="7">
        <v>90.0</v>
      </c>
      <c r="D5" s="7">
        <v>65.0</v>
      </c>
      <c r="E5" s="7">
        <v>120.0</v>
      </c>
      <c r="F5" s="7">
        <v>55.0</v>
      </c>
      <c r="G5" s="7" t="b">
        <v>0</v>
      </c>
    </row>
    <row r="6">
      <c r="A6" s="13" t="s">
        <v>130</v>
      </c>
      <c r="B6" s="7">
        <v>42.0</v>
      </c>
      <c r="C6" s="7">
        <v>23.0</v>
      </c>
      <c r="D6" s="7">
        <v>47.0</v>
      </c>
      <c r="E6" s="7">
        <v>18.0</v>
      </c>
      <c r="F6" s="7">
        <v>12.0</v>
      </c>
      <c r="G6" s="7" t="b">
        <v>1</v>
      </c>
    </row>
    <row r="7">
      <c r="A7" s="13" t="s">
        <v>132</v>
      </c>
      <c r="B7" s="7">
        <v>115.0</v>
      </c>
      <c r="C7" s="7">
        <v>41.0</v>
      </c>
      <c r="D7" s="7">
        <v>32.0</v>
      </c>
      <c r="E7" s="7">
        <v>50.0</v>
      </c>
      <c r="F7" s="7">
        <v>25.0</v>
      </c>
      <c r="G7" s="7" t="b">
        <v>0</v>
      </c>
    </row>
    <row r="8">
      <c r="A8" s="13" t="s">
        <v>134</v>
      </c>
      <c r="B8" s="7">
        <v>73.0</v>
      </c>
      <c r="C8" s="7">
        <v>15.0</v>
      </c>
      <c r="D8" s="7">
        <v>18.0</v>
      </c>
      <c r="E8" s="7">
        <v>30.0</v>
      </c>
      <c r="F8" s="7">
        <v>20.0</v>
      </c>
      <c r="G8" s="7" t="b">
        <v>1</v>
      </c>
    </row>
    <row r="9">
      <c r="A9" s="13" t="s">
        <v>136</v>
      </c>
      <c r="B9" s="7">
        <v>50.0</v>
      </c>
      <c r="C9" s="7">
        <v>34.0</v>
      </c>
      <c r="D9" s="7">
        <v>26.0</v>
      </c>
      <c r="E9" s="7">
        <v>22.0</v>
      </c>
      <c r="F9" s="7">
        <v>10.0</v>
      </c>
      <c r="G9" s="7" t="b">
        <v>1</v>
      </c>
    </row>
    <row r="10">
      <c r="A10" s="13" t="s">
        <v>138</v>
      </c>
      <c r="B10" s="7">
        <v>46.0</v>
      </c>
      <c r="C10" s="7">
        <v>12.0</v>
      </c>
      <c r="D10" s="7">
        <v>14.0</v>
      </c>
      <c r="E10" s="7">
        <v>14.0</v>
      </c>
      <c r="F10" s="7">
        <v>8.0</v>
      </c>
      <c r="G10" s="7" t="b">
        <v>1</v>
      </c>
    </row>
    <row r="11">
      <c r="A11" s="13" t="s">
        <v>140</v>
      </c>
      <c r="B11" s="7">
        <v>105.0</v>
      </c>
      <c r="C11" s="7">
        <v>65.0</v>
      </c>
      <c r="D11" s="7">
        <v>50.0</v>
      </c>
      <c r="E11" s="7">
        <v>50.0</v>
      </c>
      <c r="F11" s="7">
        <v>30.0</v>
      </c>
      <c r="G11" s="7" t="b">
        <v>1</v>
      </c>
    </row>
    <row r="12">
      <c r="A12" s="13" t="s">
        <v>142</v>
      </c>
      <c r="B12" s="7">
        <v>30.0</v>
      </c>
      <c r="C12" s="7">
        <v>10.0</v>
      </c>
      <c r="D12" s="7">
        <v>8.0</v>
      </c>
      <c r="E12" s="7">
        <v>8.0</v>
      </c>
      <c r="F12" s="7">
        <v>4.0</v>
      </c>
      <c r="G12" s="7" t="b">
        <v>1</v>
      </c>
    </row>
    <row r="13">
      <c r="A13" s="13" t="s">
        <v>89</v>
      </c>
      <c r="B13" s="7">
        <v>30.0</v>
      </c>
      <c r="C13" s="7">
        <v>25.0</v>
      </c>
      <c r="D13" s="7">
        <v>3.0</v>
      </c>
      <c r="E13" s="7">
        <v>7.0</v>
      </c>
      <c r="F13" s="7">
        <v>3.0</v>
      </c>
      <c r="G13" s="7" t="b">
        <v>1</v>
      </c>
    </row>
    <row r="14">
      <c r="A14" s="13" t="s">
        <v>145</v>
      </c>
      <c r="B14" s="7">
        <v>26.0</v>
      </c>
      <c r="C14" s="7">
        <v>9.0</v>
      </c>
      <c r="D14" s="7">
        <v>7.0</v>
      </c>
      <c r="E14" s="7">
        <v>6.0</v>
      </c>
      <c r="F14" s="7">
        <v>3.0</v>
      </c>
      <c r="G14" s="7" t="b">
        <v>1</v>
      </c>
    </row>
    <row r="15">
      <c r="A15" s="13" t="s">
        <v>147</v>
      </c>
      <c r="B15" s="7">
        <v>20.0</v>
      </c>
      <c r="C15" s="7">
        <v>6.0</v>
      </c>
      <c r="D15" s="7">
        <v>5.0</v>
      </c>
      <c r="E15" s="7">
        <v>5.0</v>
      </c>
      <c r="F15" s="7">
        <v>2.0</v>
      </c>
      <c r="G15" s="7" t="b">
        <v>1</v>
      </c>
    </row>
    <row r="16">
      <c r="A16" s="13" t="s">
        <v>149</v>
      </c>
      <c r="B16" s="7">
        <v>24.0</v>
      </c>
      <c r="C16" s="7">
        <v>7.0</v>
      </c>
      <c r="D16" s="7">
        <v>6.0</v>
      </c>
      <c r="E16" s="7">
        <v>4.0</v>
      </c>
      <c r="F16" s="7">
        <v>2.0</v>
      </c>
      <c r="G16" s="7" t="b">
        <v>1</v>
      </c>
    </row>
    <row r="17">
      <c r="A17" s="13" t="s">
        <v>151</v>
      </c>
      <c r="B17" s="7">
        <v>18.0</v>
      </c>
      <c r="C17" s="7">
        <v>4.0</v>
      </c>
      <c r="D17" s="7">
        <v>3.0</v>
      </c>
      <c r="E17" s="7">
        <v>3.0</v>
      </c>
      <c r="F17" s="7">
        <v>1.0</v>
      </c>
      <c r="G17" s="7" t="b">
        <v>1</v>
      </c>
    </row>
    <row r="18">
      <c r="A18" s="13" t="s">
        <v>153</v>
      </c>
      <c r="B18" s="7">
        <v>29.0</v>
      </c>
      <c r="C18" s="7">
        <v>18.0</v>
      </c>
      <c r="D18" s="7">
        <v>22.0</v>
      </c>
      <c r="E18" s="7">
        <v>6.0</v>
      </c>
      <c r="F18" s="7">
        <v>3.0</v>
      </c>
      <c r="G18" s="7" t="b">
        <v>1</v>
      </c>
    </row>
    <row r="19">
      <c r="A19" s="13" t="s">
        <v>155</v>
      </c>
      <c r="B19" s="7">
        <v>21.0</v>
      </c>
      <c r="C19" s="7">
        <v>5.0</v>
      </c>
      <c r="D19" s="7">
        <v>5.0</v>
      </c>
      <c r="E19" s="7">
        <v>4.0</v>
      </c>
      <c r="F19" s="7">
        <v>2.0</v>
      </c>
      <c r="G19" s="7" t="b">
        <v>1</v>
      </c>
    </row>
    <row r="20">
      <c r="A20" s="13" t="s">
        <v>157</v>
      </c>
      <c r="B20" s="7">
        <v>44.0</v>
      </c>
      <c r="C20" s="7">
        <v>13.0</v>
      </c>
      <c r="D20" s="7">
        <v>31.0</v>
      </c>
      <c r="E20" s="7">
        <v>5.0</v>
      </c>
      <c r="F20" s="7">
        <v>3.0</v>
      </c>
      <c r="G20" s="7" t="b">
        <v>1</v>
      </c>
    </row>
    <row r="21">
      <c r="A21" s="13" t="s">
        <v>159</v>
      </c>
      <c r="B21" s="7">
        <v>25.0</v>
      </c>
      <c r="C21" s="7">
        <v>7.0</v>
      </c>
      <c r="D21" s="7">
        <v>6.0</v>
      </c>
      <c r="E21" s="7">
        <v>4.0</v>
      </c>
      <c r="F21" s="7">
        <v>2.0</v>
      </c>
      <c r="G21" s="7" t="b">
        <v>1</v>
      </c>
    </row>
  </sheetData>
  <drawing r:id="rId1"/>
</worksheet>
</file>