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de Vente" sheetId="1" r:id="rId4"/>
    <sheet state="visible" name="Trésorerie" sheetId="2" r:id="rId5"/>
    <sheet state="visible" name="Calcul Tarifs" sheetId="3" r:id="rId6"/>
    <sheet state="visible" name="Feuille de Stock" sheetId="4" r:id="rId7"/>
    <sheet state="visible" name="Feuille des Recettes" sheetId="5" r:id="rId8"/>
    <sheet state="visible" name="Réservation" sheetId="6" r:id="rId9"/>
    <sheet state="visible" name="Utilisateurs" sheetId="7" r:id="rId10"/>
    <sheet state="visible" name="Historique" sheetId="8" r:id="rId11"/>
    <sheet state="visible" name="Plan de Salle" sheetId="9" r:id="rId12"/>
  </sheets>
  <definedNames/>
  <calcPr/>
</workbook>
</file>

<file path=xl/sharedStrings.xml><?xml version="1.0" encoding="utf-8"?>
<sst xmlns="http://schemas.openxmlformats.org/spreadsheetml/2006/main" count="444" uniqueCount="165">
  <si>
    <t>Cocktail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</si>
  <si>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</si>
  <si>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</si>
  <si>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</si>
  <si>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</si>
  <si>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</si>
  <si>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</si>
  <si>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</si>
  <si>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</si>
  <si>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Prix_Vente</t>
  </si>
  <si>
    <t>Pina Colada</t>
  </si>
  <si>
    <t>Mojito</t>
  </si>
  <si>
    <t>Cosmopolitan</t>
  </si>
  <si>
    <t>Old Fashioned</t>
  </si>
  <si>
    <t>Mai Tai</t>
  </si>
  <si>
    <t>Total entrées</t>
  </si>
  <si>
    <t>-</t>
  </si>
  <si>
    <t>Entrée</t>
  </si>
  <si>
    <t>Prix Vente</t>
  </si>
  <si>
    <t>Caviar Blinis</t>
  </si>
  <si>
    <t>Foie Gras Figues</t>
  </si>
  <si>
    <t>Fruits de Mer</t>
  </si>
  <si>
    <t>Carpaccio</t>
  </si>
  <si>
    <t>Plat</t>
  </si>
  <si>
    <t>Salade de Homard</t>
  </si>
  <si>
    <t>Turbot Roti</t>
  </si>
  <si>
    <t>Risotto aux Truffes</t>
  </si>
  <si>
    <t>Filet Migon</t>
  </si>
  <si>
    <t>Canard à l'Orange</t>
  </si>
  <si>
    <t>Dessert</t>
  </si>
  <si>
    <t>Fondant Choco</t>
  </si>
  <si>
    <t>Paris Brest</t>
  </si>
  <si>
    <t>Pavlova</t>
  </si>
  <si>
    <t>Tarte au Citron</t>
  </si>
  <si>
    <t>Boisson</t>
  </si>
  <si>
    <t>Suivi de trésorerie</t>
  </si>
  <si>
    <t>MOIS</t>
  </si>
  <si>
    <t>Début d'activité</t>
  </si>
  <si>
    <t>Impot</t>
  </si>
  <si>
    <t>Entrées</t>
  </si>
  <si>
    <t>Vente Cocktail</t>
  </si>
  <si>
    <t>Vente Restaurant</t>
  </si>
  <si>
    <t>Vente Bière</t>
  </si>
  <si>
    <t xml:space="preserve">Sorties </t>
  </si>
  <si>
    <t>Achat stock Bar</t>
  </si>
  <si>
    <t>Achat Stock Restaurant</t>
  </si>
  <si>
    <t>Achat Materiel Restaurant</t>
  </si>
  <si>
    <t>Total sorties</t>
  </si>
  <si>
    <t>Différence entrées/sorties</t>
  </si>
  <si>
    <t>Trésorerie</t>
  </si>
  <si>
    <t>Trésorerie Semaine passée</t>
  </si>
  <si>
    <t>A régler</t>
  </si>
  <si>
    <t>Recette</t>
  </si>
  <si>
    <t>Ingrédients</t>
  </si>
  <si>
    <t>Margarita</t>
  </si>
  <si>
    <t>Martini Dry</t>
  </si>
  <si>
    <t>Daiquiri</t>
  </si>
  <si>
    <t>Bloody Mary</t>
  </si>
  <si>
    <t>Gin Tonic</t>
  </si>
  <si>
    <t>Plateau de Fruits de Mer</t>
  </si>
  <si>
    <t>Filet Mignon</t>
  </si>
  <si>
    <t>DESSERTS</t>
  </si>
  <si>
    <t>Rhum Blanc</t>
  </si>
  <si>
    <t>Caviar</t>
  </si>
  <si>
    <t>Rhum Ambré</t>
  </si>
  <si>
    <t>Blinis</t>
  </si>
  <si>
    <t>Tequila</t>
  </si>
  <si>
    <t>Foie Gras</t>
  </si>
  <si>
    <t>Triple Sec</t>
  </si>
  <si>
    <t>Compotée de Fruits Rouges</t>
  </si>
  <si>
    <t>Gin</t>
  </si>
  <si>
    <t>Figues</t>
  </si>
  <si>
    <t>Vermouth</t>
  </si>
  <si>
    <t>Huîtres</t>
  </si>
  <si>
    <t>Vodka</t>
  </si>
  <si>
    <t>Crevettes</t>
  </si>
  <si>
    <t>Whisky</t>
  </si>
  <si>
    <t>Crabes</t>
  </si>
  <si>
    <t>Tropico Ananas</t>
  </si>
  <si>
    <t>Langoustines</t>
  </si>
  <si>
    <t>Lait de Coco</t>
  </si>
  <si>
    <t>Homard</t>
  </si>
  <si>
    <t>Eau Gazeuse</t>
  </si>
  <si>
    <t>Avocat</t>
  </si>
  <si>
    <t>Sirop d'Orgeat</t>
  </si>
  <si>
    <t>Mangue</t>
  </si>
  <si>
    <t>Jus de Tomate</t>
  </si>
  <si>
    <t>Tabasco</t>
  </si>
  <si>
    <t>Sauce au Poivre Vert</t>
  </si>
  <si>
    <t>Worcestershire</t>
  </si>
  <si>
    <t>Pomme de Terre</t>
  </si>
  <si>
    <t>Tonic</t>
  </si>
  <si>
    <t>Asperges</t>
  </si>
  <si>
    <t>Sucre de Canne</t>
  </si>
  <si>
    <t>Turbot Cru</t>
  </si>
  <si>
    <t>Sucre</t>
  </si>
  <si>
    <t>Sauce au Beure Blanc</t>
  </si>
  <si>
    <t>Sel</t>
  </si>
  <si>
    <t>Légumes de Saison</t>
  </si>
  <si>
    <t>Poivre</t>
  </si>
  <si>
    <t>Riz</t>
  </si>
  <si>
    <t>Menthe</t>
  </si>
  <si>
    <t>Crème Liquide</t>
  </si>
  <si>
    <t>Glacons</t>
  </si>
  <si>
    <t>Truffes</t>
  </si>
  <si>
    <t>Orange</t>
  </si>
  <si>
    <t>Parmesan</t>
  </si>
  <si>
    <t>Citron</t>
  </si>
  <si>
    <t>Canard Cru</t>
  </si>
  <si>
    <t>Citron Vert</t>
  </si>
  <si>
    <t>Sauce à l'Orange</t>
  </si>
  <si>
    <t>Haricots Verts</t>
  </si>
  <si>
    <t>Fondant au Chocolat</t>
  </si>
  <si>
    <t>Pourcentage Benefice 20%</t>
  </si>
  <si>
    <t>Assortiment de Macarons</t>
  </si>
  <si>
    <t>Pavlova aux Fruits Rouges</t>
  </si>
  <si>
    <t>Tarte au Citron Meringuée</t>
  </si>
  <si>
    <t>Pourcentage Benefice 35%</t>
  </si>
  <si>
    <t>ingredient</t>
  </si>
  <si>
    <t>quantite</t>
  </si>
  <si>
    <t>Ingrédient.1</t>
  </si>
  <si>
    <t>Quantité.1</t>
  </si>
  <si>
    <t>Pain Brioché</t>
  </si>
  <si>
    <t>Eau gazeuse</t>
  </si>
  <si>
    <t>Produit</t>
  </si>
  <si>
    <t>Ingredient</t>
  </si>
  <si>
    <t>Quantite_ Ingredient</t>
  </si>
  <si>
    <t>Pina colada</t>
  </si>
  <si>
    <t>Réservation</t>
  </si>
  <si>
    <t>NOM</t>
  </si>
  <si>
    <t>PRENOM</t>
  </si>
  <si>
    <t>Date de la réservation</t>
  </si>
  <si>
    <t>Identifiant</t>
  </si>
  <si>
    <t>Mot de passe</t>
  </si>
  <si>
    <t>Nom</t>
  </si>
  <si>
    <t>Rôle</t>
  </si>
  <si>
    <t>Dernière connexion</t>
  </si>
  <si>
    <t>admin</t>
  </si>
  <si>
    <t>admin123</t>
  </si>
  <si>
    <t>Administrateur</t>
  </si>
  <si>
    <t>Colt</t>
  </si>
  <si>
    <t>Preston</t>
  </si>
  <si>
    <t>vendeur</t>
  </si>
  <si>
    <t>Guigui0116</t>
  </si>
  <si>
    <t>Devoreur-12</t>
  </si>
  <si>
    <t>Mike</t>
  </si>
  <si>
    <t>Date</t>
  </si>
  <si>
    <t>Heure</t>
  </si>
  <si>
    <t>Prix</t>
  </si>
  <si>
    <t>Quantité</t>
  </si>
  <si>
    <t>Total</t>
  </si>
  <si>
    <t>Vendeur</t>
  </si>
  <si>
    <t>Catégorie</t>
  </si>
  <si>
    <t>bar</t>
  </si>
  <si>
    <t>restaurant</t>
  </si>
  <si>
    <t>ID</t>
  </si>
  <si>
    <t>Numéro</t>
  </si>
  <si>
    <t>Places</t>
  </si>
  <si>
    <t>Forme</t>
  </si>
  <si>
    <t>Position X</t>
  </si>
  <si>
    <t>Position Y</t>
  </si>
  <si>
    <t>Occupée</t>
  </si>
  <si>
    <t>Commande en cours</t>
  </si>
  <si>
    <t>square</t>
  </si>
  <si>
    <t>""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</si>
</sst>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 * #,##0.00_)\ &quot;€&quot;_ ;_ * \(#,##0.00\)\ &quot;€&quot;_ ;_ * &quot;-&quot;??_)\ &quot;€&quot;_ ;_ @_ "/>
    <numFmt numFmtId="165" formatCode="[$$]#,##0.00"/>
    <numFmt numFmtId="166" formatCode="dd/mm/yyyy"/>
    <numFmt numFmtId="167" formatCode="dd/mm/yyyy hh:mm:ss"/>
    <numFmt numFmtId="168" formatCode="m/d/yyyy h:mm:ss"/>
    <numFmt numFmtId="169" formatCode="hh:mm:ss"/>
  </numFmts>
  <fonts count="17">
    <font>
      <sz val="10.0"/>
      <color rgb="FF000000"/>
      <name val="Arial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b/>
      <sz val="11.0"/>
      <color theme="1"/>
      <name val="Calibri"/>
    </font>
    <font/>
    <font>
      <b/>
      <sz val="16.0"/>
      <color rgb="FF44546A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i/>
      <sz val="12.0"/>
      <color theme="1"/>
      <name val="Calibri"/>
    </font>
    <font>
      <b/>
      <i/>
      <sz val="11.0"/>
      <color theme="1"/>
      <name val="Calibri"/>
    </font>
    <font>
      <b/>
      <sz val="11.0"/>
      <color rgb="FF006100"/>
      <name val="Calibri"/>
    </font>
    <font>
      <b/>
      <sz val="14.0"/>
      <color theme="1"/>
      <name val="Calibri"/>
    </font>
    <font>
      <b/>
      <color theme="1"/>
      <name val="Calibri"/>
    </font>
    <font>
      <b/>
      <sz val="11.0"/>
      <color rgb="FFFF0000"/>
      <name val="Calibri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A8D08D"/>
        <bgColor rgb="FFA8D08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C6EFCE"/>
        <bgColor rgb="FFC6EFCE"/>
      </patternFill>
    </fill>
  </fills>
  <borders count="85">
    <border/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/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/>
      <top/>
    </border>
    <border>
      <right/>
      <top/>
    </border>
    <border>
      <left/>
      <right/>
      <top/>
      <bottom/>
    </border>
    <border>
      <left/>
      <bottom/>
    </border>
    <border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medium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hair">
        <color rgb="FF000000"/>
      </top>
    </border>
    <border>
      <left style="medium">
        <color rgb="FF000000"/>
      </left>
    </border>
    <border>
      <left/>
      <right/>
      <top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top style="hair">
        <color rgb="FF000000"/>
      </top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top/>
      <bottom/>
    </border>
    <border>
      <top/>
      <bottom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/>
    </xf>
    <xf borderId="2" fillId="2" fontId="1" numFmtId="164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center"/>
    </xf>
    <xf borderId="4" fillId="2" fontId="1" numFmtId="164" xfId="0" applyAlignment="1" applyBorder="1" applyFont="1" applyNumberFormat="1">
      <alignment horizontal="center"/>
    </xf>
    <xf borderId="0" fillId="0" fontId="2" numFmtId="0" xfId="0" applyAlignment="1" applyFont="1">
      <alignment vertical="bottom"/>
    </xf>
    <xf borderId="0" fillId="0" fontId="2" numFmtId="164" xfId="0" applyFont="1" applyNumberFormat="1"/>
    <xf borderId="1" fillId="3" fontId="2" numFmtId="164" xfId="0" applyAlignment="1" applyBorder="1" applyFill="1" applyFont="1" applyNumberFormat="1">
      <alignment vertical="bottom"/>
    </xf>
    <xf borderId="4" fillId="3" fontId="2" numFmtId="164" xfId="0" applyAlignment="1" applyBorder="1" applyFont="1" applyNumberFormat="1">
      <alignment vertical="bottom"/>
    </xf>
    <xf borderId="5" fillId="3" fontId="2" numFmtId="164" xfId="0" applyAlignment="1" applyBorder="1" applyFont="1" applyNumberFormat="1">
      <alignment vertical="bottom"/>
    </xf>
    <xf borderId="3" fillId="3" fontId="2" numFmtId="16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6" fillId="4" fontId="2" numFmtId="0" xfId="0" applyAlignment="1" applyBorder="1" applyFill="1" applyFont="1">
      <alignment vertical="bottom"/>
    </xf>
    <xf borderId="7" fillId="5" fontId="2" numFmtId="1" xfId="0" applyAlignment="1" applyBorder="1" applyFill="1" applyFont="1" applyNumberFormat="1">
      <alignment horizontal="center" vertical="bottom"/>
    </xf>
    <xf borderId="7" fillId="5" fontId="2" numFmtId="1" xfId="0" applyAlignment="1" applyBorder="1" applyFont="1" applyNumberFormat="1">
      <alignment horizontal="center" readingOrder="0" vertical="bottom"/>
    </xf>
    <xf borderId="7" fillId="0" fontId="2" numFmtId="1" xfId="0" applyAlignment="1" applyBorder="1" applyFont="1" applyNumberFormat="1">
      <alignment horizontal="center" vertical="bottom"/>
    </xf>
    <xf borderId="7" fillId="0" fontId="2" numFmtId="1" xfId="0" applyAlignment="1" applyBorder="1" applyFont="1" applyNumberFormat="1">
      <alignment horizontal="center" vertical="bottom"/>
    </xf>
    <xf borderId="7" fillId="0" fontId="2" numFmtId="165" xfId="0" applyAlignment="1" applyBorder="1" applyFont="1" applyNumberFormat="1">
      <alignment horizontal="center" vertical="bottom"/>
    </xf>
    <xf borderId="8" fillId="6" fontId="2" numFmtId="165" xfId="0" applyAlignment="1" applyBorder="1" applyFill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7" fillId="6" fontId="2" numFmtId="1" xfId="0" applyAlignment="1" applyBorder="1" applyFont="1" applyNumberFormat="1">
      <alignment horizontal="center" vertical="bottom"/>
    </xf>
    <xf borderId="7" fillId="6" fontId="2" numFmtId="1" xfId="0" applyAlignment="1" applyBorder="1" applyFont="1" applyNumberFormat="1">
      <alignment horizontal="center" readingOrder="0" vertical="bottom"/>
    </xf>
    <xf borderId="7" fillId="6" fontId="2" numFmtId="165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 vertical="bottom"/>
    </xf>
    <xf borderId="9" fillId="4" fontId="3" numFmtId="0" xfId="0" applyAlignment="1" applyBorder="1" applyFont="1">
      <alignment vertical="bottom"/>
    </xf>
    <xf borderId="10" fillId="6" fontId="2" numFmtId="1" xfId="0" applyAlignment="1" applyBorder="1" applyFont="1" applyNumberFormat="1">
      <alignment horizontal="center" vertical="bottom"/>
    </xf>
    <xf borderId="10" fillId="6" fontId="2" numFmtId="1" xfId="0" applyAlignment="1" applyBorder="1" applyFont="1" applyNumberFormat="1">
      <alignment horizontal="center" readingOrder="0" vertical="bottom"/>
    </xf>
    <xf borderId="10" fillId="6" fontId="2" numFmtId="165" xfId="0" applyAlignment="1" applyBorder="1" applyFont="1" applyNumberFormat="1">
      <alignment horizontal="center" vertical="bottom"/>
    </xf>
    <xf borderId="11" fillId="7" fontId="1" numFmtId="0" xfId="0" applyAlignment="1" applyBorder="1" applyFill="1" applyFont="1">
      <alignment horizontal="center"/>
    </xf>
    <xf borderId="12" fillId="7" fontId="2" numFmtId="165" xfId="0" applyAlignment="1" applyBorder="1" applyFont="1" applyNumberFormat="1">
      <alignment horizontal="center"/>
    </xf>
    <xf borderId="12" fillId="7" fontId="2" numFmtId="165" xfId="0" applyBorder="1" applyFont="1" applyNumberFormat="1"/>
    <xf borderId="13" fillId="7" fontId="2" numFmtId="165" xfId="0" applyAlignment="1" applyBorder="1" applyFont="1" applyNumberFormat="1">
      <alignment horizontal="center"/>
    </xf>
    <xf borderId="0" fillId="0" fontId="2" numFmtId="165" xfId="0" applyFont="1" applyNumberFormat="1"/>
    <xf borderId="14" fillId="2" fontId="4" numFmtId="0" xfId="0" applyAlignment="1" applyBorder="1" applyFont="1">
      <alignment horizontal="center" readingOrder="0"/>
    </xf>
    <xf borderId="2" fillId="2" fontId="1" numFmtId="165" xfId="0" applyAlignment="1" applyBorder="1" applyFont="1" applyNumberFormat="1">
      <alignment horizontal="center"/>
    </xf>
    <xf borderId="15" fillId="2" fontId="2" numFmtId="165" xfId="0" applyBorder="1" applyFont="1" applyNumberFormat="1"/>
    <xf borderId="4" fillId="2" fontId="1" numFmtId="165" xfId="0" applyAlignment="1" applyBorder="1" applyFont="1" applyNumberFormat="1">
      <alignment horizontal="center"/>
    </xf>
    <xf borderId="3" fillId="2" fontId="1" numFmtId="165" xfId="0" applyAlignment="1" applyBorder="1" applyFont="1" applyNumberFormat="1">
      <alignment horizontal="center"/>
    </xf>
    <xf borderId="3" fillId="3" fontId="2" numFmtId="0" xfId="0" applyAlignment="1" applyBorder="1" applyFont="1">
      <alignment vertical="bottom"/>
    </xf>
    <xf borderId="4" fillId="3" fontId="2" numFmtId="165" xfId="0" applyAlignment="1" applyBorder="1" applyFont="1" applyNumberFormat="1">
      <alignment vertical="bottom"/>
    </xf>
    <xf borderId="5" fillId="3" fontId="2" numFmtId="165" xfId="0" applyAlignment="1" applyBorder="1" applyFont="1" applyNumberFormat="1">
      <alignment vertical="bottom"/>
    </xf>
    <xf borderId="3" fillId="3" fontId="2" numFmtId="165" xfId="0" applyAlignment="1" applyBorder="1" applyFont="1" applyNumberFormat="1">
      <alignment vertical="bottom"/>
    </xf>
    <xf borderId="6" fillId="4" fontId="2" numFmtId="0" xfId="0" applyAlignment="1" applyBorder="1" applyFont="1">
      <alignment readingOrder="0" vertical="bottom"/>
    </xf>
    <xf borderId="0" fillId="5" fontId="2" numFmtId="0" xfId="0" applyAlignment="1" applyFont="1">
      <alignment vertical="top"/>
    </xf>
    <xf borderId="0" fillId="5" fontId="2" numFmtId="164" xfId="0" applyAlignment="1" applyFont="1" applyNumberFormat="1">
      <alignment vertical="bottom"/>
    </xf>
    <xf borderId="16" fillId="5" fontId="2" numFmtId="0" xfId="0" applyAlignment="1" applyBorder="1" applyFont="1">
      <alignment vertical="top"/>
    </xf>
    <xf borderId="17" fillId="0" fontId="5" numFmtId="0" xfId="0" applyBorder="1" applyFont="1"/>
    <xf borderId="0" fillId="0" fontId="6" numFmtId="164" xfId="0" applyAlignment="1" applyFont="1" applyNumberFormat="1">
      <alignment horizontal="center"/>
    </xf>
    <xf borderId="18" fillId="5" fontId="2" numFmtId="164" xfId="0" applyAlignment="1" applyBorder="1" applyFont="1" applyNumberFormat="1">
      <alignment vertical="bottom"/>
    </xf>
    <xf borderId="19" fillId="0" fontId="5" numFmtId="0" xfId="0" applyBorder="1" applyFont="1"/>
    <xf borderId="20" fillId="0" fontId="5" numFmtId="0" xfId="0" applyBorder="1" applyFont="1"/>
    <xf borderId="21" fillId="2" fontId="1" numFmtId="0" xfId="0" applyAlignment="1" applyBorder="1" applyFont="1">
      <alignment horizontal="center"/>
    </xf>
    <xf borderId="22" fillId="3" fontId="1" numFmtId="0" xfId="0" applyAlignment="1" applyBorder="1" applyFont="1">
      <alignment vertical="bottom"/>
    </xf>
    <xf borderId="23" fillId="6" fontId="2" numFmtId="0" xfId="0" applyAlignment="1" applyBorder="1" applyFont="1">
      <alignment vertical="bottom"/>
    </xf>
    <xf borderId="24" fillId="6" fontId="2" numFmtId="165" xfId="0" applyAlignment="1" applyBorder="1" applyFont="1" applyNumberFormat="1">
      <alignment vertical="bottom"/>
    </xf>
    <xf borderId="25" fillId="6" fontId="2" numFmtId="165" xfId="0" applyAlignment="1" applyBorder="1" applyFont="1" applyNumberFormat="1">
      <alignment vertical="bottom"/>
    </xf>
    <xf borderId="26" fillId="6" fontId="2" numFmtId="165" xfId="0" applyAlignment="1" applyBorder="1" applyFont="1" applyNumberFormat="1">
      <alignment horizontal="right" vertical="bottom"/>
    </xf>
    <xf borderId="26" fillId="6" fontId="2" numFmtId="165" xfId="0" applyAlignment="1" applyBorder="1" applyFont="1" applyNumberFormat="1">
      <alignment vertical="bottom"/>
    </xf>
    <xf borderId="27" fillId="0" fontId="2" numFmtId="0" xfId="0" applyAlignment="1" applyBorder="1" applyFont="1">
      <alignment vertical="bottom"/>
    </xf>
    <xf borderId="28" fillId="5" fontId="2" numFmtId="165" xfId="0" applyAlignment="1" applyBorder="1" applyFont="1" applyNumberFormat="1">
      <alignment vertical="bottom"/>
    </xf>
    <xf borderId="7" fillId="5" fontId="2" numFmtId="165" xfId="0" applyAlignment="1" applyBorder="1" applyFont="1" applyNumberFormat="1">
      <alignment vertical="bottom"/>
    </xf>
    <xf borderId="8" fillId="5" fontId="2" numFmtId="165" xfId="0" applyAlignment="1" applyBorder="1" applyFont="1" applyNumberFormat="1">
      <alignment horizontal="right" vertical="bottom"/>
    </xf>
    <xf borderId="8" fillId="5" fontId="2" numFmtId="165" xfId="0" applyAlignment="1" applyBorder="1" applyFont="1" applyNumberFormat="1">
      <alignment vertical="bottom"/>
    </xf>
    <xf borderId="27" fillId="6" fontId="2" numFmtId="0" xfId="0" applyAlignment="1" applyBorder="1" applyFont="1">
      <alignment vertical="bottom"/>
    </xf>
    <xf borderId="28" fillId="6" fontId="2" numFmtId="165" xfId="0" applyAlignment="1" applyBorder="1" applyFont="1" applyNumberFormat="1">
      <alignment vertical="bottom"/>
    </xf>
    <xf borderId="7" fillId="6" fontId="2" numFmtId="165" xfId="0" applyAlignment="1" applyBorder="1" applyFont="1" applyNumberFormat="1">
      <alignment horizontal="right" vertical="bottom"/>
    </xf>
    <xf borderId="8" fillId="6" fontId="2" numFmtId="165" xfId="0" applyAlignment="1" applyBorder="1" applyFont="1" applyNumberFormat="1">
      <alignment horizontal="right" vertical="bottom"/>
    </xf>
    <xf borderId="8" fillId="6" fontId="2" numFmtId="165" xfId="0" applyAlignment="1" applyBorder="1" applyFont="1" applyNumberFormat="1">
      <alignment vertical="bottom"/>
    </xf>
    <xf borderId="7" fillId="5" fontId="2" numFmtId="165" xfId="0" applyAlignment="1" applyBorder="1" applyFont="1" applyNumberFormat="1">
      <alignment horizontal="right" vertical="bottom"/>
    </xf>
    <xf borderId="29" fillId="0" fontId="2" numFmtId="165" xfId="0" applyAlignment="1" applyBorder="1" applyFont="1" applyNumberFormat="1">
      <alignment vertical="bottom"/>
    </xf>
    <xf borderId="7" fillId="6" fontId="2" numFmtId="165" xfId="0" applyAlignment="1" applyBorder="1" applyFont="1" applyNumberFormat="1">
      <alignment vertical="bottom"/>
    </xf>
    <xf borderId="30" fillId="5" fontId="2" numFmtId="165" xfId="0" applyAlignment="1" applyBorder="1" applyFont="1" applyNumberFormat="1">
      <alignment vertical="bottom"/>
    </xf>
    <xf borderId="31" fillId="6" fontId="2" numFmtId="0" xfId="0" applyAlignment="1" applyBorder="1" applyFont="1">
      <alignment vertical="bottom"/>
    </xf>
    <xf borderId="30" fillId="6" fontId="2" numFmtId="165" xfId="0" applyAlignment="1" applyBorder="1" applyFont="1" applyNumberFormat="1">
      <alignment vertical="bottom"/>
    </xf>
    <xf borderId="31" fillId="0" fontId="2" numFmtId="0" xfId="0" applyAlignment="1" applyBorder="1" applyFont="1">
      <alignment vertical="bottom"/>
    </xf>
    <xf borderId="7" fillId="6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32" fillId="6" fontId="2" numFmtId="0" xfId="0" applyAlignment="1" applyBorder="1" applyFont="1">
      <alignment vertical="bottom"/>
    </xf>
    <xf borderId="32" fillId="6" fontId="2" numFmtId="165" xfId="0" applyAlignment="1" applyBorder="1" applyFont="1" applyNumberFormat="1">
      <alignment vertical="bottom"/>
    </xf>
    <xf borderId="33" fillId="6" fontId="2" numFmtId="165" xfId="0" applyAlignment="1" applyBorder="1" applyFont="1" applyNumberFormat="1">
      <alignment vertical="bottom"/>
    </xf>
    <xf borderId="34" fillId="7" fontId="1" numFmtId="0" xfId="0" applyBorder="1" applyFont="1"/>
    <xf borderId="35" fillId="7" fontId="2" numFmtId="165" xfId="0" applyAlignment="1" applyBorder="1" applyFont="1" applyNumberFormat="1">
      <alignment horizontal="right"/>
    </xf>
    <xf borderId="3" fillId="7" fontId="2" numFmtId="165" xfId="0" applyAlignment="1" applyBorder="1" applyFont="1" applyNumberFormat="1">
      <alignment horizontal="right"/>
    </xf>
    <xf borderId="3" fillId="7" fontId="2" numFmtId="165" xfId="0" applyBorder="1" applyFont="1" applyNumberFormat="1"/>
    <xf borderId="18" fillId="5" fontId="2" numFmtId="0" xfId="0" applyAlignment="1" applyBorder="1" applyFont="1">
      <alignment vertical="bottom"/>
    </xf>
    <xf borderId="18" fillId="5" fontId="2" numFmtId="165" xfId="0" applyAlignment="1" applyBorder="1" applyFont="1" applyNumberFormat="1">
      <alignment vertical="bottom"/>
    </xf>
    <xf borderId="22" fillId="8" fontId="1" numFmtId="0" xfId="0" applyAlignment="1" applyBorder="1" applyFill="1" applyFont="1">
      <alignment vertical="bottom"/>
    </xf>
    <xf borderId="4" fillId="8" fontId="2" numFmtId="165" xfId="0" applyAlignment="1" applyBorder="1" applyFont="1" applyNumberFormat="1">
      <alignment vertical="bottom"/>
    </xf>
    <xf borderId="3" fillId="8" fontId="2" numFmtId="165" xfId="0" applyAlignment="1" applyBorder="1" applyFont="1" applyNumberFormat="1">
      <alignment vertical="bottom"/>
    </xf>
    <xf borderId="23" fillId="6" fontId="7" numFmtId="0" xfId="0" applyAlignment="1" applyBorder="1" applyFont="1">
      <alignment vertical="bottom"/>
    </xf>
    <xf borderId="36" fillId="6" fontId="2" numFmtId="165" xfId="0" applyAlignment="1" applyBorder="1" applyFont="1" applyNumberFormat="1">
      <alignment vertical="bottom"/>
    </xf>
    <xf borderId="37" fillId="6" fontId="4" numFmtId="165" xfId="0" applyAlignment="1" applyBorder="1" applyFont="1" applyNumberFormat="1">
      <alignment horizontal="right" vertical="bottom"/>
    </xf>
    <xf borderId="37" fillId="6" fontId="2" numFmtId="165" xfId="0" applyAlignment="1" applyBorder="1" applyFont="1" applyNumberFormat="1">
      <alignment vertical="bottom"/>
    </xf>
    <xf borderId="27" fillId="0" fontId="8" numFmtId="0" xfId="0" applyAlignment="1" applyBorder="1" applyFont="1">
      <alignment vertical="bottom"/>
    </xf>
    <xf borderId="7" fillId="0" fontId="2" numFmtId="165" xfId="0" applyAlignment="1" applyBorder="1" applyFont="1" applyNumberFormat="1">
      <alignment vertical="bottom"/>
    </xf>
    <xf borderId="8" fillId="0" fontId="4" numFmtId="165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vertical="bottom"/>
    </xf>
    <xf borderId="27" fillId="6" fontId="9" numFmtId="0" xfId="0" applyAlignment="1" applyBorder="1" applyFont="1">
      <alignment vertical="bottom"/>
    </xf>
    <xf borderId="8" fillId="6" fontId="4" numFmtId="165" xfId="0" applyAlignment="1" applyBorder="1" applyFont="1" applyNumberFormat="1">
      <alignment horizontal="right" vertical="bottom"/>
    </xf>
    <xf borderId="8" fillId="5" fontId="4" numFmtId="165" xfId="0" applyAlignment="1" applyBorder="1" applyFont="1" applyNumberFormat="1">
      <alignment horizontal="right" vertical="bottom"/>
    </xf>
    <xf borderId="38" fillId="0" fontId="2" numFmtId="0" xfId="0" applyAlignment="1" applyBorder="1" applyFont="1">
      <alignment vertical="bottom"/>
    </xf>
    <xf borderId="10" fillId="0" fontId="2" numFmtId="165" xfId="0" applyAlignment="1" applyBorder="1" applyFont="1" applyNumberFormat="1">
      <alignment vertical="bottom"/>
    </xf>
    <xf borderId="33" fillId="0" fontId="4" numFmtId="165" xfId="0" applyAlignment="1" applyBorder="1" applyFont="1" applyNumberFormat="1">
      <alignment horizontal="right" vertical="bottom"/>
    </xf>
    <xf borderId="33" fillId="0" fontId="2" numFmtId="165" xfId="0" applyAlignment="1" applyBorder="1" applyFont="1" applyNumberFormat="1">
      <alignment vertical="bottom"/>
    </xf>
    <xf borderId="21" fillId="7" fontId="1" numFmtId="0" xfId="0" applyAlignment="1" applyBorder="1" applyFont="1">
      <alignment vertical="bottom"/>
    </xf>
    <xf borderId="2" fillId="7" fontId="4" numFmtId="165" xfId="0" applyAlignment="1" applyBorder="1" applyFont="1" applyNumberFormat="1">
      <alignment horizontal="right" vertical="bottom"/>
    </xf>
    <xf borderId="3" fillId="7" fontId="4" numFmtId="165" xfId="0" applyAlignment="1" applyBorder="1" applyFont="1" applyNumberFormat="1">
      <alignment horizontal="right" vertical="bottom"/>
    </xf>
    <xf borderId="3" fillId="7" fontId="2" numFmtId="165" xfId="0" applyAlignment="1" applyBorder="1" applyFont="1" applyNumberFormat="1">
      <alignment vertical="bottom"/>
    </xf>
    <xf borderId="39" fillId="0" fontId="2" numFmtId="0" xfId="0" applyAlignment="1" applyBorder="1" applyFont="1">
      <alignment vertical="bottom"/>
    </xf>
    <xf borderId="40" fillId="5" fontId="2" numFmtId="165" xfId="0" applyAlignment="1" applyBorder="1" applyFont="1" applyNumberFormat="1">
      <alignment vertical="bottom"/>
    </xf>
    <xf borderId="41" fillId="2" fontId="10" numFmtId="0" xfId="0" applyAlignment="1" applyBorder="1" applyFont="1">
      <alignment vertical="bottom"/>
    </xf>
    <xf borderId="42" fillId="2" fontId="11" numFmtId="165" xfId="0" applyAlignment="1" applyBorder="1" applyFont="1" applyNumberFormat="1">
      <alignment horizontal="right" vertical="bottom"/>
    </xf>
    <xf borderId="42" fillId="7" fontId="4" numFmtId="165" xfId="0" applyAlignment="1" applyBorder="1" applyFont="1" applyNumberFormat="1">
      <alignment horizontal="right" vertical="bottom"/>
    </xf>
    <xf borderId="43" fillId="7" fontId="2" numFmtId="164" xfId="0" applyAlignment="1" applyBorder="1" applyFont="1" applyNumberFormat="1">
      <alignment vertical="bottom"/>
    </xf>
    <xf borderId="44" fillId="2" fontId="10" numFmtId="0" xfId="0" applyAlignment="1" applyBorder="1" applyFont="1">
      <alignment vertical="bottom"/>
    </xf>
    <xf borderId="45" fillId="2" fontId="11" numFmtId="165" xfId="0" applyAlignment="1" applyBorder="1" applyFont="1" applyNumberFormat="1">
      <alignment horizontal="right" vertical="bottom"/>
    </xf>
    <xf borderId="45" fillId="9" fontId="12" numFmtId="165" xfId="0" applyAlignment="1" applyBorder="1" applyFill="1" applyFont="1" applyNumberFormat="1">
      <alignment horizontal="right" vertical="bottom"/>
    </xf>
    <xf borderId="46" fillId="7" fontId="4" numFmtId="165" xfId="0" applyAlignment="1" applyBorder="1" applyFont="1" applyNumberFormat="1">
      <alignment horizontal="right" vertical="bottom"/>
    </xf>
    <xf borderId="47" fillId="2" fontId="10" numFmtId="0" xfId="0" applyAlignment="1" applyBorder="1" applyFont="1">
      <alignment horizontal="center"/>
    </xf>
    <xf borderId="48" fillId="6" fontId="2" numFmtId="165" xfId="0" applyAlignment="1" applyBorder="1" applyFont="1" applyNumberFormat="1">
      <alignment horizontal="center"/>
    </xf>
    <xf borderId="48" fillId="7" fontId="2" numFmtId="164" xfId="0" applyAlignment="1" applyBorder="1" applyFont="1" applyNumberFormat="1">
      <alignment vertical="bottom"/>
    </xf>
    <xf borderId="48" fillId="7" fontId="4" numFmtId="165" xfId="0" applyAlignment="1" applyBorder="1" applyFont="1" applyNumberFormat="1">
      <alignment horizontal="center" vertical="bottom"/>
    </xf>
    <xf borderId="49" fillId="7" fontId="4" numFmtId="165" xfId="0" applyAlignment="1" applyBorder="1" applyFont="1" applyNumberFormat="1">
      <alignment horizontal="right" vertical="bottom"/>
    </xf>
    <xf borderId="0" fillId="0" fontId="2" numFmtId="0" xfId="0" applyFont="1"/>
    <xf borderId="0" fillId="5" fontId="2" numFmtId="0" xfId="0" applyFont="1"/>
    <xf borderId="0" fillId="2" fontId="2" numFmtId="0" xfId="0" applyFont="1"/>
    <xf borderId="50" fillId="2" fontId="13" numFmtId="0" xfId="0" applyAlignment="1" applyBorder="1" applyFont="1">
      <alignment horizontal="center"/>
    </xf>
    <xf borderId="40" fillId="5" fontId="2" numFmtId="0" xfId="0" applyBorder="1" applyFont="1"/>
    <xf borderId="18" fillId="5" fontId="2" numFmtId="0" xfId="0" applyBorder="1" applyFont="1"/>
    <xf borderId="50" fillId="3" fontId="1" numFmtId="0" xfId="0" applyAlignment="1" applyBorder="1" applyFont="1">
      <alignment vertical="bottom"/>
    </xf>
    <xf borderId="50" fillId="3" fontId="1" numFmtId="0" xfId="0" applyAlignment="1" applyBorder="1" applyFont="1">
      <alignment horizontal="right" vertical="bottom"/>
    </xf>
    <xf borderId="50" fillId="6" fontId="4" numFmtId="0" xfId="0" applyAlignment="1" applyBorder="1" applyFont="1">
      <alignment horizontal="center"/>
    </xf>
    <xf borderId="51" fillId="6" fontId="14" numFmtId="165" xfId="0" applyAlignment="1" applyBorder="1" applyFont="1" applyNumberFormat="1">
      <alignment horizontal="center" vertical="bottom"/>
    </xf>
    <xf borderId="36" fillId="6" fontId="4" numFmtId="165" xfId="0" applyAlignment="1" applyBorder="1" applyFont="1" applyNumberFormat="1">
      <alignment horizontal="center" vertical="bottom"/>
    </xf>
    <xf borderId="36" fillId="6" fontId="2" numFmtId="165" xfId="0" applyAlignment="1" applyBorder="1" applyFont="1" applyNumberFormat="1">
      <alignment vertical="bottom"/>
    </xf>
    <xf borderId="52" fillId="6" fontId="2" numFmtId="165" xfId="0" applyAlignment="1" applyBorder="1" applyFont="1" applyNumberFormat="1">
      <alignment vertical="bottom"/>
    </xf>
    <xf borderId="51" fillId="6" fontId="2" numFmtId="165" xfId="0" applyAlignment="1" applyBorder="1" applyFont="1" applyNumberFormat="1">
      <alignment vertical="bottom"/>
    </xf>
    <xf borderId="50" fillId="0" fontId="4" numFmtId="0" xfId="0" applyAlignment="1" applyBorder="1" applyFont="1">
      <alignment horizontal="center"/>
    </xf>
    <xf borderId="53" fillId="0" fontId="4" numFmtId="165" xfId="0" applyAlignment="1" applyBorder="1" applyFont="1" applyNumberFormat="1">
      <alignment horizontal="center" vertical="bottom"/>
    </xf>
    <xf borderId="7" fillId="5" fontId="2" numFmtId="165" xfId="0" applyAlignment="1" applyBorder="1" applyFont="1" applyNumberFormat="1">
      <alignment vertical="bottom"/>
    </xf>
    <xf borderId="7" fillId="5" fontId="4" numFmtId="165" xfId="0" applyAlignment="1" applyBorder="1" applyFont="1" applyNumberFormat="1">
      <alignment horizontal="center" vertical="bottom"/>
    </xf>
    <xf borderId="54" fillId="5" fontId="2" numFmtId="165" xfId="0" applyAlignment="1" applyBorder="1" applyFont="1" applyNumberFormat="1">
      <alignment vertical="bottom"/>
    </xf>
    <xf borderId="53" fillId="0" fontId="2" numFmtId="165" xfId="0" applyAlignment="1" applyBorder="1" applyFont="1" applyNumberFormat="1">
      <alignment vertical="bottom"/>
    </xf>
    <xf borderId="53" fillId="6" fontId="4" numFmtId="165" xfId="0" applyAlignment="1" applyBorder="1" applyFont="1" applyNumberFormat="1">
      <alignment horizontal="center" vertical="bottom"/>
    </xf>
    <xf borderId="7" fillId="6" fontId="2" numFmtId="165" xfId="0" applyAlignment="1" applyBorder="1" applyFont="1" applyNumberFormat="1">
      <alignment vertical="bottom"/>
    </xf>
    <xf borderId="7" fillId="6" fontId="4" numFmtId="165" xfId="0" applyAlignment="1" applyBorder="1" applyFont="1" applyNumberFormat="1">
      <alignment horizontal="center" vertical="bottom"/>
    </xf>
    <xf borderId="54" fillId="6" fontId="2" numFmtId="165" xfId="0" applyAlignment="1" applyBorder="1" applyFont="1" applyNumberFormat="1">
      <alignment vertical="bottom"/>
    </xf>
    <xf borderId="53" fillId="6" fontId="2" numFmtId="165" xfId="0" applyAlignment="1" applyBorder="1" applyFont="1" applyNumberFormat="1">
      <alignment vertical="bottom"/>
    </xf>
    <xf borderId="55" fillId="0" fontId="4" numFmtId="165" xfId="0" applyAlignment="1" applyBorder="1" applyFont="1" applyNumberFormat="1">
      <alignment horizontal="center" vertical="bottom"/>
    </xf>
    <xf borderId="55" fillId="0" fontId="2" numFmtId="165" xfId="0" applyAlignment="1" applyBorder="1" applyFont="1" applyNumberFormat="1">
      <alignment vertical="bottom"/>
    </xf>
    <xf borderId="51" fillId="6" fontId="4" numFmtId="165" xfId="0" applyAlignment="1" applyBorder="1" applyFont="1" applyNumberFormat="1">
      <alignment horizontal="center" vertical="bottom"/>
    </xf>
    <xf borderId="54" fillId="6" fontId="4" numFmtId="165" xfId="0" applyAlignment="1" applyBorder="1" applyFont="1" applyNumberFormat="1">
      <alignment horizontal="center" vertical="bottom"/>
    </xf>
    <xf borderId="7" fillId="0" fontId="2" numFmtId="165" xfId="0" applyAlignment="1" applyBorder="1" applyFont="1" applyNumberFormat="1">
      <alignment vertical="bottom"/>
    </xf>
    <xf borderId="54" fillId="0" fontId="2" numFmtId="165" xfId="0" applyAlignment="1" applyBorder="1" applyFont="1" applyNumberFormat="1">
      <alignment vertical="bottom"/>
    </xf>
    <xf borderId="55" fillId="6" fontId="2" numFmtId="165" xfId="0" applyAlignment="1" applyBorder="1" applyFont="1" applyNumberFormat="1">
      <alignment vertical="bottom"/>
    </xf>
    <xf borderId="31" fillId="0" fontId="2" numFmtId="165" xfId="0" applyAlignment="1" applyBorder="1" applyFont="1" applyNumberFormat="1">
      <alignment vertical="bottom"/>
    </xf>
    <xf borderId="56" fillId="0" fontId="2" numFmtId="165" xfId="0" applyAlignment="1" applyBorder="1" applyFont="1" applyNumberFormat="1">
      <alignment vertical="bottom"/>
    </xf>
    <xf borderId="31" fillId="6" fontId="2" numFmtId="165" xfId="0" applyAlignment="1" applyBorder="1" applyFont="1" applyNumberFormat="1">
      <alignment vertical="bottom"/>
    </xf>
    <xf borderId="31" fillId="6" fontId="4" numFmtId="165" xfId="0" applyAlignment="1" applyBorder="1" applyFont="1" applyNumberFormat="1">
      <alignment horizontal="center" vertical="bottom"/>
    </xf>
    <xf borderId="56" fillId="6" fontId="2" numFmtId="165" xfId="0" applyAlignment="1" applyBorder="1" applyFont="1" applyNumberFormat="1">
      <alignment vertical="bottom"/>
    </xf>
    <xf borderId="57" fillId="6" fontId="2" numFmtId="165" xfId="0" applyAlignment="1" applyBorder="1" applyFont="1" applyNumberFormat="1">
      <alignment vertical="bottom"/>
    </xf>
    <xf borderId="58" fillId="6" fontId="2" numFmtId="165" xfId="0" applyAlignment="1" applyBorder="1" applyFont="1" applyNumberFormat="1">
      <alignment vertical="bottom"/>
    </xf>
    <xf borderId="59" fillId="6" fontId="2" numFmtId="165" xfId="0" applyAlignment="1" applyBorder="1" applyFont="1" applyNumberFormat="1">
      <alignment vertical="bottom"/>
    </xf>
    <xf borderId="57" fillId="0" fontId="2" numFmtId="165" xfId="0" applyAlignment="1" applyBorder="1" applyFont="1" applyNumberFormat="1">
      <alignment vertical="bottom"/>
    </xf>
    <xf borderId="58" fillId="5" fontId="2" numFmtId="165" xfId="0" applyAlignment="1" applyBorder="1" applyFont="1" applyNumberFormat="1">
      <alignment vertical="bottom"/>
    </xf>
    <xf borderId="58" fillId="5" fontId="4" numFmtId="165" xfId="0" applyAlignment="1" applyBorder="1" applyFont="1" applyNumberFormat="1">
      <alignment horizontal="center" vertical="bottom"/>
    </xf>
    <xf borderId="59" fillId="5" fontId="2" numFmtId="165" xfId="0" applyAlignment="1" applyBorder="1" applyFont="1" applyNumberFormat="1">
      <alignment vertical="bottom"/>
    </xf>
    <xf borderId="58" fillId="0" fontId="2" numFmtId="165" xfId="0" applyAlignment="1" applyBorder="1" applyFont="1" applyNumberFormat="1">
      <alignment vertical="bottom"/>
    </xf>
    <xf borderId="59" fillId="0" fontId="2" numFmtId="165" xfId="0" applyAlignment="1" applyBorder="1" applyFont="1" applyNumberFormat="1">
      <alignment vertical="bottom"/>
    </xf>
    <xf borderId="58" fillId="6" fontId="4" numFmtId="165" xfId="0" applyAlignment="1" applyBorder="1" applyFont="1" applyNumberFormat="1">
      <alignment horizontal="center" vertical="bottom"/>
    </xf>
    <xf borderId="59" fillId="5" fontId="4" numFmtId="165" xfId="0" applyAlignment="1" applyBorder="1" applyFont="1" applyNumberFormat="1">
      <alignment horizontal="center" vertical="bottom"/>
    </xf>
    <xf borderId="58" fillId="0" fontId="4" numFmtId="165" xfId="0" applyAlignment="1" applyBorder="1" applyFont="1" applyNumberFormat="1">
      <alignment horizontal="center" vertical="bottom"/>
    </xf>
    <xf borderId="59" fillId="0" fontId="4" numFmtId="165" xfId="0" applyAlignment="1" applyBorder="1" applyFont="1" applyNumberFormat="1">
      <alignment horizontal="center" vertical="bottom"/>
    </xf>
    <xf borderId="57" fillId="0" fontId="4" numFmtId="165" xfId="0" applyAlignment="1" applyBorder="1" applyFont="1" applyNumberFormat="1">
      <alignment horizontal="center" vertical="bottom"/>
    </xf>
    <xf borderId="60" fillId="0" fontId="4" numFmtId="0" xfId="0" applyAlignment="1" applyBorder="1" applyFont="1">
      <alignment horizontal="center"/>
    </xf>
    <xf borderId="51" fillId="0" fontId="2" numFmtId="165" xfId="0" applyAlignment="1" applyBorder="1" applyFont="1" applyNumberFormat="1">
      <alignment vertical="bottom"/>
    </xf>
    <xf borderId="61" fillId="0" fontId="2" numFmtId="165" xfId="0" applyAlignment="1" applyBorder="1" applyFont="1" applyNumberFormat="1">
      <alignment vertical="bottom"/>
    </xf>
    <xf borderId="62" fillId="0" fontId="2" numFmtId="165" xfId="0" applyAlignment="1" applyBorder="1" applyFont="1" applyNumberFormat="1">
      <alignment vertical="bottom"/>
    </xf>
    <xf borderId="61" fillId="6" fontId="4" numFmtId="165" xfId="0" applyAlignment="1" applyBorder="1" applyFont="1" applyNumberFormat="1">
      <alignment horizontal="center" vertical="bottom"/>
    </xf>
    <xf borderId="61" fillId="6" fontId="2" numFmtId="165" xfId="0" applyAlignment="1" applyBorder="1" applyFont="1" applyNumberFormat="1">
      <alignment vertical="bottom"/>
    </xf>
    <xf borderId="62" fillId="6" fontId="2" numFmtId="165" xfId="0" applyAlignment="1" applyBorder="1" applyFont="1" applyNumberFormat="1">
      <alignment vertical="bottom"/>
    </xf>
    <xf borderId="63" fillId="0" fontId="2" numFmtId="0" xfId="0" applyBorder="1" applyFont="1"/>
    <xf borderId="64" fillId="9" fontId="4" numFmtId="165" xfId="0" applyAlignment="1" applyBorder="1" applyFont="1" applyNumberFormat="1">
      <alignment horizontal="center" vertical="bottom"/>
    </xf>
    <xf borderId="50" fillId="9" fontId="4" numFmtId="165" xfId="0" applyAlignment="1" applyBorder="1" applyFont="1" applyNumberFormat="1">
      <alignment horizontal="center" vertical="bottom"/>
    </xf>
    <xf borderId="65" fillId="0" fontId="2" numFmtId="0" xfId="0" applyAlignment="1" applyBorder="1" applyFont="1">
      <alignment vertical="bottom"/>
    </xf>
    <xf borderId="66" fillId="0" fontId="5" numFmtId="0" xfId="0" applyBorder="1" applyFont="1"/>
    <xf borderId="50" fillId="9" fontId="4" numFmtId="0" xfId="0" applyAlignment="1" applyBorder="1" applyFont="1">
      <alignment horizontal="center"/>
    </xf>
    <xf borderId="50" fillId="9" fontId="15" numFmtId="165" xfId="0" applyAlignment="1" applyBorder="1" applyFont="1" applyNumberFormat="1">
      <alignment horizontal="center"/>
    </xf>
    <xf borderId="50" fillId="9" fontId="15" numFmtId="0" xfId="0" applyAlignment="1" applyBorder="1" applyFont="1">
      <alignment horizontal="center"/>
    </xf>
    <xf borderId="50" fillId="0" fontId="2" numFmtId="165" xfId="0" applyAlignment="1" applyBorder="1" applyFont="1" applyNumberFormat="1">
      <alignment vertical="bottom"/>
    </xf>
    <xf borderId="64" fillId="0" fontId="2" numFmtId="165" xfId="0" applyAlignment="1" applyBorder="1" applyFont="1" applyNumberFormat="1">
      <alignment vertical="bottom"/>
    </xf>
    <xf borderId="67" fillId="0" fontId="16" numFmtId="0" xfId="0" applyAlignment="1" applyBorder="1" applyFont="1">
      <alignment horizontal="left" readingOrder="0" shrinkToFit="0" vertical="center" wrapText="0"/>
    </xf>
    <xf borderId="68" fillId="0" fontId="16" numFmtId="0" xfId="0" applyAlignment="1" applyBorder="1" applyFont="1">
      <alignment horizontal="left" readingOrder="0" shrinkToFit="0" vertical="center" wrapText="0"/>
    </xf>
    <xf borderId="69" fillId="0" fontId="16" numFmtId="0" xfId="0" applyAlignment="1" applyBorder="1" applyFont="1">
      <alignment horizontal="left" readingOrder="0" shrinkToFit="0" vertical="center" wrapText="0"/>
    </xf>
    <xf borderId="70" fillId="0" fontId="16" numFmtId="0" xfId="0" applyAlignment="1" applyBorder="1" applyFont="1">
      <alignment shrinkToFit="0" vertical="center" wrapText="0"/>
    </xf>
    <xf borderId="71" fillId="0" fontId="16" numFmtId="0" xfId="0" applyAlignment="1" applyBorder="1" applyFont="1">
      <alignment shrinkToFit="0" vertical="center" wrapText="0"/>
    </xf>
    <xf borderId="71" fillId="0" fontId="16" numFmtId="0" xfId="0" applyAlignment="1" applyBorder="1" applyFont="1">
      <alignment shrinkToFit="0" vertical="center" wrapText="0"/>
    </xf>
    <xf borderId="72" fillId="0" fontId="16" numFmtId="0" xfId="0" applyAlignment="1" applyBorder="1" applyFont="1">
      <alignment shrinkToFit="0" vertical="center" wrapText="0"/>
    </xf>
    <xf borderId="73" fillId="0" fontId="16" numFmtId="0" xfId="0" applyAlignment="1" applyBorder="1" applyFont="1">
      <alignment shrinkToFit="0" vertical="center" wrapText="0"/>
    </xf>
    <xf borderId="74" fillId="0" fontId="16" numFmtId="0" xfId="0" applyAlignment="1" applyBorder="1" applyFont="1">
      <alignment shrinkToFit="0" vertical="center" wrapText="0"/>
    </xf>
    <xf borderId="74" fillId="0" fontId="16" numFmtId="0" xfId="0" applyAlignment="1" applyBorder="1" applyFont="1">
      <alignment shrinkToFit="0" vertical="center" wrapText="0"/>
    </xf>
    <xf borderId="75" fillId="0" fontId="16" numFmtId="0" xfId="0" applyAlignment="1" applyBorder="1" applyFont="1">
      <alignment shrinkToFit="0" vertical="center" wrapText="0"/>
    </xf>
    <xf borderId="71" fillId="0" fontId="16" numFmtId="0" xfId="0" applyAlignment="1" applyBorder="1" applyFont="1">
      <alignment readingOrder="0" shrinkToFit="0" vertical="center" wrapText="0"/>
    </xf>
    <xf borderId="74" fillId="0" fontId="16" numFmtId="0" xfId="0" applyAlignment="1" applyBorder="1" applyFont="1">
      <alignment readingOrder="0" shrinkToFit="0" vertical="center" wrapText="0"/>
    </xf>
    <xf borderId="74" fillId="0" fontId="16" numFmtId="165" xfId="0" applyAlignment="1" applyBorder="1" applyFont="1" applyNumberFormat="1">
      <alignment shrinkToFit="0" vertical="center" wrapText="0"/>
    </xf>
    <xf borderId="76" fillId="0" fontId="16" numFmtId="0" xfId="0" applyAlignment="1" applyBorder="1" applyFont="1">
      <alignment shrinkToFit="0" vertical="center" wrapText="0"/>
    </xf>
    <xf borderId="77" fillId="0" fontId="16" numFmtId="0" xfId="0" applyAlignment="1" applyBorder="1" applyFont="1">
      <alignment shrinkToFit="0" vertical="center" wrapText="0"/>
    </xf>
    <xf borderId="77" fillId="0" fontId="16" numFmtId="0" xfId="0" applyAlignment="1" applyBorder="1" applyFont="1">
      <alignment shrinkToFit="0" vertical="center" wrapText="0"/>
    </xf>
    <xf borderId="78" fillId="0" fontId="16" numFmtId="0" xfId="0" applyAlignment="1" applyBorder="1" applyFont="1">
      <alignment shrinkToFit="0" vertical="center" wrapText="0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50" fillId="3" fontId="10" numFmtId="0" xfId="0" applyAlignment="1" applyBorder="1" applyFont="1">
      <alignment horizontal="center"/>
    </xf>
    <xf borderId="50" fillId="3" fontId="4" numFmtId="0" xfId="0" applyAlignment="1" applyBorder="1" applyFont="1">
      <alignment horizontal="center"/>
    </xf>
    <xf borderId="50" fillId="3" fontId="11" numFmtId="164" xfId="0" applyAlignment="1" applyBorder="1" applyFont="1" applyNumberFormat="1">
      <alignment horizontal="center"/>
    </xf>
    <xf borderId="79" fillId="3" fontId="11" numFmtId="164" xfId="0" applyAlignment="1" applyBorder="1" applyFont="1" applyNumberFormat="1">
      <alignment horizontal="center"/>
    </xf>
    <xf borderId="57" fillId="0" fontId="2" numFmtId="0" xfId="0" applyAlignment="1" applyBorder="1" applyFont="1">
      <alignment vertical="bottom"/>
    </xf>
    <xf borderId="36" fillId="0" fontId="2" numFmtId="164" xfId="0" applyAlignment="1" applyBorder="1" applyFont="1" applyNumberFormat="1">
      <alignment vertical="bottom"/>
    </xf>
    <xf borderId="80" fillId="0" fontId="2" numFmtId="166" xfId="0" applyAlignment="1" applyBorder="1" applyFont="1" applyNumberFormat="1">
      <alignment vertical="bottom"/>
    </xf>
    <xf borderId="53" fillId="0" fontId="2" numFmtId="0" xfId="0" applyAlignment="1" applyBorder="1" applyFont="1">
      <alignment vertical="bottom"/>
    </xf>
    <xf borderId="7" fillId="0" fontId="2" numFmtId="164" xfId="0" applyAlignment="1" applyBorder="1" applyFont="1" applyNumberFormat="1">
      <alignment vertical="bottom"/>
    </xf>
    <xf borderId="81" fillId="0" fontId="2" numFmtId="164" xfId="0" applyAlignment="1" applyBorder="1" applyFont="1" applyNumberFormat="1">
      <alignment vertical="bottom"/>
    </xf>
    <xf borderId="82" fillId="0" fontId="2" numFmtId="0" xfId="0" applyAlignment="1" applyBorder="1" applyFont="1">
      <alignment vertical="bottom"/>
    </xf>
    <xf borderId="83" fillId="0" fontId="2" numFmtId="164" xfId="0" applyAlignment="1" applyBorder="1" applyFont="1" applyNumberFormat="1">
      <alignment vertical="bottom"/>
    </xf>
    <xf borderId="84" fillId="0" fontId="2" numFmtId="164" xfId="0" applyAlignment="1" applyBorder="1" applyFont="1" applyNumberFormat="1">
      <alignment vertical="bottom"/>
    </xf>
    <xf borderId="0" fillId="0" fontId="2" numFmtId="167" xfId="0" applyAlignment="1" applyFont="1" applyNumberFormat="1">
      <alignment horizontal="right" readingOrder="0" vertical="bottom"/>
    </xf>
    <xf borderId="0" fillId="0" fontId="2" numFmtId="168" xfId="0" applyAlignment="1" applyFont="1" applyNumberFormat="1">
      <alignment horizontal="right" readingOrder="0" vertical="bottom"/>
    </xf>
    <xf borderId="0" fillId="0" fontId="16" numFmtId="0" xfId="0" applyAlignment="1" applyFont="1">
      <alignment readingOrder="0"/>
    </xf>
    <xf borderId="0" fillId="0" fontId="16" numFmtId="167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167" xfId="0" applyAlignment="1" applyFont="1" applyNumberFormat="1">
      <alignment readingOrder="0" vertical="bottom"/>
    </xf>
    <xf borderId="0" fillId="0" fontId="16" numFmtId="166" xfId="0" applyAlignment="1" applyFont="1" applyNumberFormat="1">
      <alignment readingOrder="0"/>
    </xf>
    <xf borderId="0" fillId="0" fontId="16" numFmtId="169" xfId="0" applyAlignment="1" applyFont="1" applyNumberForma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de Stock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D34" displayName="Tableau1" name="Tableau1" id="1">
  <tableColumns count="4">
    <tableColumn name="ingredient" id="1"/>
    <tableColumn name="quantite" id="2"/>
    <tableColumn name="Ingrédient.1" id="3"/>
    <tableColumn name="Quantité.1" id="4"/>
  </tableColumns>
  <tableStyleInfo name="Feuille de Stock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8</v>
      </c>
      <c r="L1" s="5"/>
      <c r="M1" s="6"/>
    </row>
    <row r="2">
      <c r="A2" s="7"/>
      <c r="B2" s="8"/>
      <c r="C2" s="8"/>
      <c r="D2" s="8"/>
      <c r="E2" s="8"/>
      <c r="F2" s="8"/>
      <c r="G2" s="8"/>
      <c r="H2" s="8"/>
      <c r="I2" s="9"/>
      <c r="J2" s="9"/>
      <c r="K2" s="10"/>
      <c r="L2" s="5"/>
      <c r="M2" s="11"/>
    </row>
    <row r="3">
      <c r="A3" s="12" t="s">
        <v>10</v>
      </c>
      <c r="B3" s="13"/>
      <c r="C3" s="14"/>
      <c r="D3" s="14"/>
      <c r="E3" s="13"/>
      <c r="F3" s="13"/>
      <c r="G3" s="15"/>
      <c r="H3" s="13"/>
      <c r="I3" s="16">
        <f t="shared" ref="I3:I12" si="1">SUM(B3:H3)</f>
        <v>0</v>
      </c>
      <c r="J3" s="17">
        <v>15.0</v>
      </c>
      <c r="K3" s="18">
        <f t="shared" ref="K3:K12" si="2">I3*J3</f>
        <v>0</v>
      </c>
      <c r="L3" s="5"/>
      <c r="M3" s="19"/>
    </row>
    <row r="4">
      <c r="A4" s="12" t="s">
        <v>11</v>
      </c>
      <c r="B4" s="20"/>
      <c r="C4" s="21"/>
      <c r="D4" s="21"/>
      <c r="E4" s="20"/>
      <c r="F4" s="20"/>
      <c r="G4" s="20"/>
      <c r="H4" s="20"/>
      <c r="I4" s="16">
        <f t="shared" si="1"/>
        <v>0</v>
      </c>
      <c r="J4" s="22">
        <v>18.0</v>
      </c>
      <c r="K4" s="18">
        <f t="shared" si="2"/>
        <v>0</v>
      </c>
      <c r="L4" s="5"/>
      <c r="M4" s="19"/>
    </row>
    <row r="5">
      <c r="A5" s="12" t="s">
        <v>12</v>
      </c>
      <c r="B5" s="13"/>
      <c r="C5" s="14"/>
      <c r="D5" s="14"/>
      <c r="E5" s="13"/>
      <c r="F5" s="13"/>
      <c r="G5" s="15"/>
      <c r="H5" s="13"/>
      <c r="I5" s="16">
        <f t="shared" si="1"/>
        <v>0</v>
      </c>
      <c r="J5" s="17">
        <v>10.0</v>
      </c>
      <c r="K5" s="18">
        <f t="shared" si="2"/>
        <v>0</v>
      </c>
      <c r="L5" s="23"/>
      <c r="M5" s="19"/>
    </row>
    <row r="6">
      <c r="A6" s="12" t="s">
        <v>13</v>
      </c>
      <c r="B6" s="20"/>
      <c r="C6" s="21"/>
      <c r="D6" s="21"/>
      <c r="E6" s="20"/>
      <c r="F6" s="20"/>
      <c r="G6" s="20"/>
      <c r="H6" s="20"/>
      <c r="I6" s="16">
        <f t="shared" si="1"/>
        <v>0</v>
      </c>
      <c r="J6" s="22">
        <v>14.0</v>
      </c>
      <c r="K6" s="18">
        <f t="shared" si="2"/>
        <v>0</v>
      </c>
      <c r="L6" s="5"/>
      <c r="M6" s="19"/>
    </row>
    <row r="7">
      <c r="A7" s="12" t="s">
        <v>14</v>
      </c>
      <c r="B7" s="13"/>
      <c r="C7" s="14"/>
      <c r="D7" s="14"/>
      <c r="E7" s="13"/>
      <c r="F7" s="13"/>
      <c r="G7" s="15"/>
      <c r="H7" s="13"/>
      <c r="I7" s="16">
        <f t="shared" si="1"/>
        <v>0</v>
      </c>
      <c r="J7" s="17">
        <v>13.0</v>
      </c>
      <c r="K7" s="18">
        <f t="shared" si="2"/>
        <v>0</v>
      </c>
      <c r="L7" s="5"/>
      <c r="M7" s="19"/>
    </row>
    <row r="8">
      <c r="A8" s="12"/>
      <c r="B8" s="20"/>
      <c r="C8" s="21"/>
      <c r="D8" s="20"/>
      <c r="E8" s="20"/>
      <c r="F8" s="20"/>
      <c r="G8" s="20"/>
      <c r="H8" s="20"/>
      <c r="I8" s="16">
        <f t="shared" si="1"/>
        <v>0</v>
      </c>
      <c r="J8" s="22">
        <v>12.0</v>
      </c>
      <c r="K8" s="18">
        <f t="shared" si="2"/>
        <v>0</v>
      </c>
      <c r="L8" s="5"/>
      <c r="M8" s="19"/>
    </row>
    <row r="9">
      <c r="A9" s="12"/>
      <c r="B9" s="13"/>
      <c r="C9" s="14"/>
      <c r="D9" s="13"/>
      <c r="E9" s="13"/>
      <c r="F9" s="13"/>
      <c r="G9" s="15"/>
      <c r="H9" s="13"/>
      <c r="I9" s="16">
        <f t="shared" si="1"/>
        <v>0</v>
      </c>
      <c r="J9" s="17">
        <v>14.0</v>
      </c>
      <c r="K9" s="18">
        <f t="shared" si="2"/>
        <v>0</v>
      </c>
      <c r="L9" s="5"/>
      <c r="M9" s="19"/>
    </row>
    <row r="10">
      <c r="A10" s="12"/>
      <c r="B10" s="20"/>
      <c r="C10" s="21"/>
      <c r="D10" s="20"/>
      <c r="E10" s="20"/>
      <c r="F10" s="20"/>
      <c r="G10" s="20"/>
      <c r="H10" s="20"/>
      <c r="I10" s="16">
        <f t="shared" si="1"/>
        <v>0</v>
      </c>
      <c r="J10" s="22">
        <v>21.0</v>
      </c>
      <c r="K10" s="18">
        <f t="shared" si="2"/>
        <v>0</v>
      </c>
      <c r="L10" s="5"/>
      <c r="M10" s="19"/>
    </row>
    <row r="11">
      <c r="A11" s="12"/>
      <c r="B11" s="13"/>
      <c r="C11" s="14"/>
      <c r="D11" s="13"/>
      <c r="E11" s="13"/>
      <c r="F11" s="13"/>
      <c r="G11" s="15"/>
      <c r="H11" s="13"/>
      <c r="I11" s="16">
        <f t="shared" si="1"/>
        <v>0</v>
      </c>
      <c r="J11" s="17">
        <v>14.0</v>
      </c>
      <c r="K11" s="18">
        <f t="shared" si="2"/>
        <v>0</v>
      </c>
      <c r="L11" s="23"/>
      <c r="M11" s="19"/>
    </row>
    <row r="12">
      <c r="A12" s="24"/>
      <c r="B12" s="25"/>
      <c r="C12" s="26"/>
      <c r="D12" s="25"/>
      <c r="E12" s="25"/>
      <c r="F12" s="25"/>
      <c r="G12" s="25"/>
      <c r="H12" s="25"/>
      <c r="I12" s="16">
        <f t="shared" si="1"/>
        <v>0</v>
      </c>
      <c r="J12" s="27">
        <v>13.0</v>
      </c>
      <c r="K12" s="18">
        <f t="shared" si="2"/>
        <v>0</v>
      </c>
      <c r="L12" s="5"/>
      <c r="M12" s="19"/>
    </row>
    <row r="13">
      <c r="A13" s="28" t="s">
        <v>15</v>
      </c>
      <c r="B13" s="29">
        <f t="shared" ref="B13:H13" si="3">B3*$J$3+B4*$J$4+B5*$J$5+B6*$J$6+B7*$J$7+B8*$J$8+B9*$J$9+B10*$J$10+B11*$J$11</f>
        <v>0</v>
      </c>
      <c r="C13" s="29">
        <f t="shared" si="3"/>
        <v>0</v>
      </c>
      <c r="D13" s="29">
        <f t="shared" si="3"/>
        <v>0</v>
      </c>
      <c r="E13" s="29">
        <f t="shared" si="3"/>
        <v>0</v>
      </c>
      <c r="F13" s="29">
        <f t="shared" si="3"/>
        <v>0</v>
      </c>
      <c r="G13" s="29">
        <f t="shared" si="3"/>
        <v>0</v>
      </c>
      <c r="H13" s="29">
        <f t="shared" si="3"/>
        <v>0</v>
      </c>
      <c r="I13" s="30"/>
      <c r="J13" s="29" t="s">
        <v>16</v>
      </c>
      <c r="K13" s="31">
        <f>SUM(B13:H13)</f>
        <v>0</v>
      </c>
      <c r="L13" s="5"/>
      <c r="M13" s="32"/>
    </row>
    <row r="14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5"/>
      <c r="M14" s="19"/>
    </row>
    <row r="15">
      <c r="L15" s="5"/>
      <c r="M15" s="32"/>
    </row>
    <row r="16">
      <c r="A16" s="33" t="s">
        <v>17</v>
      </c>
      <c r="B16" s="34" t="s">
        <v>1</v>
      </c>
      <c r="C16" s="2" t="s">
        <v>2</v>
      </c>
      <c r="D16" s="34" t="s">
        <v>3</v>
      </c>
      <c r="E16" s="34" t="s">
        <v>4</v>
      </c>
      <c r="F16" s="34" t="s">
        <v>5</v>
      </c>
      <c r="G16" s="34" t="s">
        <v>6</v>
      </c>
      <c r="H16" s="34" t="s">
        <v>7</v>
      </c>
      <c r="I16" s="35"/>
      <c r="J16" s="36" t="s">
        <v>18</v>
      </c>
      <c r="K16" s="37" t="s">
        <v>8</v>
      </c>
      <c r="L16" s="5"/>
      <c r="M16" s="19"/>
    </row>
    <row r="17">
      <c r="A17" s="38"/>
      <c r="B17" s="39"/>
      <c r="C17" s="39"/>
      <c r="D17" s="39"/>
      <c r="E17" s="39"/>
      <c r="F17" s="39"/>
      <c r="G17" s="39"/>
      <c r="H17" s="39"/>
      <c r="I17" s="40"/>
      <c r="J17" s="40"/>
      <c r="K17" s="41"/>
      <c r="L17" s="5"/>
      <c r="M17" s="19"/>
    </row>
    <row r="18">
      <c r="A18" s="12" t="s">
        <v>19</v>
      </c>
      <c r="B18" s="13"/>
      <c r="C18" s="14"/>
      <c r="D18" s="14"/>
      <c r="E18" s="13"/>
      <c r="F18" s="13"/>
      <c r="G18" s="15"/>
      <c r="H18" s="13"/>
      <c r="I18" s="16">
        <f t="shared" ref="I18:I21" si="4">SUM(B18:H18)</f>
        <v>0</v>
      </c>
      <c r="J18" s="17">
        <v>15.0</v>
      </c>
      <c r="K18" s="18">
        <f t="shared" ref="K18:K21" si="5">I18*J18</f>
        <v>0</v>
      </c>
      <c r="L18" s="5"/>
      <c r="M18" s="19"/>
    </row>
    <row r="19">
      <c r="A19" s="12" t="s">
        <v>20</v>
      </c>
      <c r="B19" s="20"/>
      <c r="C19" s="21"/>
      <c r="D19" s="21"/>
      <c r="E19" s="20"/>
      <c r="F19" s="20"/>
      <c r="G19" s="20"/>
      <c r="H19" s="20"/>
      <c r="I19" s="16">
        <f t="shared" si="4"/>
        <v>0</v>
      </c>
      <c r="J19" s="22">
        <v>18.0</v>
      </c>
      <c r="K19" s="18">
        <f t="shared" si="5"/>
        <v>0</v>
      </c>
      <c r="L19" s="5"/>
      <c r="M19" s="19"/>
    </row>
    <row r="20">
      <c r="A20" s="12" t="s">
        <v>21</v>
      </c>
      <c r="B20" s="13"/>
      <c r="C20" s="14"/>
      <c r="D20" s="14"/>
      <c r="E20" s="13"/>
      <c r="F20" s="13"/>
      <c r="G20" s="15"/>
      <c r="H20" s="13"/>
      <c r="I20" s="16">
        <f t="shared" si="4"/>
        <v>0</v>
      </c>
      <c r="J20" s="17">
        <v>10.0</v>
      </c>
      <c r="K20" s="18">
        <f t="shared" si="5"/>
        <v>0</v>
      </c>
      <c r="L20" s="5"/>
      <c r="M20" s="19"/>
    </row>
    <row r="21">
      <c r="A21" s="12" t="s">
        <v>22</v>
      </c>
      <c r="B21" s="20"/>
      <c r="C21" s="21"/>
      <c r="D21" s="21"/>
      <c r="E21" s="20"/>
      <c r="F21" s="20"/>
      <c r="G21" s="20"/>
      <c r="H21" s="20"/>
      <c r="I21" s="16">
        <f t="shared" si="4"/>
        <v>0</v>
      </c>
      <c r="J21" s="22">
        <v>14.0</v>
      </c>
      <c r="K21" s="18">
        <f t="shared" si="5"/>
        <v>0</v>
      </c>
      <c r="L21" s="5"/>
      <c r="M21" s="32"/>
    </row>
    <row r="22">
      <c r="A22" s="28" t="s">
        <v>15</v>
      </c>
      <c r="B22" s="29">
        <f t="shared" ref="B22:H22" si="6">B18*$J$18+B19*$J$19+B20*$J$20+B21*$J$21</f>
        <v>0</v>
      </c>
      <c r="C22" s="29">
        <f t="shared" si="6"/>
        <v>0</v>
      </c>
      <c r="D22" s="29">
        <f t="shared" si="6"/>
        <v>0</v>
      </c>
      <c r="E22" s="29">
        <f t="shared" si="6"/>
        <v>0</v>
      </c>
      <c r="F22" s="29">
        <f t="shared" si="6"/>
        <v>0</v>
      </c>
      <c r="G22" s="29">
        <f t="shared" si="6"/>
        <v>0</v>
      </c>
      <c r="H22" s="29">
        <f t="shared" si="6"/>
        <v>0</v>
      </c>
      <c r="I22" s="30"/>
      <c r="J22" s="30"/>
      <c r="K22" s="31">
        <f>SUM(B22:H22)</f>
        <v>0</v>
      </c>
      <c r="L22" s="5"/>
      <c r="M22" s="19"/>
    </row>
    <row r="23">
      <c r="A23" s="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5"/>
      <c r="M23" s="32"/>
    </row>
    <row r="24">
      <c r="L24" s="5"/>
      <c r="M24" s="19"/>
    </row>
    <row r="25">
      <c r="A25" s="1" t="s">
        <v>23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3" t="s">
        <v>8</v>
      </c>
      <c r="J25" s="4" t="s">
        <v>9</v>
      </c>
      <c r="K25" s="3" t="s">
        <v>8</v>
      </c>
      <c r="L25" s="5"/>
      <c r="M25" s="19"/>
    </row>
    <row r="26">
      <c r="A26" s="7"/>
      <c r="B26" s="8"/>
      <c r="C26" s="8"/>
      <c r="D26" s="8"/>
      <c r="E26" s="8"/>
      <c r="F26" s="8"/>
      <c r="G26" s="8"/>
      <c r="H26" s="8"/>
      <c r="I26" s="9"/>
      <c r="J26" s="9"/>
      <c r="K26" s="10"/>
      <c r="L26" s="23"/>
      <c r="M26" s="19"/>
    </row>
    <row r="27">
      <c r="A27" s="12" t="s">
        <v>24</v>
      </c>
      <c r="B27" s="13"/>
      <c r="C27" s="14"/>
      <c r="D27" s="14"/>
      <c r="E27" s="13"/>
      <c r="F27" s="13"/>
      <c r="G27" s="15"/>
      <c r="H27" s="13"/>
      <c r="I27" s="16">
        <f t="shared" ref="I27:I31" si="7">SUM(B27:H27)</f>
        <v>0</v>
      </c>
      <c r="J27" s="17">
        <v>13.0</v>
      </c>
      <c r="K27" s="18">
        <f t="shared" ref="K27:K31" si="8">I27*J27</f>
        <v>0</v>
      </c>
      <c r="L27" s="23"/>
      <c r="M27" s="19"/>
    </row>
    <row r="28">
      <c r="A28" s="12" t="s">
        <v>25</v>
      </c>
      <c r="B28" s="20"/>
      <c r="C28" s="21"/>
      <c r="D28" s="21"/>
      <c r="E28" s="20"/>
      <c r="F28" s="20"/>
      <c r="G28" s="20"/>
      <c r="H28" s="20"/>
      <c r="I28" s="16">
        <f t="shared" si="7"/>
        <v>0</v>
      </c>
      <c r="J28" s="22">
        <v>12.0</v>
      </c>
      <c r="K28" s="18">
        <f t="shared" si="8"/>
        <v>0</v>
      </c>
      <c r="L28" s="5"/>
      <c r="M28" s="32"/>
    </row>
    <row r="29">
      <c r="A29" s="12" t="s">
        <v>26</v>
      </c>
      <c r="B29" s="13"/>
      <c r="C29" s="14"/>
      <c r="D29" s="14"/>
      <c r="E29" s="13"/>
      <c r="F29" s="13"/>
      <c r="G29" s="15"/>
      <c r="H29" s="13"/>
      <c r="I29" s="16">
        <f t="shared" si="7"/>
        <v>0</v>
      </c>
      <c r="J29" s="17">
        <v>14.0</v>
      </c>
      <c r="K29" s="18">
        <f t="shared" si="8"/>
        <v>0</v>
      </c>
      <c r="L29" s="5"/>
      <c r="M29" s="32"/>
    </row>
    <row r="30">
      <c r="A30" s="42" t="s">
        <v>27</v>
      </c>
      <c r="B30" s="20"/>
      <c r="C30" s="21"/>
      <c r="D30" s="21"/>
      <c r="E30" s="20"/>
      <c r="F30" s="20"/>
      <c r="G30" s="20"/>
      <c r="H30" s="20"/>
      <c r="I30" s="16">
        <f t="shared" si="7"/>
        <v>0</v>
      </c>
      <c r="J30" s="22">
        <v>21.0</v>
      </c>
      <c r="K30" s="18">
        <f t="shared" si="8"/>
        <v>0</v>
      </c>
      <c r="L30" s="5"/>
      <c r="M30" s="32"/>
    </row>
    <row r="31">
      <c r="A31" s="12" t="s">
        <v>28</v>
      </c>
      <c r="B31" s="20"/>
      <c r="C31" s="21"/>
      <c r="D31" s="21"/>
      <c r="E31" s="20"/>
      <c r="F31" s="20"/>
      <c r="G31" s="20"/>
      <c r="H31" s="20"/>
      <c r="I31" s="16">
        <f t="shared" si="7"/>
        <v>0</v>
      </c>
      <c r="J31" s="22">
        <v>21.0</v>
      </c>
      <c r="K31" s="18">
        <f t="shared" si="8"/>
        <v>0</v>
      </c>
      <c r="L31" s="5"/>
      <c r="M31" s="32"/>
    </row>
    <row r="32">
      <c r="A32" s="28" t="s">
        <v>15</v>
      </c>
      <c r="B32" s="29">
        <f t="shared" ref="B32:H32" si="9">B27*$J$27+B28*$J$28+B29*$J$29+B30*$J$30+B31*$J$31</f>
        <v>0</v>
      </c>
      <c r="C32" s="29">
        <f t="shared" si="9"/>
        <v>0</v>
      </c>
      <c r="D32" s="29">
        <f t="shared" si="9"/>
        <v>0</v>
      </c>
      <c r="E32" s="29">
        <f t="shared" si="9"/>
        <v>0</v>
      </c>
      <c r="F32" s="29">
        <f t="shared" si="9"/>
        <v>0</v>
      </c>
      <c r="G32" s="29">
        <f t="shared" si="9"/>
        <v>0</v>
      </c>
      <c r="H32" s="29">
        <f t="shared" si="9"/>
        <v>0</v>
      </c>
      <c r="I32" s="29"/>
      <c r="J32" s="29" t="s">
        <v>16</v>
      </c>
      <c r="K32" s="31">
        <f>SUM(B32:H32)</f>
        <v>0</v>
      </c>
      <c r="L32" s="23"/>
      <c r="M32" s="32"/>
    </row>
    <row r="33">
      <c r="L33" s="23"/>
      <c r="M33" s="32"/>
    </row>
    <row r="34">
      <c r="L34" s="5"/>
      <c r="M34" s="32"/>
    </row>
    <row r="35">
      <c r="A35" s="33" t="s">
        <v>29</v>
      </c>
      <c r="B35" s="34" t="s">
        <v>1</v>
      </c>
      <c r="C35" s="2" t="s">
        <v>2</v>
      </c>
      <c r="D35" s="34" t="s">
        <v>3</v>
      </c>
      <c r="E35" s="34" t="s">
        <v>4</v>
      </c>
      <c r="F35" s="34" t="s">
        <v>5</v>
      </c>
      <c r="G35" s="34" t="s">
        <v>6</v>
      </c>
      <c r="H35" s="34" t="s">
        <v>7</v>
      </c>
      <c r="I35" s="35"/>
      <c r="J35" s="36" t="s">
        <v>18</v>
      </c>
      <c r="K35" s="37" t="s">
        <v>8</v>
      </c>
      <c r="L35" s="5"/>
      <c r="M35" s="32"/>
    </row>
    <row r="36">
      <c r="A36" s="38"/>
      <c r="B36" s="39"/>
      <c r="C36" s="39"/>
      <c r="D36" s="39"/>
      <c r="E36" s="39"/>
      <c r="F36" s="39"/>
      <c r="G36" s="39"/>
      <c r="H36" s="39"/>
      <c r="I36" s="40"/>
      <c r="J36" s="40"/>
      <c r="K36" s="41"/>
      <c r="L36" s="5"/>
      <c r="M36" s="32"/>
    </row>
    <row r="37">
      <c r="A37" s="12" t="s">
        <v>30</v>
      </c>
      <c r="B37" s="14"/>
      <c r="C37" s="14"/>
      <c r="D37" s="14"/>
      <c r="E37" s="13"/>
      <c r="F37" s="13"/>
      <c r="G37" s="15"/>
      <c r="H37" s="13"/>
      <c r="I37" s="16">
        <f t="shared" ref="I37:I40" si="10">SUM(B37:H37)</f>
        <v>0</v>
      </c>
      <c r="J37" s="17">
        <v>14.0</v>
      </c>
      <c r="K37" s="18">
        <f t="shared" ref="K37:K40" si="11">I37*J37</f>
        <v>0</v>
      </c>
      <c r="L37" s="5"/>
      <c r="M37" s="32"/>
    </row>
    <row r="38">
      <c r="A38" s="12" t="s">
        <v>31</v>
      </c>
      <c r="B38" s="20"/>
      <c r="C38" s="21"/>
      <c r="D38" s="21"/>
      <c r="E38" s="20"/>
      <c r="F38" s="20"/>
      <c r="G38" s="20"/>
      <c r="H38" s="20"/>
      <c r="I38" s="16">
        <f t="shared" si="10"/>
        <v>0</v>
      </c>
      <c r="J38" s="22">
        <v>21.0</v>
      </c>
      <c r="K38" s="18">
        <f t="shared" si="11"/>
        <v>0</v>
      </c>
      <c r="L38" s="5"/>
      <c r="M38" s="32"/>
    </row>
    <row r="39">
      <c r="A39" s="12" t="s">
        <v>32</v>
      </c>
      <c r="B39" s="13"/>
      <c r="C39" s="14"/>
      <c r="D39" s="14"/>
      <c r="E39" s="13"/>
      <c r="F39" s="13"/>
      <c r="G39" s="15"/>
      <c r="H39" s="13"/>
      <c r="I39" s="16">
        <f t="shared" si="10"/>
        <v>0</v>
      </c>
      <c r="J39" s="17">
        <v>14.0</v>
      </c>
      <c r="K39" s="18">
        <f t="shared" si="11"/>
        <v>0</v>
      </c>
    </row>
    <row r="40">
      <c r="A40" s="24" t="s">
        <v>33</v>
      </c>
      <c r="B40" s="25"/>
      <c r="C40" s="26"/>
      <c r="D40" s="26"/>
      <c r="E40" s="25"/>
      <c r="F40" s="25"/>
      <c r="G40" s="25"/>
      <c r="H40" s="25"/>
      <c r="I40" s="16">
        <f t="shared" si="10"/>
        <v>0</v>
      </c>
      <c r="J40" s="27">
        <v>13.0</v>
      </c>
      <c r="K40" s="18">
        <f t="shared" si="11"/>
        <v>0</v>
      </c>
    </row>
    <row r="41">
      <c r="A41" s="28" t="s">
        <v>15</v>
      </c>
      <c r="B41" s="29">
        <f t="shared" ref="B41:H41" si="12">B37*$J$37+B38*$J$38+B39*$J$39+B40*$J$40</f>
        <v>0</v>
      </c>
      <c r="C41" s="29">
        <f t="shared" si="12"/>
        <v>0</v>
      </c>
      <c r="D41" s="29">
        <f t="shared" si="12"/>
        <v>0</v>
      </c>
      <c r="E41" s="29">
        <f t="shared" si="12"/>
        <v>0</v>
      </c>
      <c r="F41" s="29">
        <f t="shared" si="12"/>
        <v>0</v>
      </c>
      <c r="G41" s="29">
        <f t="shared" si="12"/>
        <v>0</v>
      </c>
      <c r="H41" s="29">
        <f t="shared" si="12"/>
        <v>0</v>
      </c>
      <c r="I41" s="30"/>
      <c r="J41" s="30"/>
      <c r="K41" s="31">
        <f>SUM(B41:H41)</f>
        <v>0</v>
      </c>
    </row>
    <row r="44">
      <c r="A44" s="33" t="s">
        <v>34</v>
      </c>
      <c r="B44" s="34" t="s">
        <v>1</v>
      </c>
      <c r="C44" s="2" t="s">
        <v>2</v>
      </c>
      <c r="D44" s="34" t="s">
        <v>3</v>
      </c>
      <c r="E44" s="34" t="s">
        <v>4</v>
      </c>
      <c r="F44" s="34" t="s">
        <v>5</v>
      </c>
      <c r="G44" s="34" t="s">
        <v>6</v>
      </c>
      <c r="H44" s="34" t="s">
        <v>7</v>
      </c>
      <c r="I44" s="35"/>
      <c r="J44" s="36" t="s">
        <v>18</v>
      </c>
      <c r="K44" s="37" t="s">
        <v>8</v>
      </c>
    </row>
    <row r="45">
      <c r="A45" s="38"/>
      <c r="B45" s="39"/>
      <c r="C45" s="39"/>
      <c r="D45" s="39"/>
      <c r="E45" s="39"/>
      <c r="F45" s="39"/>
      <c r="G45" s="39"/>
      <c r="H45" s="39"/>
      <c r="I45" s="40"/>
      <c r="J45" s="40"/>
      <c r="K45" s="41"/>
    </row>
    <row r="46">
      <c r="A46" s="12"/>
      <c r="B46" s="14"/>
      <c r="C46" s="14"/>
      <c r="D46" s="13"/>
      <c r="E46" s="13"/>
      <c r="F46" s="13"/>
      <c r="G46" s="15"/>
      <c r="H46" s="13"/>
      <c r="I46" s="16">
        <f t="shared" ref="I46:I49" si="13">SUM(B46:H46)</f>
        <v>0</v>
      </c>
      <c r="J46" s="17">
        <v>14.0</v>
      </c>
      <c r="K46" s="18">
        <f t="shared" ref="K46:K49" si="14">I46*J46</f>
        <v>0</v>
      </c>
    </row>
    <row r="47">
      <c r="A47" s="12"/>
      <c r="B47" s="20"/>
      <c r="C47" s="21"/>
      <c r="D47" s="20"/>
      <c r="E47" s="20"/>
      <c r="F47" s="20"/>
      <c r="G47" s="20"/>
      <c r="H47" s="20"/>
      <c r="I47" s="16">
        <f t="shared" si="13"/>
        <v>0</v>
      </c>
      <c r="J47" s="22">
        <v>21.0</v>
      </c>
      <c r="K47" s="18">
        <f t="shared" si="14"/>
        <v>0</v>
      </c>
    </row>
    <row r="48">
      <c r="A48" s="12"/>
      <c r="B48" s="13"/>
      <c r="C48" s="14"/>
      <c r="D48" s="13"/>
      <c r="E48" s="13"/>
      <c r="F48" s="13"/>
      <c r="G48" s="15"/>
      <c r="H48" s="13"/>
      <c r="I48" s="16">
        <f t="shared" si="13"/>
        <v>0</v>
      </c>
      <c r="J48" s="17">
        <v>14.0</v>
      </c>
      <c r="K48" s="18">
        <f t="shared" si="14"/>
        <v>0</v>
      </c>
    </row>
    <row r="49">
      <c r="A49" s="24"/>
      <c r="B49" s="25"/>
      <c r="C49" s="26"/>
      <c r="D49" s="25"/>
      <c r="E49" s="25"/>
      <c r="F49" s="25"/>
      <c r="G49" s="25"/>
      <c r="H49" s="25"/>
      <c r="I49" s="16">
        <f t="shared" si="13"/>
        <v>0</v>
      </c>
      <c r="J49" s="27">
        <v>13.0</v>
      </c>
      <c r="K49" s="18">
        <f t="shared" si="14"/>
        <v>0</v>
      </c>
    </row>
    <row r="50">
      <c r="A50" s="28" t="s">
        <v>15</v>
      </c>
      <c r="B50" s="29">
        <f t="shared" ref="B50:H50" si="15">B46*$J$46+B47*$J$47+B48*$J$48+B49*$J$49</f>
        <v>0</v>
      </c>
      <c r="C50" s="29">
        <f t="shared" si="15"/>
        <v>0</v>
      </c>
      <c r="D50" s="29">
        <f t="shared" si="15"/>
        <v>0</v>
      </c>
      <c r="E50" s="29">
        <f t="shared" si="15"/>
        <v>0</v>
      </c>
      <c r="F50" s="29">
        <f t="shared" si="15"/>
        <v>0</v>
      </c>
      <c r="G50" s="29">
        <f t="shared" si="15"/>
        <v>0</v>
      </c>
      <c r="H50" s="29">
        <f t="shared" si="15"/>
        <v>0</v>
      </c>
      <c r="I50" s="30"/>
      <c r="J50" s="30"/>
      <c r="K50" s="31">
        <f>SUM(B50:H50)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/>
      <c r="B1" s="43"/>
      <c r="C1" s="6"/>
      <c r="D1" s="6"/>
      <c r="E1" s="6"/>
      <c r="F1" s="6"/>
      <c r="G1" s="44"/>
      <c r="H1" s="44"/>
      <c r="I1" s="44"/>
      <c r="J1" s="44"/>
      <c r="K1" s="11"/>
    </row>
    <row r="2">
      <c r="A2" s="45"/>
      <c r="B2" s="46"/>
      <c r="C2" s="47" t="s">
        <v>35</v>
      </c>
      <c r="G2" s="48"/>
      <c r="H2" s="48"/>
      <c r="I2" s="48"/>
      <c r="J2" s="48"/>
      <c r="K2" s="11"/>
    </row>
    <row r="3">
      <c r="A3" s="49"/>
      <c r="B3" s="50"/>
      <c r="C3" s="48"/>
      <c r="D3" s="48"/>
      <c r="E3" s="48"/>
      <c r="F3" s="48"/>
      <c r="G3" s="48"/>
      <c r="H3" s="48"/>
      <c r="I3" s="48"/>
      <c r="J3" s="48"/>
    </row>
    <row r="4">
      <c r="A4" s="51" t="s">
        <v>36</v>
      </c>
      <c r="B4" s="4" t="s">
        <v>37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3" t="s">
        <v>8</v>
      </c>
      <c r="K4" s="3" t="s">
        <v>38</v>
      </c>
    </row>
    <row r="5">
      <c r="A5" s="52" t="s">
        <v>39</v>
      </c>
      <c r="B5" s="8"/>
      <c r="C5" s="8"/>
      <c r="D5" s="8"/>
      <c r="E5" s="8"/>
      <c r="F5" s="8"/>
      <c r="G5" s="8"/>
      <c r="H5" s="8"/>
      <c r="I5" s="8"/>
      <c r="J5" s="10"/>
      <c r="K5" s="10"/>
    </row>
    <row r="6">
      <c r="A6" s="53"/>
      <c r="B6" s="54"/>
      <c r="C6" s="55"/>
      <c r="D6" s="55"/>
      <c r="E6" s="55"/>
      <c r="F6" s="55"/>
      <c r="G6" s="55"/>
      <c r="H6" s="55"/>
      <c r="I6" s="55"/>
      <c r="J6" s="56">
        <f t="shared" ref="J6:J15" si="1">SUM(B6:I6)</f>
        <v>0</v>
      </c>
      <c r="K6" s="57"/>
    </row>
    <row r="7">
      <c r="A7" s="58"/>
      <c r="B7" s="59"/>
      <c r="C7" s="60"/>
      <c r="D7" s="60"/>
      <c r="E7" s="60"/>
      <c r="F7" s="60"/>
      <c r="G7" s="60"/>
      <c r="H7" s="60"/>
      <c r="I7" s="60"/>
      <c r="J7" s="61">
        <f t="shared" si="1"/>
        <v>0</v>
      </c>
      <c r="K7" s="62"/>
    </row>
    <row r="8">
      <c r="A8" s="63" t="s">
        <v>40</v>
      </c>
      <c r="B8" s="64"/>
      <c r="C8" s="65">
        <f>'Feuille de Vente'!B13</f>
        <v>0</v>
      </c>
      <c r="D8" s="65">
        <f>'Feuille de Vente'!C13</f>
        <v>0</v>
      </c>
      <c r="E8" s="65">
        <f>'Feuille de Vente'!D13</f>
        <v>0</v>
      </c>
      <c r="F8" s="65">
        <f>'Feuille de Vente'!E13</f>
        <v>0</v>
      </c>
      <c r="G8" s="65">
        <f>'Feuille de Vente'!F13</f>
        <v>0</v>
      </c>
      <c r="H8" s="65">
        <f>'Feuille de Vente'!G13</f>
        <v>0</v>
      </c>
      <c r="I8" s="65">
        <f>'Feuille de Vente'!H13</f>
        <v>0</v>
      </c>
      <c r="J8" s="66">
        <f t="shared" si="1"/>
        <v>0</v>
      </c>
      <c r="K8" s="67"/>
    </row>
    <row r="9">
      <c r="A9" s="58" t="s">
        <v>41</v>
      </c>
      <c r="B9" s="59"/>
      <c r="C9" s="68">
        <f>'Feuille de Vente'!B32</f>
        <v>0</v>
      </c>
      <c r="D9" s="68">
        <f>'Feuille de Vente'!C32</f>
        <v>0</v>
      </c>
      <c r="E9" s="68">
        <f>'Feuille de Vente'!D32</f>
        <v>0</v>
      </c>
      <c r="F9" s="68">
        <f>'Feuille de Vente'!E32</f>
        <v>0</v>
      </c>
      <c r="G9" s="68">
        <f>'Feuille de Vente'!F32</f>
        <v>0</v>
      </c>
      <c r="H9" s="68">
        <f>'Feuille de Vente'!G32</f>
        <v>0</v>
      </c>
      <c r="I9" s="68">
        <f>'Feuille de Vente'!H32</f>
        <v>0</v>
      </c>
      <c r="J9" s="61">
        <f t="shared" si="1"/>
        <v>0</v>
      </c>
      <c r="K9" s="62"/>
    </row>
    <row r="10">
      <c r="A10" s="63" t="s">
        <v>42</v>
      </c>
      <c r="B10" s="64"/>
      <c r="C10" s="65">
        <f>'Feuille de Vente'!B22</f>
        <v>0</v>
      </c>
      <c r="D10" s="65">
        <f>'Feuille de Vente'!C22</f>
        <v>0</v>
      </c>
      <c r="E10" s="65">
        <f>'Feuille de Vente'!D22</f>
        <v>0</v>
      </c>
      <c r="F10" s="65">
        <f>'Feuille de Vente'!E22</f>
        <v>0</v>
      </c>
      <c r="G10" s="65">
        <f>'Feuille de Vente'!F22</f>
        <v>0</v>
      </c>
      <c r="H10" s="65">
        <f>'Feuille de Vente'!G22</f>
        <v>0</v>
      </c>
      <c r="I10" s="65">
        <f>'Feuille de Vente'!H22</f>
        <v>0</v>
      </c>
      <c r="J10" s="66">
        <f t="shared" si="1"/>
        <v>0</v>
      </c>
      <c r="K10" s="67"/>
    </row>
    <row r="11">
      <c r="A11" s="58"/>
      <c r="B11" s="59"/>
      <c r="C11" s="60"/>
      <c r="D11" s="60"/>
      <c r="E11" s="60"/>
      <c r="F11" s="60"/>
      <c r="G11" s="60"/>
      <c r="H11" s="69"/>
      <c r="I11" s="60"/>
      <c r="J11" s="61">
        <f t="shared" si="1"/>
        <v>0</v>
      </c>
      <c r="K11" s="62"/>
    </row>
    <row r="12">
      <c r="A12" s="63"/>
      <c r="B12" s="64"/>
      <c r="C12" s="70"/>
      <c r="D12" s="70"/>
      <c r="E12" s="70"/>
      <c r="F12" s="70"/>
      <c r="G12" s="70"/>
      <c r="H12" s="70"/>
      <c r="I12" s="70"/>
      <c r="J12" s="66">
        <f t="shared" si="1"/>
        <v>0</v>
      </c>
      <c r="K12" s="67"/>
    </row>
    <row r="13">
      <c r="A13" s="58"/>
      <c r="B13" s="71"/>
      <c r="C13" s="60"/>
      <c r="D13" s="60"/>
      <c r="E13" s="60"/>
      <c r="F13" s="60"/>
      <c r="G13" s="60"/>
      <c r="H13" s="60"/>
      <c r="I13" s="60"/>
      <c r="J13" s="61">
        <f t="shared" si="1"/>
        <v>0</v>
      </c>
      <c r="K13" s="62"/>
    </row>
    <row r="14">
      <c r="A14" s="72"/>
      <c r="B14" s="73"/>
      <c r="C14" s="70"/>
      <c r="D14" s="70"/>
      <c r="E14" s="70"/>
      <c r="F14" s="70"/>
      <c r="G14" s="70"/>
      <c r="H14" s="70"/>
      <c r="I14" s="70"/>
      <c r="J14" s="66">
        <f t="shared" si="1"/>
        <v>0</v>
      </c>
      <c r="K14" s="67"/>
    </row>
    <row r="15">
      <c r="A15" s="74"/>
      <c r="B15" s="60"/>
      <c r="C15" s="60"/>
      <c r="D15" s="60"/>
      <c r="E15" s="60"/>
      <c r="F15" s="60"/>
      <c r="G15" s="60"/>
      <c r="H15" s="60"/>
      <c r="I15" s="60"/>
      <c r="J15" s="61">
        <f t="shared" si="1"/>
        <v>0</v>
      </c>
      <c r="K15" s="62"/>
    </row>
    <row r="16">
      <c r="A16" s="75"/>
      <c r="B16" s="70"/>
      <c r="C16" s="70"/>
      <c r="D16" s="70"/>
      <c r="E16" s="70"/>
      <c r="F16" s="70"/>
      <c r="G16" s="70"/>
      <c r="H16" s="70"/>
      <c r="I16" s="70"/>
      <c r="J16" s="67"/>
      <c r="K16" s="67"/>
    </row>
    <row r="17">
      <c r="A17" s="76"/>
      <c r="B17" s="60"/>
      <c r="C17" s="60"/>
      <c r="D17" s="60"/>
      <c r="E17" s="60"/>
      <c r="F17" s="60"/>
      <c r="G17" s="60"/>
      <c r="H17" s="60"/>
      <c r="I17" s="60"/>
      <c r="J17" s="62"/>
      <c r="K17" s="62"/>
    </row>
    <row r="18">
      <c r="A18" s="75"/>
      <c r="B18" s="70"/>
      <c r="C18" s="70"/>
      <c r="D18" s="70"/>
      <c r="E18" s="70"/>
      <c r="F18" s="70"/>
      <c r="G18" s="70"/>
      <c r="H18" s="70"/>
      <c r="I18" s="70"/>
      <c r="J18" s="67"/>
      <c r="K18" s="67"/>
    </row>
    <row r="19">
      <c r="A19" s="76"/>
      <c r="B19" s="60"/>
      <c r="C19" s="60"/>
      <c r="D19" s="60"/>
      <c r="E19" s="60"/>
      <c r="F19" s="60"/>
      <c r="G19" s="60"/>
      <c r="H19" s="60"/>
      <c r="I19" s="60"/>
      <c r="J19" s="62"/>
      <c r="K19" s="62"/>
    </row>
    <row r="20">
      <c r="A20" s="77"/>
      <c r="B20" s="78"/>
      <c r="C20" s="78"/>
      <c r="D20" s="78"/>
      <c r="E20" s="78"/>
      <c r="F20" s="78"/>
      <c r="G20" s="78"/>
      <c r="H20" s="78"/>
      <c r="I20" s="78"/>
      <c r="J20" s="79"/>
      <c r="K20" s="79"/>
    </row>
    <row r="21">
      <c r="A21" s="80" t="s">
        <v>15</v>
      </c>
      <c r="B21" s="81">
        <f t="shared" ref="B21:I21" si="2">SUM(B6:B20)</f>
        <v>0</v>
      </c>
      <c r="C21" s="81">
        <f t="shared" si="2"/>
        <v>0</v>
      </c>
      <c r="D21" s="81">
        <f t="shared" si="2"/>
        <v>0</v>
      </c>
      <c r="E21" s="81">
        <f t="shared" si="2"/>
        <v>0</v>
      </c>
      <c r="F21" s="81">
        <f t="shared" si="2"/>
        <v>0</v>
      </c>
      <c r="G21" s="81">
        <f t="shared" si="2"/>
        <v>0</v>
      </c>
      <c r="H21" s="81">
        <f t="shared" si="2"/>
        <v>0</v>
      </c>
      <c r="I21" s="81">
        <f t="shared" si="2"/>
        <v>0</v>
      </c>
      <c r="J21" s="82">
        <f>SUM(B21:I21)</f>
        <v>0</v>
      </c>
      <c r="K21" s="83"/>
    </row>
    <row r="22">
      <c r="A22" s="84"/>
      <c r="B22" s="85"/>
      <c r="C22" s="85"/>
      <c r="D22" s="85"/>
      <c r="E22" s="85"/>
      <c r="F22" s="85"/>
      <c r="G22" s="85"/>
      <c r="H22" s="85"/>
      <c r="I22" s="85"/>
      <c r="J22" s="85"/>
      <c r="K22" s="85"/>
    </row>
    <row r="23">
      <c r="A23" s="84"/>
      <c r="B23" s="85"/>
      <c r="C23" s="85"/>
      <c r="D23" s="85"/>
      <c r="E23" s="85"/>
      <c r="F23" s="85"/>
      <c r="G23" s="85"/>
      <c r="H23" s="85"/>
      <c r="I23" s="85"/>
      <c r="J23" s="85"/>
      <c r="K23" s="85"/>
    </row>
    <row r="24">
      <c r="A24" s="86" t="s">
        <v>43</v>
      </c>
      <c r="B24" s="87"/>
      <c r="C24" s="87"/>
      <c r="D24" s="87"/>
      <c r="E24" s="87"/>
      <c r="F24" s="87"/>
      <c r="G24" s="87"/>
      <c r="H24" s="87"/>
      <c r="I24" s="87"/>
      <c r="J24" s="88"/>
      <c r="K24" s="88"/>
    </row>
    <row r="25">
      <c r="A25" s="89" t="s">
        <v>44</v>
      </c>
      <c r="B25" s="55"/>
      <c r="C25" s="55"/>
      <c r="D25" s="55"/>
      <c r="E25" s="55"/>
      <c r="F25" s="55"/>
      <c r="G25" s="55"/>
      <c r="H25" s="55"/>
      <c r="I25" s="90"/>
      <c r="J25" s="91">
        <f>+SUM(C25:I25)</f>
        <v>0</v>
      </c>
      <c r="K25" s="92"/>
    </row>
    <row r="26">
      <c r="A26" s="93" t="s">
        <v>45</v>
      </c>
      <c r="B26" s="94"/>
      <c r="C26" s="60"/>
      <c r="D26" s="60"/>
      <c r="E26" s="60"/>
      <c r="F26" s="60"/>
      <c r="G26" s="60"/>
      <c r="H26" s="60"/>
      <c r="I26" s="60"/>
      <c r="J26" s="95">
        <f t="shared" ref="J26:J45" si="3">+SUM(B26:I26)</f>
        <v>0</v>
      </c>
      <c r="K26" s="96"/>
    </row>
    <row r="27">
      <c r="A27" s="97" t="s">
        <v>46</v>
      </c>
      <c r="B27" s="70"/>
      <c r="C27" s="70"/>
      <c r="D27" s="70"/>
      <c r="E27" s="70"/>
      <c r="F27" s="70"/>
      <c r="G27" s="70"/>
      <c r="H27" s="70"/>
      <c r="I27" s="70"/>
      <c r="J27" s="98">
        <f t="shared" si="3"/>
        <v>0</v>
      </c>
      <c r="K27" s="67"/>
    </row>
    <row r="28">
      <c r="A28" s="58"/>
      <c r="B28" s="94"/>
      <c r="C28" s="60"/>
      <c r="D28" s="60"/>
      <c r="E28" s="60"/>
      <c r="F28" s="60"/>
      <c r="G28" s="60"/>
      <c r="H28" s="60"/>
      <c r="I28" s="60"/>
      <c r="J28" s="99">
        <f t="shared" si="3"/>
        <v>0</v>
      </c>
      <c r="K28" s="62"/>
    </row>
    <row r="29">
      <c r="A29" s="63"/>
      <c r="B29" s="70"/>
      <c r="C29" s="70"/>
      <c r="D29" s="70"/>
      <c r="E29" s="70"/>
      <c r="F29" s="70"/>
      <c r="G29" s="70"/>
      <c r="H29" s="70"/>
      <c r="I29" s="70"/>
      <c r="J29" s="98">
        <f t="shared" si="3"/>
        <v>0</v>
      </c>
      <c r="K29" s="67"/>
    </row>
    <row r="30">
      <c r="A30" s="58"/>
      <c r="B30" s="94"/>
      <c r="C30" s="60"/>
      <c r="D30" s="60"/>
      <c r="E30" s="60"/>
      <c r="F30" s="60"/>
      <c r="G30" s="60"/>
      <c r="H30" s="60"/>
      <c r="I30" s="60"/>
      <c r="J30" s="99">
        <f t="shared" si="3"/>
        <v>0</v>
      </c>
      <c r="K30" s="62"/>
    </row>
    <row r="31">
      <c r="A31" s="63"/>
      <c r="B31" s="70"/>
      <c r="C31" s="70"/>
      <c r="D31" s="70"/>
      <c r="E31" s="70"/>
      <c r="F31" s="70"/>
      <c r="G31" s="70"/>
      <c r="H31" s="70"/>
      <c r="I31" s="70"/>
      <c r="J31" s="98">
        <f t="shared" si="3"/>
        <v>0</v>
      </c>
      <c r="K31" s="67"/>
    </row>
    <row r="32">
      <c r="A32" s="58"/>
      <c r="B32" s="94"/>
      <c r="C32" s="60"/>
      <c r="D32" s="60"/>
      <c r="E32" s="60"/>
      <c r="F32" s="60"/>
      <c r="G32" s="60"/>
      <c r="H32" s="60"/>
      <c r="I32" s="60"/>
      <c r="J32" s="99">
        <f t="shared" si="3"/>
        <v>0</v>
      </c>
      <c r="K32" s="62"/>
    </row>
    <row r="33">
      <c r="A33" s="63"/>
      <c r="B33" s="70"/>
      <c r="C33" s="70"/>
      <c r="D33" s="70"/>
      <c r="E33" s="70"/>
      <c r="F33" s="70"/>
      <c r="G33" s="70"/>
      <c r="H33" s="70"/>
      <c r="I33" s="70"/>
      <c r="J33" s="98">
        <f t="shared" si="3"/>
        <v>0</v>
      </c>
      <c r="K33" s="67"/>
    </row>
    <row r="34">
      <c r="A34" s="58"/>
      <c r="B34" s="94"/>
      <c r="C34" s="60"/>
      <c r="D34" s="60"/>
      <c r="E34" s="60"/>
      <c r="F34" s="60"/>
      <c r="G34" s="60"/>
      <c r="H34" s="60"/>
      <c r="I34" s="60"/>
      <c r="J34" s="99">
        <f t="shared" si="3"/>
        <v>0</v>
      </c>
      <c r="K34" s="62"/>
    </row>
    <row r="35">
      <c r="A35" s="63"/>
      <c r="B35" s="70"/>
      <c r="C35" s="70"/>
      <c r="D35" s="70"/>
      <c r="E35" s="70"/>
      <c r="F35" s="70"/>
      <c r="G35" s="70"/>
      <c r="H35" s="70"/>
      <c r="I35" s="70"/>
      <c r="J35" s="98">
        <f t="shared" si="3"/>
        <v>0</v>
      </c>
      <c r="K35" s="67"/>
    </row>
    <row r="36">
      <c r="A36" s="58"/>
      <c r="B36" s="94"/>
      <c r="C36" s="60"/>
      <c r="D36" s="60"/>
      <c r="E36" s="60"/>
      <c r="F36" s="60"/>
      <c r="G36" s="60"/>
      <c r="H36" s="60"/>
      <c r="I36" s="60"/>
      <c r="J36" s="99">
        <f t="shared" si="3"/>
        <v>0</v>
      </c>
      <c r="K36" s="62"/>
    </row>
    <row r="37">
      <c r="A37" s="63"/>
      <c r="B37" s="70"/>
      <c r="C37" s="70"/>
      <c r="D37" s="70"/>
      <c r="E37" s="70"/>
      <c r="F37" s="70"/>
      <c r="G37" s="70"/>
      <c r="H37" s="70"/>
      <c r="I37" s="70"/>
      <c r="J37" s="98">
        <f t="shared" si="3"/>
        <v>0</v>
      </c>
      <c r="K37" s="67"/>
    </row>
    <row r="38">
      <c r="A38" s="58"/>
      <c r="B38" s="94"/>
      <c r="C38" s="60"/>
      <c r="D38" s="60"/>
      <c r="E38" s="60"/>
      <c r="F38" s="60"/>
      <c r="G38" s="60"/>
      <c r="H38" s="60"/>
      <c r="I38" s="60"/>
      <c r="J38" s="99">
        <f t="shared" si="3"/>
        <v>0</v>
      </c>
      <c r="K38" s="62"/>
    </row>
    <row r="39">
      <c r="A39" s="63"/>
      <c r="B39" s="70"/>
      <c r="C39" s="70"/>
      <c r="D39" s="70"/>
      <c r="E39" s="70"/>
      <c r="F39" s="70"/>
      <c r="G39" s="70"/>
      <c r="H39" s="70"/>
      <c r="I39" s="70"/>
      <c r="J39" s="98">
        <f t="shared" si="3"/>
        <v>0</v>
      </c>
      <c r="K39" s="67"/>
    </row>
    <row r="40">
      <c r="A40" s="58"/>
      <c r="B40" s="94"/>
      <c r="C40" s="60"/>
      <c r="D40" s="60"/>
      <c r="E40" s="60"/>
      <c r="F40" s="60"/>
      <c r="G40" s="60"/>
      <c r="H40" s="60"/>
      <c r="I40" s="60"/>
      <c r="J40" s="99">
        <f t="shared" si="3"/>
        <v>0</v>
      </c>
      <c r="K40" s="62"/>
    </row>
    <row r="41">
      <c r="A41" s="63"/>
      <c r="B41" s="70"/>
      <c r="C41" s="70"/>
      <c r="D41" s="70"/>
      <c r="E41" s="70"/>
      <c r="F41" s="70"/>
      <c r="G41" s="70"/>
      <c r="H41" s="70"/>
      <c r="I41" s="70"/>
      <c r="J41" s="98">
        <f t="shared" si="3"/>
        <v>0</v>
      </c>
      <c r="K41" s="67"/>
    </row>
    <row r="42">
      <c r="A42" s="58"/>
      <c r="B42" s="94"/>
      <c r="C42" s="94"/>
      <c r="D42" s="94"/>
      <c r="E42" s="94"/>
      <c r="F42" s="94"/>
      <c r="G42" s="94"/>
      <c r="H42" s="94"/>
      <c r="I42" s="94"/>
      <c r="J42" s="95">
        <f t="shared" si="3"/>
        <v>0</v>
      </c>
      <c r="K42" s="96"/>
    </row>
    <row r="43">
      <c r="A43" s="63"/>
      <c r="B43" s="70"/>
      <c r="C43" s="70"/>
      <c r="D43" s="70"/>
      <c r="E43" s="70"/>
      <c r="F43" s="70"/>
      <c r="G43" s="70"/>
      <c r="H43" s="70"/>
      <c r="I43" s="70"/>
      <c r="J43" s="98">
        <f t="shared" si="3"/>
        <v>0</v>
      </c>
      <c r="K43" s="67"/>
    </row>
    <row r="44">
      <c r="A44" s="100"/>
      <c r="B44" s="101"/>
      <c r="C44" s="101"/>
      <c r="D44" s="101"/>
      <c r="E44" s="101"/>
      <c r="F44" s="101"/>
      <c r="G44" s="101"/>
      <c r="H44" s="101"/>
      <c r="I44" s="101"/>
      <c r="J44" s="102">
        <f t="shared" si="3"/>
        <v>0</v>
      </c>
      <c r="K44" s="103"/>
    </row>
    <row r="45">
      <c r="A45" s="104" t="s">
        <v>47</v>
      </c>
      <c r="B45" s="105">
        <f t="shared" ref="B45:I45" si="4">+SUM(B25:B44)</f>
        <v>0</v>
      </c>
      <c r="C45" s="105">
        <f t="shared" si="4"/>
        <v>0</v>
      </c>
      <c r="D45" s="105">
        <f t="shared" si="4"/>
        <v>0</v>
      </c>
      <c r="E45" s="105">
        <f t="shared" si="4"/>
        <v>0</v>
      </c>
      <c r="F45" s="105">
        <f t="shared" si="4"/>
        <v>0</v>
      </c>
      <c r="G45" s="105">
        <f t="shared" si="4"/>
        <v>0</v>
      </c>
      <c r="H45" s="105">
        <f t="shared" si="4"/>
        <v>0</v>
      </c>
      <c r="I45" s="105">
        <f t="shared" si="4"/>
        <v>0</v>
      </c>
      <c r="J45" s="106">
        <f t="shared" si="3"/>
        <v>0</v>
      </c>
      <c r="K45" s="107"/>
    </row>
    <row r="46">
      <c r="A46" s="108"/>
      <c r="B46" s="19"/>
      <c r="C46" s="19"/>
      <c r="D46" s="19"/>
      <c r="E46" s="19"/>
      <c r="F46" s="19"/>
      <c r="G46" s="19"/>
      <c r="H46" s="19"/>
      <c r="I46" s="19"/>
      <c r="J46" s="109"/>
      <c r="K46" s="109"/>
    </row>
    <row r="47">
      <c r="A47" s="110" t="s">
        <v>48</v>
      </c>
      <c r="B47" s="111">
        <f t="shared" ref="B47:I47" si="5">B21-B45</f>
        <v>0</v>
      </c>
      <c r="C47" s="111">
        <f t="shared" si="5"/>
        <v>0</v>
      </c>
      <c r="D47" s="111">
        <f t="shared" si="5"/>
        <v>0</v>
      </c>
      <c r="E47" s="111">
        <f t="shared" si="5"/>
        <v>0</v>
      </c>
      <c r="F47" s="111">
        <f t="shared" si="5"/>
        <v>0</v>
      </c>
      <c r="G47" s="111">
        <f t="shared" si="5"/>
        <v>0</v>
      </c>
      <c r="H47" s="111">
        <f t="shared" si="5"/>
        <v>0</v>
      </c>
      <c r="I47" s="111">
        <f t="shared" si="5"/>
        <v>0</v>
      </c>
      <c r="J47" s="112">
        <f>+SUM(B47:I47)</f>
        <v>0</v>
      </c>
      <c r="K47" s="113"/>
    </row>
    <row r="48">
      <c r="A48" s="114" t="s">
        <v>49</v>
      </c>
      <c r="B48" s="115">
        <f>B47</f>
        <v>0</v>
      </c>
      <c r="C48" s="115">
        <f>B47+C47</f>
        <v>0</v>
      </c>
      <c r="D48" s="115">
        <f t="shared" ref="D48:I48" si="6">C48+D47</f>
        <v>0</v>
      </c>
      <c r="E48" s="115">
        <f t="shared" si="6"/>
        <v>0</v>
      </c>
      <c r="F48" s="115">
        <f t="shared" si="6"/>
        <v>0</v>
      </c>
      <c r="G48" s="115">
        <f t="shared" si="6"/>
        <v>0</v>
      </c>
      <c r="H48" s="115">
        <f t="shared" si="6"/>
        <v>0</v>
      </c>
      <c r="I48" s="115">
        <f t="shared" si="6"/>
        <v>0</v>
      </c>
      <c r="J48" s="116">
        <f>+SUM(B47:I47)+B49</f>
        <v>0</v>
      </c>
      <c r="K48" s="117">
        <f>J48-B49</f>
        <v>0</v>
      </c>
    </row>
    <row r="49">
      <c r="A49" s="118" t="s">
        <v>50</v>
      </c>
      <c r="B49" s="119">
        <v>0.0</v>
      </c>
      <c r="C49" s="120"/>
      <c r="D49" s="120"/>
      <c r="E49" s="120"/>
      <c r="F49" s="120"/>
      <c r="G49" s="120"/>
      <c r="H49" s="120"/>
      <c r="I49" s="120"/>
      <c r="J49" s="121" t="s">
        <v>51</v>
      </c>
      <c r="K49" s="122">
        <f>(K48*A2810)/100</f>
        <v>0</v>
      </c>
    </row>
    <row r="50">
      <c r="A50" s="123"/>
      <c r="B50" s="6"/>
      <c r="C50" s="11"/>
      <c r="D50" s="11"/>
      <c r="E50" s="11"/>
      <c r="F50" s="11"/>
      <c r="G50" s="11"/>
      <c r="H50" s="11"/>
      <c r="I50" s="11"/>
      <c r="J50" s="11"/>
      <c r="K50" s="11"/>
    </row>
    <row r="51">
      <c r="A51" s="123"/>
      <c r="B51" s="6"/>
      <c r="C51" s="11"/>
      <c r="D51" s="11"/>
      <c r="E51" s="11"/>
      <c r="F51" s="11"/>
      <c r="G51" s="11"/>
      <c r="H51" s="11"/>
      <c r="I51" s="11"/>
      <c r="J51" s="11"/>
      <c r="K51" s="11"/>
    </row>
  </sheetData>
  <mergeCells count="3">
    <mergeCell ref="A2:B3"/>
    <mergeCell ref="C2:F2"/>
    <mergeCell ref="K2:K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13" max="13" width="22.0"/>
  </cols>
  <sheetData>
    <row r="1">
      <c r="A1" s="123"/>
      <c r="B1" s="5"/>
      <c r="C1" s="124"/>
      <c r="D1" s="124"/>
      <c r="E1" s="124"/>
      <c r="F1" s="124"/>
      <c r="G1" s="124"/>
      <c r="H1" s="124"/>
      <c r="I1" s="124"/>
      <c r="J1" s="124"/>
      <c r="K1" s="124"/>
      <c r="L1" s="5"/>
      <c r="M1" s="125"/>
      <c r="N1" s="5"/>
      <c r="O1" s="124"/>
      <c r="P1" s="124"/>
      <c r="Q1" s="124"/>
      <c r="R1" s="124"/>
      <c r="S1" s="124"/>
      <c r="T1" s="124"/>
      <c r="U1" s="124"/>
      <c r="V1" s="124"/>
      <c r="W1" s="124"/>
    </row>
    <row r="2">
      <c r="A2" s="126" t="s">
        <v>52</v>
      </c>
      <c r="B2" s="5"/>
      <c r="C2" s="127"/>
      <c r="D2" s="127"/>
      <c r="E2" s="127"/>
      <c r="F2" s="128"/>
      <c r="G2" s="128"/>
      <c r="H2" s="128"/>
      <c r="I2" s="128"/>
      <c r="J2" s="124"/>
      <c r="K2" s="124"/>
      <c r="L2" s="5"/>
      <c r="M2" s="126" t="s">
        <v>52</v>
      </c>
      <c r="N2" s="5"/>
      <c r="O2" s="127"/>
      <c r="P2" s="127"/>
      <c r="Q2" s="127"/>
      <c r="R2" s="128"/>
      <c r="S2" s="128"/>
      <c r="T2" s="128"/>
      <c r="U2" s="128"/>
      <c r="V2" s="128"/>
      <c r="W2" s="124"/>
    </row>
    <row r="3">
      <c r="A3" s="129" t="s">
        <v>53</v>
      </c>
      <c r="B3" s="130">
        <v>5.0</v>
      </c>
      <c r="C3" s="129" t="s">
        <v>11</v>
      </c>
      <c r="D3" s="129" t="s">
        <v>54</v>
      </c>
      <c r="E3" s="129" t="s">
        <v>55</v>
      </c>
      <c r="F3" s="129" t="s">
        <v>12</v>
      </c>
      <c r="G3" s="129" t="s">
        <v>13</v>
      </c>
      <c r="H3" s="129" t="s">
        <v>56</v>
      </c>
      <c r="I3" s="130">
        <v>1.0</v>
      </c>
      <c r="J3" s="129" t="s">
        <v>57</v>
      </c>
      <c r="K3" s="129" t="s">
        <v>58</v>
      </c>
      <c r="M3" s="129" t="s">
        <v>53</v>
      </c>
      <c r="N3" s="129" t="s">
        <v>19</v>
      </c>
      <c r="O3" s="129" t="s">
        <v>20</v>
      </c>
      <c r="P3" s="129" t="s">
        <v>59</v>
      </c>
      <c r="Q3" s="129" t="s">
        <v>22</v>
      </c>
      <c r="R3" s="129" t="s">
        <v>24</v>
      </c>
      <c r="S3" s="129" t="s">
        <v>60</v>
      </c>
      <c r="T3" s="129" t="s">
        <v>25</v>
      </c>
      <c r="U3" s="129" t="s">
        <v>26</v>
      </c>
      <c r="V3" s="129" t="s">
        <v>28</v>
      </c>
      <c r="W3" s="129" t="s">
        <v>61</v>
      </c>
    </row>
    <row r="4">
      <c r="A4" s="131" t="s">
        <v>62</v>
      </c>
      <c r="B4" s="132">
        <v>9.0</v>
      </c>
      <c r="C4" s="133">
        <v>5.0</v>
      </c>
      <c r="D4" s="134"/>
      <c r="E4" s="134"/>
      <c r="F4" s="134"/>
      <c r="G4" s="134"/>
      <c r="H4" s="133">
        <v>5.0</v>
      </c>
      <c r="I4" s="133">
        <v>16.0</v>
      </c>
      <c r="J4" s="134"/>
      <c r="K4" s="135"/>
      <c r="M4" s="131" t="s">
        <v>63</v>
      </c>
      <c r="N4" s="136"/>
      <c r="O4" s="134"/>
      <c r="P4" s="134"/>
      <c r="Q4" s="134"/>
      <c r="R4" s="134"/>
      <c r="S4" s="134"/>
      <c r="T4" s="134"/>
      <c r="U4" s="134"/>
      <c r="V4" s="135"/>
      <c r="W4" s="135"/>
    </row>
    <row r="5">
      <c r="A5" s="137" t="s">
        <v>64</v>
      </c>
      <c r="B5" s="138">
        <v>7.0</v>
      </c>
      <c r="C5" s="139"/>
      <c r="D5" s="139"/>
      <c r="E5" s="139"/>
      <c r="F5" s="139"/>
      <c r="G5" s="139"/>
      <c r="H5" s="139"/>
      <c r="I5" s="140">
        <v>6.0</v>
      </c>
      <c r="J5" s="139"/>
      <c r="K5" s="141"/>
      <c r="M5" s="137" t="s">
        <v>65</v>
      </c>
      <c r="N5" s="142"/>
      <c r="O5" s="139"/>
      <c r="P5" s="139"/>
      <c r="Q5" s="139"/>
      <c r="R5" s="139"/>
      <c r="S5" s="139"/>
      <c r="T5" s="139"/>
      <c r="U5" s="139"/>
      <c r="V5" s="141"/>
      <c r="W5" s="141"/>
    </row>
    <row r="6">
      <c r="A6" s="131" t="s">
        <v>66</v>
      </c>
      <c r="B6" s="143">
        <v>4.0</v>
      </c>
      <c r="C6" s="144"/>
      <c r="D6" s="145">
        <v>5.0</v>
      </c>
      <c r="E6" s="144"/>
      <c r="F6" s="144"/>
      <c r="G6" s="144"/>
      <c r="H6" s="144"/>
      <c r="I6" s="145">
        <v>7.0</v>
      </c>
      <c r="J6" s="144"/>
      <c r="K6" s="146"/>
      <c r="M6" s="131" t="s">
        <v>67</v>
      </c>
      <c r="N6" s="147"/>
      <c r="O6" s="144"/>
      <c r="P6" s="144"/>
      <c r="Q6" s="144"/>
      <c r="R6" s="144"/>
      <c r="S6" s="144"/>
      <c r="T6" s="144"/>
      <c r="U6" s="144"/>
      <c r="V6" s="146"/>
      <c r="W6" s="146"/>
    </row>
    <row r="7">
      <c r="A7" s="137" t="s">
        <v>68</v>
      </c>
      <c r="B7" s="148">
        <v>3.0</v>
      </c>
      <c r="C7" s="139"/>
      <c r="D7" s="140">
        <v>5.0</v>
      </c>
      <c r="E7" s="139"/>
      <c r="F7" s="140">
        <v>5.0</v>
      </c>
      <c r="G7" s="139"/>
      <c r="H7" s="139"/>
      <c r="I7" s="140">
        <v>11.0</v>
      </c>
      <c r="J7" s="139"/>
      <c r="K7" s="141"/>
      <c r="M7" s="137" t="s">
        <v>69</v>
      </c>
      <c r="N7" s="149"/>
      <c r="O7" s="139"/>
      <c r="P7" s="139"/>
      <c r="Q7" s="139"/>
      <c r="R7" s="139"/>
      <c r="S7" s="139"/>
      <c r="T7" s="139"/>
      <c r="U7" s="139"/>
      <c r="V7" s="141"/>
      <c r="W7" s="141"/>
    </row>
    <row r="8">
      <c r="A8" s="131" t="s">
        <v>70</v>
      </c>
      <c r="B8" s="150">
        <v>2.0</v>
      </c>
      <c r="C8" s="144"/>
      <c r="D8" s="144"/>
      <c r="E8" s="145">
        <v>5.0</v>
      </c>
      <c r="F8" s="144"/>
      <c r="G8" s="144"/>
      <c r="H8" s="144"/>
      <c r="I8" s="145">
        <v>6.0</v>
      </c>
      <c r="J8" s="144"/>
      <c r="K8" s="151">
        <v>5.0</v>
      </c>
      <c r="M8" s="131" t="s">
        <v>71</v>
      </c>
      <c r="N8" s="136"/>
      <c r="O8" s="144"/>
      <c r="P8" s="144"/>
      <c r="Q8" s="144"/>
      <c r="R8" s="144"/>
      <c r="S8" s="144"/>
      <c r="T8" s="144"/>
      <c r="U8" s="144"/>
      <c r="V8" s="146"/>
      <c r="W8" s="146"/>
    </row>
    <row r="9">
      <c r="A9" s="137" t="s">
        <v>72</v>
      </c>
      <c r="B9" s="138">
        <v>2.0</v>
      </c>
      <c r="C9" s="139"/>
      <c r="D9" s="139"/>
      <c r="E9" s="140">
        <v>5.0</v>
      </c>
      <c r="F9" s="139"/>
      <c r="G9" s="139"/>
      <c r="H9" s="139"/>
      <c r="I9" s="140">
        <v>6.0</v>
      </c>
      <c r="J9" s="139"/>
      <c r="K9" s="141"/>
      <c r="M9" s="137" t="s">
        <v>73</v>
      </c>
      <c r="N9" s="142"/>
      <c r="O9" s="152"/>
      <c r="P9" s="152"/>
      <c r="Q9" s="152"/>
      <c r="R9" s="152"/>
      <c r="S9" s="152"/>
      <c r="T9" s="152"/>
      <c r="U9" s="152"/>
      <c r="V9" s="153"/>
      <c r="W9" s="153"/>
    </row>
    <row r="10">
      <c r="A10" s="131" t="s">
        <v>74</v>
      </c>
      <c r="B10" s="143">
        <v>1.0</v>
      </c>
      <c r="C10" s="144"/>
      <c r="D10" s="144"/>
      <c r="E10" s="144"/>
      <c r="F10" s="145">
        <v>5.0</v>
      </c>
      <c r="G10" s="144"/>
      <c r="H10" s="144"/>
      <c r="I10" s="145">
        <v>6.0</v>
      </c>
      <c r="J10" s="145">
        <v>5.0</v>
      </c>
      <c r="K10" s="146"/>
      <c r="M10" s="131" t="s">
        <v>75</v>
      </c>
      <c r="N10" s="147"/>
      <c r="O10" s="144"/>
      <c r="P10" s="144"/>
      <c r="Q10" s="144"/>
      <c r="R10" s="144"/>
      <c r="S10" s="144"/>
      <c r="T10" s="144"/>
      <c r="U10" s="144"/>
      <c r="V10" s="146"/>
      <c r="W10" s="146"/>
    </row>
    <row r="11">
      <c r="A11" s="137" t="s">
        <v>76</v>
      </c>
      <c r="B11" s="138">
        <v>2.0</v>
      </c>
      <c r="C11" s="139"/>
      <c r="D11" s="139"/>
      <c r="E11" s="139"/>
      <c r="F11" s="139"/>
      <c r="G11" s="140">
        <v>5.0</v>
      </c>
      <c r="H11" s="139"/>
      <c r="I11" s="140">
        <v>6.0</v>
      </c>
      <c r="J11" s="139"/>
      <c r="K11" s="141"/>
      <c r="M11" s="137" t="s">
        <v>77</v>
      </c>
      <c r="N11" s="142"/>
      <c r="O11" s="152"/>
      <c r="P11" s="152"/>
      <c r="Q11" s="152"/>
      <c r="R11" s="152"/>
      <c r="S11" s="152"/>
      <c r="T11" s="152"/>
      <c r="U11" s="152"/>
      <c r="V11" s="153"/>
      <c r="W11" s="153"/>
    </row>
    <row r="12">
      <c r="A12" s="131" t="s">
        <v>78</v>
      </c>
      <c r="B12" s="143">
        <v>4.0</v>
      </c>
      <c r="C12" s="144"/>
      <c r="D12" s="144"/>
      <c r="E12" s="144"/>
      <c r="F12" s="144"/>
      <c r="G12" s="144"/>
      <c r="H12" s="144"/>
      <c r="I12" s="145">
        <v>3.0</v>
      </c>
      <c r="J12" s="144"/>
      <c r="K12" s="146"/>
      <c r="M12" s="131" t="s">
        <v>79</v>
      </c>
      <c r="N12" s="147"/>
      <c r="O12" s="144"/>
      <c r="P12" s="144"/>
      <c r="Q12" s="144"/>
      <c r="R12" s="144"/>
      <c r="S12" s="144"/>
      <c r="T12" s="144"/>
      <c r="U12" s="144"/>
      <c r="V12" s="146"/>
      <c r="W12" s="146"/>
    </row>
    <row r="13">
      <c r="A13" s="137" t="s">
        <v>80</v>
      </c>
      <c r="B13" s="138">
        <v>2.0</v>
      </c>
      <c r="C13" s="139"/>
      <c r="D13" s="139"/>
      <c r="E13" s="139"/>
      <c r="F13" s="139"/>
      <c r="G13" s="139"/>
      <c r="H13" s="139"/>
      <c r="I13" s="139"/>
      <c r="J13" s="139"/>
      <c r="K13" s="141"/>
      <c r="M13" s="137" t="s">
        <v>81</v>
      </c>
      <c r="N13" s="142"/>
      <c r="O13" s="152"/>
      <c r="P13" s="152"/>
      <c r="Q13" s="152"/>
      <c r="R13" s="152"/>
      <c r="S13" s="152"/>
      <c r="T13" s="152"/>
      <c r="U13" s="152"/>
      <c r="V13" s="153"/>
      <c r="W13" s="153"/>
    </row>
    <row r="14">
      <c r="A14" s="131" t="s">
        <v>82</v>
      </c>
      <c r="B14" s="147"/>
      <c r="C14" s="145">
        <v>2.0</v>
      </c>
      <c r="D14" s="144"/>
      <c r="E14" s="144"/>
      <c r="F14" s="144"/>
      <c r="G14" s="145">
        <v>2.0</v>
      </c>
      <c r="H14" s="144"/>
      <c r="I14" s="144"/>
      <c r="J14" s="144"/>
      <c r="K14" s="146"/>
      <c r="M14" s="131" t="s">
        <v>83</v>
      </c>
      <c r="N14" s="154"/>
      <c r="O14" s="144"/>
      <c r="P14" s="144"/>
      <c r="Q14" s="144"/>
      <c r="R14" s="144"/>
      <c r="S14" s="144"/>
      <c r="T14" s="144"/>
      <c r="U14" s="144"/>
      <c r="V14" s="146"/>
      <c r="W14" s="146"/>
    </row>
    <row r="15">
      <c r="A15" s="137" t="s">
        <v>84</v>
      </c>
      <c r="B15" s="149"/>
      <c r="C15" s="139"/>
      <c r="D15" s="139"/>
      <c r="E15" s="139"/>
      <c r="F15" s="139"/>
      <c r="G15" s="139"/>
      <c r="H15" s="139"/>
      <c r="I15" s="140">
        <v>2.0</v>
      </c>
      <c r="J15" s="139"/>
      <c r="K15" s="141"/>
      <c r="M15" s="137" t="s">
        <v>85</v>
      </c>
      <c r="N15" s="149"/>
      <c r="O15" s="155"/>
      <c r="P15" s="155"/>
      <c r="Q15" s="155"/>
      <c r="R15" s="155"/>
      <c r="S15" s="155"/>
      <c r="T15" s="155"/>
      <c r="U15" s="155"/>
      <c r="V15" s="156"/>
      <c r="W15" s="156"/>
    </row>
    <row r="16">
      <c r="A16" s="131" t="s">
        <v>86</v>
      </c>
      <c r="B16" s="154"/>
      <c r="C16" s="157"/>
      <c r="D16" s="157"/>
      <c r="E16" s="157"/>
      <c r="F16" s="157"/>
      <c r="G16" s="157"/>
      <c r="H16" s="157"/>
      <c r="I16" s="157"/>
      <c r="J16" s="158">
        <v>2.0</v>
      </c>
      <c r="K16" s="159"/>
      <c r="M16" s="131" t="s">
        <v>60</v>
      </c>
      <c r="N16" s="160"/>
      <c r="O16" s="161"/>
      <c r="P16" s="161"/>
      <c r="Q16" s="161"/>
      <c r="R16" s="161"/>
      <c r="S16" s="161"/>
      <c r="T16" s="161"/>
      <c r="U16" s="161"/>
      <c r="V16" s="162"/>
      <c r="W16" s="162"/>
    </row>
    <row r="17">
      <c r="A17" s="137" t="s">
        <v>87</v>
      </c>
      <c r="B17" s="163"/>
      <c r="C17" s="164"/>
      <c r="D17" s="164"/>
      <c r="E17" s="164"/>
      <c r="F17" s="164"/>
      <c r="G17" s="164"/>
      <c r="H17" s="164"/>
      <c r="I17" s="164"/>
      <c r="J17" s="165">
        <v>2.0</v>
      </c>
      <c r="K17" s="166"/>
      <c r="M17" s="137" t="s">
        <v>88</v>
      </c>
      <c r="N17" s="163"/>
      <c r="O17" s="167"/>
      <c r="P17" s="167"/>
      <c r="Q17" s="167"/>
      <c r="R17" s="167"/>
      <c r="S17" s="167"/>
      <c r="T17" s="167"/>
      <c r="U17" s="167"/>
      <c r="V17" s="168"/>
      <c r="W17" s="168"/>
    </row>
    <row r="18">
      <c r="A18" s="131" t="s">
        <v>89</v>
      </c>
      <c r="B18" s="160"/>
      <c r="C18" s="161"/>
      <c r="D18" s="161"/>
      <c r="E18" s="161"/>
      <c r="F18" s="161"/>
      <c r="G18" s="161"/>
      <c r="H18" s="161"/>
      <c r="I18" s="161"/>
      <c r="J18" s="169">
        <v>2.0</v>
      </c>
      <c r="K18" s="162"/>
      <c r="M18" s="131" t="s">
        <v>90</v>
      </c>
      <c r="N18" s="160"/>
      <c r="O18" s="161"/>
      <c r="P18" s="161"/>
      <c r="Q18" s="161"/>
      <c r="R18" s="161"/>
      <c r="S18" s="161"/>
      <c r="T18" s="161"/>
      <c r="U18" s="161"/>
      <c r="V18" s="162"/>
      <c r="W18" s="162"/>
    </row>
    <row r="19">
      <c r="A19" s="137" t="s">
        <v>91</v>
      </c>
      <c r="B19" s="163"/>
      <c r="C19" s="164"/>
      <c r="D19" s="164"/>
      <c r="E19" s="164"/>
      <c r="F19" s="164"/>
      <c r="G19" s="164"/>
      <c r="H19" s="164"/>
      <c r="I19" s="164"/>
      <c r="J19" s="164"/>
      <c r="K19" s="170">
        <v>2.0</v>
      </c>
      <c r="M19" s="137" t="s">
        <v>92</v>
      </c>
      <c r="N19" s="163"/>
      <c r="O19" s="167"/>
      <c r="P19" s="167"/>
      <c r="Q19" s="167"/>
      <c r="R19" s="167"/>
      <c r="S19" s="167"/>
      <c r="T19" s="167"/>
      <c r="U19" s="167"/>
      <c r="V19" s="168"/>
      <c r="W19" s="168"/>
    </row>
    <row r="20">
      <c r="A20" s="137" t="s">
        <v>93</v>
      </c>
      <c r="B20" s="160"/>
      <c r="C20" s="169">
        <v>2.0</v>
      </c>
      <c r="D20" s="161"/>
      <c r="E20" s="161"/>
      <c r="F20" s="161"/>
      <c r="G20" s="161"/>
      <c r="H20" s="169">
        <v>2.0</v>
      </c>
      <c r="I20" s="161"/>
      <c r="J20" s="161"/>
      <c r="K20" s="162"/>
      <c r="M20" s="131" t="s">
        <v>94</v>
      </c>
      <c r="N20" s="160"/>
      <c r="O20" s="161"/>
      <c r="P20" s="161"/>
      <c r="Q20" s="161"/>
      <c r="R20" s="161"/>
      <c r="S20" s="161"/>
      <c r="T20" s="161"/>
      <c r="U20" s="161"/>
      <c r="V20" s="162"/>
      <c r="W20" s="162"/>
    </row>
    <row r="21">
      <c r="A21" s="137" t="s">
        <v>95</v>
      </c>
      <c r="B21" s="163"/>
      <c r="C21" s="164"/>
      <c r="D21" s="164"/>
      <c r="E21" s="164"/>
      <c r="F21" s="164"/>
      <c r="G21" s="165">
        <v>2.0</v>
      </c>
      <c r="H21" s="164"/>
      <c r="I21" s="164"/>
      <c r="J21" s="164"/>
      <c r="K21" s="166"/>
      <c r="M21" s="137" t="s">
        <v>96</v>
      </c>
      <c r="N21" s="163"/>
      <c r="O21" s="167"/>
      <c r="P21" s="167"/>
      <c r="Q21" s="167"/>
      <c r="R21" s="167"/>
      <c r="S21" s="167"/>
      <c r="T21" s="167"/>
      <c r="U21" s="167"/>
      <c r="V21" s="168"/>
      <c r="W21" s="168"/>
    </row>
    <row r="22">
      <c r="A22" s="137" t="s">
        <v>97</v>
      </c>
      <c r="B22" s="160"/>
      <c r="C22" s="161"/>
      <c r="D22" s="161"/>
      <c r="E22" s="161"/>
      <c r="F22" s="161"/>
      <c r="G22" s="161"/>
      <c r="H22" s="161"/>
      <c r="I22" s="161"/>
      <c r="J22" s="169">
        <v>1.0</v>
      </c>
      <c r="K22" s="162"/>
      <c r="M22" s="131" t="s">
        <v>98</v>
      </c>
      <c r="N22" s="160"/>
      <c r="O22" s="161"/>
      <c r="P22" s="161"/>
      <c r="Q22" s="161"/>
      <c r="R22" s="161"/>
      <c r="S22" s="161"/>
      <c r="T22" s="161"/>
      <c r="U22" s="161"/>
      <c r="V22" s="162"/>
      <c r="W22" s="162"/>
    </row>
    <row r="23">
      <c r="A23" s="131" t="s">
        <v>99</v>
      </c>
      <c r="B23" s="163"/>
      <c r="C23" s="167"/>
      <c r="D23" s="167"/>
      <c r="E23" s="167"/>
      <c r="F23" s="167"/>
      <c r="G23" s="167"/>
      <c r="H23" s="167"/>
      <c r="I23" s="167"/>
      <c r="J23" s="171">
        <v>1.0</v>
      </c>
      <c r="K23" s="172">
        <v>1.0</v>
      </c>
      <c r="M23" s="173" t="s">
        <v>100</v>
      </c>
      <c r="N23" s="163"/>
      <c r="O23" s="167"/>
      <c r="P23" s="167"/>
      <c r="Q23" s="167"/>
      <c r="R23" s="167"/>
      <c r="S23" s="167"/>
      <c r="T23" s="167"/>
      <c r="U23" s="167"/>
      <c r="V23" s="168"/>
      <c r="W23" s="168"/>
    </row>
    <row r="24">
      <c r="A24" s="137" t="s">
        <v>101</v>
      </c>
      <c r="B24" s="160"/>
      <c r="C24" s="169">
        <v>1.0</v>
      </c>
      <c r="D24" s="161"/>
      <c r="E24" s="161"/>
      <c r="F24" s="161"/>
      <c r="G24" s="161"/>
      <c r="H24" s="161"/>
      <c r="I24" s="161"/>
      <c r="J24" s="161"/>
      <c r="K24" s="162"/>
      <c r="M24" s="131" t="s">
        <v>102</v>
      </c>
      <c r="N24" s="160"/>
      <c r="O24" s="161"/>
      <c r="P24" s="161"/>
      <c r="Q24" s="161"/>
      <c r="R24" s="161"/>
      <c r="S24" s="161"/>
      <c r="T24" s="161"/>
      <c r="U24" s="161"/>
      <c r="V24" s="162"/>
      <c r="W24" s="162"/>
    </row>
    <row r="25">
      <c r="A25" s="131" t="s">
        <v>103</v>
      </c>
      <c r="B25" s="173">
        <v>1.0</v>
      </c>
      <c r="C25" s="171">
        <v>1.0</v>
      </c>
      <c r="D25" s="171">
        <v>1.0</v>
      </c>
      <c r="E25" s="171">
        <v>1.0</v>
      </c>
      <c r="F25" s="171">
        <v>1.0</v>
      </c>
      <c r="G25" s="171">
        <v>1.0</v>
      </c>
      <c r="H25" s="171">
        <v>1.0</v>
      </c>
      <c r="I25" s="171">
        <v>1.0</v>
      </c>
      <c r="J25" s="171">
        <v>1.0</v>
      </c>
      <c r="K25" s="172">
        <v>1.0</v>
      </c>
      <c r="M25" s="137" t="s">
        <v>104</v>
      </c>
      <c r="N25" s="163"/>
      <c r="O25" s="167"/>
      <c r="P25" s="167"/>
      <c r="Q25" s="167"/>
      <c r="R25" s="167"/>
      <c r="S25" s="167"/>
      <c r="T25" s="167"/>
      <c r="U25" s="167"/>
      <c r="V25" s="168"/>
      <c r="W25" s="168"/>
    </row>
    <row r="26">
      <c r="A26" s="137" t="s">
        <v>105</v>
      </c>
      <c r="B26" s="160"/>
      <c r="C26" s="161"/>
      <c r="D26" s="161"/>
      <c r="E26" s="161"/>
      <c r="F26" s="161"/>
      <c r="G26" s="169">
        <v>1.0</v>
      </c>
      <c r="H26" s="161"/>
      <c r="I26" s="161"/>
      <c r="J26" s="161"/>
      <c r="K26" s="162"/>
      <c r="M26" s="131" t="s">
        <v>106</v>
      </c>
      <c r="N26" s="160"/>
      <c r="O26" s="161"/>
      <c r="P26" s="161"/>
      <c r="Q26" s="161"/>
      <c r="R26" s="161"/>
      <c r="S26" s="161"/>
      <c r="T26" s="161"/>
      <c r="U26" s="161"/>
      <c r="V26" s="162"/>
      <c r="W26" s="162"/>
    </row>
    <row r="27">
      <c r="A27" s="131" t="s">
        <v>107</v>
      </c>
      <c r="B27" s="163"/>
      <c r="C27" s="167"/>
      <c r="D27" s="167"/>
      <c r="E27" s="167"/>
      <c r="F27" s="167"/>
      <c r="G27" s="167"/>
      <c r="H27" s="167"/>
      <c r="I27" s="167"/>
      <c r="J27" s="171">
        <v>1.0</v>
      </c>
      <c r="K27" s="172">
        <v>1.0</v>
      </c>
      <c r="M27" s="174" t="s">
        <v>108</v>
      </c>
      <c r="N27" s="175"/>
      <c r="O27" s="176"/>
      <c r="P27" s="176"/>
      <c r="Q27" s="176"/>
      <c r="R27" s="176"/>
      <c r="S27" s="176"/>
      <c r="T27" s="176"/>
      <c r="U27" s="176"/>
      <c r="V27" s="177"/>
      <c r="W27" s="177"/>
    </row>
    <row r="28">
      <c r="A28" s="174" t="s">
        <v>109</v>
      </c>
      <c r="B28" s="136"/>
      <c r="C28" s="178">
        <v>1.0</v>
      </c>
      <c r="D28" s="178">
        <v>1.0</v>
      </c>
      <c r="E28" s="179"/>
      <c r="F28" s="178">
        <v>1.0</v>
      </c>
      <c r="G28" s="179"/>
      <c r="H28" s="178">
        <v>1.0</v>
      </c>
      <c r="I28" s="179"/>
      <c r="J28" s="179"/>
      <c r="K28" s="180"/>
      <c r="M28" s="131" t="s">
        <v>110</v>
      </c>
      <c r="N28" s="160"/>
      <c r="O28" s="161"/>
      <c r="P28" s="161"/>
      <c r="Q28" s="161"/>
      <c r="R28" s="161"/>
      <c r="S28" s="161"/>
      <c r="T28" s="161"/>
      <c r="U28" s="161"/>
      <c r="V28" s="162"/>
      <c r="W28" s="162"/>
    </row>
    <row r="29">
      <c r="A29" s="181"/>
      <c r="B29" s="182">
        <v>16.0</v>
      </c>
      <c r="C29" s="183">
        <f t="shared" ref="C29:H29" si="1">SUM(C4:C28)</f>
        <v>12</v>
      </c>
      <c r="D29" s="183">
        <f t="shared" si="1"/>
        <v>12</v>
      </c>
      <c r="E29" s="183">
        <f t="shared" si="1"/>
        <v>11</v>
      </c>
      <c r="F29" s="183">
        <f t="shared" si="1"/>
        <v>12</v>
      </c>
      <c r="G29" s="183">
        <f t="shared" si="1"/>
        <v>11</v>
      </c>
      <c r="H29" s="183">
        <f t="shared" si="1"/>
        <v>9</v>
      </c>
      <c r="I29" s="183">
        <v>83.0</v>
      </c>
      <c r="J29" s="183">
        <f t="shared" ref="J29:K29" si="2">SUM(J4:J28)</f>
        <v>15</v>
      </c>
      <c r="K29" s="183">
        <f t="shared" si="2"/>
        <v>10</v>
      </c>
      <c r="M29" s="137" t="s">
        <v>111</v>
      </c>
      <c r="N29" s="163"/>
      <c r="O29" s="167"/>
      <c r="P29" s="167"/>
      <c r="Q29" s="167"/>
      <c r="R29" s="167"/>
      <c r="S29" s="167"/>
      <c r="T29" s="167"/>
      <c r="U29" s="167"/>
      <c r="V29" s="168"/>
      <c r="W29" s="168"/>
    </row>
    <row r="30">
      <c r="A30" s="184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M30" s="131" t="s">
        <v>112</v>
      </c>
      <c r="N30" s="160"/>
      <c r="O30" s="161"/>
      <c r="P30" s="161"/>
      <c r="Q30" s="161"/>
      <c r="R30" s="161"/>
      <c r="S30" s="161"/>
      <c r="T30" s="161"/>
      <c r="U30" s="161"/>
      <c r="V30" s="162"/>
      <c r="W30" s="162"/>
    </row>
    <row r="31">
      <c r="A31" s="186" t="s">
        <v>113</v>
      </c>
      <c r="B31" s="187">
        <f t="shared" ref="B31:H31" si="3">B29*20/100+B29</f>
        <v>19.2</v>
      </c>
      <c r="C31" s="187">
        <f t="shared" si="3"/>
        <v>14.4</v>
      </c>
      <c r="D31" s="187">
        <f t="shared" si="3"/>
        <v>14.4</v>
      </c>
      <c r="E31" s="187">
        <f t="shared" si="3"/>
        <v>13.2</v>
      </c>
      <c r="F31" s="187">
        <f t="shared" si="3"/>
        <v>14.4</v>
      </c>
      <c r="G31" s="187">
        <f t="shared" si="3"/>
        <v>13.2</v>
      </c>
      <c r="H31" s="187">
        <f t="shared" si="3"/>
        <v>10.8</v>
      </c>
      <c r="I31" s="188">
        <v>99.4</v>
      </c>
      <c r="J31" s="187">
        <f t="shared" ref="J31:K31" si="4">J29*20/100+J29</f>
        <v>18</v>
      </c>
      <c r="K31" s="187">
        <f t="shared" si="4"/>
        <v>12</v>
      </c>
      <c r="M31" s="174" t="s">
        <v>114</v>
      </c>
      <c r="N31" s="175"/>
      <c r="O31" s="176"/>
      <c r="P31" s="176"/>
      <c r="Q31" s="176"/>
      <c r="R31" s="176"/>
      <c r="S31" s="176"/>
      <c r="T31" s="176"/>
      <c r="U31" s="176"/>
      <c r="V31" s="177"/>
      <c r="W31" s="177"/>
    </row>
    <row r="32">
      <c r="A32" s="5"/>
      <c r="M32" s="131" t="s">
        <v>115</v>
      </c>
      <c r="N32" s="160"/>
      <c r="O32" s="161"/>
      <c r="P32" s="161"/>
      <c r="Q32" s="161"/>
      <c r="R32" s="161"/>
      <c r="S32" s="161"/>
      <c r="T32" s="161"/>
      <c r="U32" s="161"/>
      <c r="V32" s="162"/>
      <c r="W32" s="162"/>
    </row>
    <row r="33">
      <c r="M33" s="137" t="s">
        <v>116</v>
      </c>
      <c r="N33" s="175"/>
      <c r="O33" s="176"/>
      <c r="P33" s="176"/>
      <c r="Q33" s="176"/>
      <c r="R33" s="176"/>
      <c r="S33" s="176"/>
      <c r="T33" s="176"/>
      <c r="U33" s="176"/>
      <c r="V33" s="177"/>
      <c r="W33" s="168"/>
    </row>
    <row r="34">
      <c r="M34" s="181"/>
      <c r="N34" s="183">
        <f t="shared" ref="N34:V34" si="5">SUM(N4:N33)</f>
        <v>0</v>
      </c>
      <c r="O34" s="183">
        <f t="shared" si="5"/>
        <v>0</v>
      </c>
      <c r="P34" s="183">
        <f t="shared" si="5"/>
        <v>0</v>
      </c>
      <c r="Q34" s="183">
        <f t="shared" si="5"/>
        <v>0</v>
      </c>
      <c r="R34" s="183">
        <f t="shared" si="5"/>
        <v>0</v>
      </c>
      <c r="S34" s="183">
        <f t="shared" si="5"/>
        <v>0</v>
      </c>
      <c r="T34" s="183">
        <f t="shared" si="5"/>
        <v>0</v>
      </c>
      <c r="U34" s="183">
        <f t="shared" si="5"/>
        <v>0</v>
      </c>
      <c r="V34" s="183">
        <f t="shared" si="5"/>
        <v>0</v>
      </c>
      <c r="W34" s="182">
        <v>9.0</v>
      </c>
    </row>
    <row r="35">
      <c r="M35" s="181"/>
      <c r="N35" s="189"/>
      <c r="O35" s="189"/>
      <c r="P35" s="189"/>
      <c r="Q35" s="189"/>
      <c r="R35" s="189"/>
      <c r="S35" s="189"/>
      <c r="T35" s="189"/>
      <c r="U35" s="189"/>
      <c r="V35" s="189"/>
      <c r="W35" s="190"/>
    </row>
    <row r="36">
      <c r="M36" s="186" t="s">
        <v>117</v>
      </c>
      <c r="N36" s="187">
        <f t="shared" ref="N36:W36" si="6">N34*150/100+N34</f>
        <v>0</v>
      </c>
      <c r="O36" s="187">
        <f t="shared" si="6"/>
        <v>0</v>
      </c>
      <c r="P36" s="187">
        <f t="shared" si="6"/>
        <v>0</v>
      </c>
      <c r="Q36" s="187">
        <f t="shared" si="6"/>
        <v>0</v>
      </c>
      <c r="R36" s="187">
        <f t="shared" si="6"/>
        <v>0</v>
      </c>
      <c r="S36" s="187">
        <f t="shared" si="6"/>
        <v>0</v>
      </c>
      <c r="T36" s="187">
        <f t="shared" si="6"/>
        <v>0</v>
      </c>
      <c r="U36" s="187">
        <f t="shared" si="6"/>
        <v>0</v>
      </c>
      <c r="V36" s="187">
        <f t="shared" si="6"/>
        <v>0</v>
      </c>
      <c r="W36" s="187">
        <f t="shared" si="6"/>
        <v>22.5</v>
      </c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</row>
  </sheetData>
  <mergeCells count="3">
    <mergeCell ref="L2:L36"/>
    <mergeCell ref="A30:K30"/>
    <mergeCell ref="A32:K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4" max="4" width="16.38"/>
  </cols>
  <sheetData>
    <row r="1">
      <c r="A1" s="5"/>
      <c r="B1" s="5"/>
      <c r="C1" s="5"/>
      <c r="D1" s="123"/>
      <c r="E1" s="123"/>
      <c r="F1" s="123"/>
      <c r="G1" s="12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91" t="s">
        <v>118</v>
      </c>
      <c r="B2" s="192" t="s">
        <v>119</v>
      </c>
      <c r="C2" s="192" t="s">
        <v>120</v>
      </c>
      <c r="D2" s="193" t="s">
        <v>121</v>
      </c>
      <c r="E2" s="123"/>
      <c r="F2" s="123"/>
      <c r="G2" s="12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194"/>
      <c r="B3" s="195"/>
      <c r="C3" s="196"/>
      <c r="D3" s="197"/>
      <c r="E3" s="123"/>
      <c r="F3" s="123"/>
      <c r="G3" s="12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198"/>
      <c r="B4" s="199"/>
      <c r="C4" s="200"/>
      <c r="D4" s="201"/>
      <c r="E4" s="123"/>
      <c r="F4" s="123"/>
      <c r="G4" s="12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>
      <c r="A5" s="194" t="s">
        <v>62</v>
      </c>
      <c r="B5" s="202">
        <v>0.0</v>
      </c>
      <c r="C5" s="196" t="s">
        <v>63</v>
      </c>
      <c r="D5" s="197">
        <v>0.0</v>
      </c>
      <c r="E5" s="123"/>
      <c r="F5" s="123"/>
      <c r="G5" s="12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>
      <c r="A6" s="198" t="s">
        <v>64</v>
      </c>
      <c r="B6" s="203">
        <v>0.0</v>
      </c>
      <c r="C6" s="200" t="s">
        <v>65</v>
      </c>
      <c r="D6" s="201">
        <v>0.0</v>
      </c>
      <c r="E6" s="123"/>
      <c r="F6" s="123"/>
      <c r="G6" s="12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194" t="s">
        <v>66</v>
      </c>
      <c r="B7" s="202">
        <v>0.0</v>
      </c>
      <c r="C7" s="196" t="s">
        <v>67</v>
      </c>
      <c r="D7" s="197">
        <v>0.0</v>
      </c>
      <c r="E7" s="123"/>
      <c r="F7" s="123"/>
      <c r="G7" s="12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>
      <c r="A8" s="198" t="s">
        <v>68</v>
      </c>
      <c r="B8" s="203">
        <v>0.0</v>
      </c>
      <c r="C8" s="200" t="s">
        <v>69</v>
      </c>
      <c r="D8" s="201">
        <v>0.0</v>
      </c>
      <c r="E8" s="123"/>
      <c r="F8" s="123"/>
      <c r="G8" s="12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>
      <c r="A9" s="194" t="s">
        <v>70</v>
      </c>
      <c r="B9" s="202">
        <v>0.0</v>
      </c>
      <c r="C9" s="196" t="s">
        <v>122</v>
      </c>
      <c r="D9" s="197">
        <v>0.0</v>
      </c>
      <c r="E9" s="123"/>
      <c r="F9" s="123"/>
      <c r="G9" s="12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>
      <c r="A10" s="198" t="s">
        <v>72</v>
      </c>
      <c r="B10" s="199">
        <v>0.0</v>
      </c>
      <c r="C10" s="200" t="s">
        <v>73</v>
      </c>
      <c r="D10" s="201">
        <v>0.0</v>
      </c>
      <c r="E10" s="123"/>
      <c r="F10" s="123"/>
      <c r="G10" s="12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>
      <c r="A11" s="194" t="s">
        <v>76</v>
      </c>
      <c r="B11" s="195">
        <v>0.0</v>
      </c>
      <c r="C11" s="196" t="s">
        <v>75</v>
      </c>
      <c r="D11" s="197">
        <v>0.0</v>
      </c>
      <c r="E11" s="123"/>
      <c r="F11" s="123"/>
      <c r="G11" s="12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>
      <c r="A12" s="198" t="s">
        <v>78</v>
      </c>
      <c r="B12" s="199">
        <v>0.0</v>
      </c>
      <c r="C12" s="200" t="s">
        <v>77</v>
      </c>
      <c r="D12" s="201">
        <v>0.0</v>
      </c>
      <c r="E12" s="123"/>
      <c r="F12" s="123"/>
      <c r="G12" s="12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>
      <c r="A13" s="194" t="s">
        <v>80</v>
      </c>
      <c r="B13" s="195">
        <v>0.0</v>
      </c>
      <c r="C13" s="196" t="s">
        <v>79</v>
      </c>
      <c r="D13" s="197">
        <v>0.0</v>
      </c>
      <c r="E13" s="123"/>
      <c r="F13" s="123"/>
      <c r="G13" s="12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>
      <c r="A14" s="198" t="s">
        <v>123</v>
      </c>
      <c r="B14" s="199">
        <v>0.0</v>
      </c>
      <c r="C14" s="200" t="s">
        <v>81</v>
      </c>
      <c r="D14" s="201">
        <v>0.0</v>
      </c>
      <c r="E14" s="123"/>
      <c r="F14" s="123"/>
      <c r="G14" s="12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>
      <c r="A15" s="194" t="s">
        <v>84</v>
      </c>
      <c r="B15" s="195">
        <v>0.0</v>
      </c>
      <c r="C15" s="196" t="s">
        <v>83</v>
      </c>
      <c r="D15" s="197">
        <v>0.0</v>
      </c>
      <c r="E15" s="123"/>
      <c r="F15" s="123"/>
      <c r="G15" s="12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>
      <c r="A16" s="198" t="s">
        <v>86</v>
      </c>
      <c r="B16" s="199">
        <v>0.0</v>
      </c>
      <c r="C16" s="200" t="s">
        <v>85</v>
      </c>
      <c r="D16" s="201">
        <v>0.0</v>
      </c>
      <c r="E16" s="123"/>
      <c r="F16" s="123"/>
      <c r="G16" s="12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>
      <c r="A17" s="194" t="s">
        <v>87</v>
      </c>
      <c r="B17" s="195">
        <v>0.0</v>
      </c>
      <c r="C17" s="196" t="s">
        <v>60</v>
      </c>
      <c r="D17" s="197">
        <v>0.0</v>
      </c>
      <c r="E17" s="123"/>
      <c r="F17" s="123"/>
      <c r="G17" s="12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>
      <c r="A18" s="198" t="s">
        <v>89</v>
      </c>
      <c r="B18" s="199">
        <v>0.0</v>
      </c>
      <c r="C18" s="200" t="s">
        <v>88</v>
      </c>
      <c r="D18" s="201">
        <v>0.0</v>
      </c>
      <c r="E18" s="123"/>
      <c r="F18" s="123"/>
      <c r="G18" s="12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>
      <c r="A19" s="194" t="s">
        <v>91</v>
      </c>
      <c r="B19" s="195">
        <v>0.0</v>
      </c>
      <c r="C19" s="196" t="s">
        <v>90</v>
      </c>
      <c r="D19" s="197">
        <v>0.0</v>
      </c>
      <c r="E19" s="123"/>
      <c r="F19" s="123"/>
      <c r="G19" s="12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>
      <c r="A20" s="198" t="s">
        <v>93</v>
      </c>
      <c r="B20" s="199">
        <v>0.0</v>
      </c>
      <c r="C20" s="200" t="s">
        <v>92</v>
      </c>
      <c r="D20" s="201">
        <v>0.0</v>
      </c>
      <c r="E20" s="123"/>
      <c r="F20" s="123"/>
      <c r="G20" s="12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>
      <c r="A21" s="194" t="s">
        <v>95</v>
      </c>
      <c r="B21" s="195">
        <v>0.0</v>
      </c>
      <c r="C21" s="196" t="s">
        <v>94</v>
      </c>
      <c r="D21" s="197">
        <v>0.0</v>
      </c>
      <c r="E21" s="123"/>
      <c r="F21" s="123"/>
      <c r="G21" s="12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>
      <c r="A22" s="198" t="s">
        <v>97</v>
      </c>
      <c r="B22" s="199">
        <v>0.0</v>
      </c>
      <c r="C22" s="204" t="s">
        <v>96</v>
      </c>
      <c r="D22" s="201">
        <v>0.0</v>
      </c>
      <c r="E22" s="123"/>
      <c r="F22" s="123"/>
      <c r="G22" s="12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A23" s="194" t="s">
        <v>99</v>
      </c>
      <c r="B23" s="195">
        <v>0.0</v>
      </c>
      <c r="C23" s="196" t="s">
        <v>98</v>
      </c>
      <c r="D23" s="197">
        <v>0.0</v>
      </c>
      <c r="E23" s="123"/>
      <c r="F23" s="123"/>
      <c r="G23" s="12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198" t="s">
        <v>101</v>
      </c>
      <c r="B24" s="199">
        <v>0.0</v>
      </c>
      <c r="C24" s="200" t="s">
        <v>100</v>
      </c>
      <c r="D24" s="201">
        <v>0.0</v>
      </c>
      <c r="E24" s="123"/>
      <c r="F24" s="123"/>
      <c r="G24" s="12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194" t="s">
        <v>103</v>
      </c>
      <c r="B25" s="195">
        <v>0.0</v>
      </c>
      <c r="C25" s="196" t="s">
        <v>102</v>
      </c>
      <c r="D25" s="197">
        <v>0.0</v>
      </c>
      <c r="E25" s="123"/>
      <c r="F25" s="123"/>
      <c r="G25" s="123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198" t="s">
        <v>105</v>
      </c>
      <c r="B26" s="199">
        <v>0.0</v>
      </c>
      <c r="C26" s="200" t="s">
        <v>104</v>
      </c>
      <c r="D26" s="201">
        <v>0.0</v>
      </c>
      <c r="E26" s="123"/>
      <c r="F26" s="123"/>
      <c r="G26" s="123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194" t="s">
        <v>107</v>
      </c>
      <c r="B27" s="195">
        <v>0.0</v>
      </c>
      <c r="C27" s="196" t="s">
        <v>106</v>
      </c>
      <c r="D27" s="197">
        <v>0.0</v>
      </c>
      <c r="E27" s="123"/>
      <c r="F27" s="123"/>
      <c r="G27" s="12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198" t="s">
        <v>109</v>
      </c>
      <c r="B28" s="199">
        <v>0.0</v>
      </c>
      <c r="C28" s="200" t="s">
        <v>108</v>
      </c>
      <c r="D28" s="201">
        <v>0.0</v>
      </c>
      <c r="E28" s="123"/>
      <c r="F28" s="123"/>
      <c r="G28" s="12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>
      <c r="A29" s="194" t="s">
        <v>74</v>
      </c>
      <c r="B29" s="195">
        <v>0.0</v>
      </c>
      <c r="C29" s="196" t="s">
        <v>110</v>
      </c>
      <c r="D29" s="197">
        <v>0.0</v>
      </c>
      <c r="E29" s="123"/>
      <c r="F29" s="123"/>
      <c r="G29" s="12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>
      <c r="A30" s="198"/>
      <c r="B30" s="199"/>
      <c r="C30" s="200" t="s">
        <v>111</v>
      </c>
      <c r="D30" s="201">
        <v>0.0</v>
      </c>
      <c r="E30" s="123"/>
      <c r="F30" s="123"/>
      <c r="G30" s="123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>
      <c r="A31" s="194"/>
      <c r="B31" s="195"/>
      <c r="C31" s="196" t="s">
        <v>112</v>
      </c>
      <c r="D31" s="197">
        <v>0.0</v>
      </c>
      <c r="E31" s="123"/>
      <c r="F31" s="123"/>
      <c r="G31" s="123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>
      <c r="A32" s="198"/>
      <c r="B32" s="199"/>
      <c r="C32" s="200" t="s">
        <v>114</v>
      </c>
      <c r="D32" s="201">
        <v>0.0</v>
      </c>
      <c r="E32" s="123"/>
      <c r="F32" s="123"/>
      <c r="G32" s="12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>
      <c r="A33" s="194"/>
      <c r="B33" s="195"/>
      <c r="C33" s="196" t="s">
        <v>115</v>
      </c>
      <c r="D33" s="197">
        <v>0.0</v>
      </c>
      <c r="E33" s="123"/>
      <c r="F33" s="123"/>
      <c r="G33" s="12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>
      <c r="A34" s="205"/>
      <c r="B34" s="206"/>
      <c r="C34" s="207" t="s">
        <v>116</v>
      </c>
      <c r="D34" s="208">
        <v>0.0</v>
      </c>
      <c r="E34" s="123"/>
      <c r="F34" s="123"/>
      <c r="G34" s="12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>
      <c r="A35" s="5"/>
      <c r="B35" s="5"/>
      <c r="C35" s="123"/>
      <c r="D35" s="123"/>
      <c r="E35" s="123"/>
      <c r="F35" s="123"/>
      <c r="G35" s="12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>
      <c r="A36" s="5"/>
      <c r="B36" s="5"/>
      <c r="C36" s="123"/>
      <c r="D36" s="123"/>
      <c r="E36" s="123"/>
      <c r="F36" s="123"/>
      <c r="G36" s="12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>
      <c r="A37" s="5"/>
      <c r="B37" s="5"/>
      <c r="C37" s="123"/>
      <c r="D37" s="123"/>
      <c r="E37" s="123"/>
      <c r="F37" s="123"/>
      <c r="G37" s="12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>
      <c r="A38" s="5"/>
      <c r="B38" s="5"/>
      <c r="C38" s="123"/>
      <c r="D38" s="123"/>
      <c r="E38" s="123"/>
      <c r="F38" s="123"/>
      <c r="G38" s="12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>
      <c r="A39" s="5"/>
      <c r="B39" s="5"/>
      <c r="C39" s="123"/>
      <c r="D39" s="123"/>
      <c r="E39" s="123"/>
      <c r="F39" s="123"/>
      <c r="G39" s="12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>
      <c r="A40" s="5"/>
      <c r="B40" s="5"/>
      <c r="C40" s="123"/>
      <c r="D40" s="123"/>
      <c r="E40" s="123"/>
      <c r="F40" s="123"/>
      <c r="G40" s="12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>
      <c r="A41" s="5"/>
      <c r="B41" s="5"/>
      <c r="C41" s="123"/>
      <c r="D41" s="123"/>
      <c r="E41" s="123"/>
      <c r="F41" s="123"/>
      <c r="G41" s="12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>
      <c r="A42" s="5"/>
      <c r="B42" s="5"/>
      <c r="C42" s="123"/>
      <c r="D42" s="123"/>
      <c r="E42" s="123"/>
      <c r="F42" s="123"/>
      <c r="G42" s="12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>
      <c r="A43" s="5"/>
      <c r="B43" s="5"/>
      <c r="C43" s="123"/>
      <c r="D43" s="123"/>
      <c r="E43" s="123"/>
      <c r="F43" s="123"/>
      <c r="G43" s="12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>
      <c r="A44" s="5"/>
      <c r="B44" s="5"/>
      <c r="C44" s="123"/>
      <c r="D44" s="123"/>
      <c r="E44" s="123"/>
      <c r="F44" s="123"/>
      <c r="G44" s="12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>
      <c r="A45" s="5"/>
      <c r="B45" s="5"/>
      <c r="C45" s="123"/>
      <c r="D45" s="123"/>
      <c r="E45" s="123"/>
      <c r="F45" s="123"/>
      <c r="G45" s="12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>
      <c r="A46" s="5"/>
      <c r="B46" s="5"/>
      <c r="C46" s="123"/>
      <c r="D46" s="123"/>
      <c r="E46" s="123"/>
      <c r="F46" s="123"/>
      <c r="G46" s="12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A47" s="5"/>
      <c r="B47" s="5"/>
      <c r="C47" s="123"/>
      <c r="D47" s="123"/>
      <c r="E47" s="123"/>
      <c r="F47" s="123"/>
      <c r="G47" s="12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A48" s="5"/>
      <c r="B48" s="5"/>
      <c r="C48" s="123"/>
      <c r="D48" s="123"/>
      <c r="E48" s="123"/>
      <c r="F48" s="123"/>
      <c r="G48" s="12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>
      <c r="A49" s="5"/>
      <c r="B49" s="5"/>
      <c r="C49" s="123"/>
      <c r="D49" s="123"/>
      <c r="E49" s="123"/>
      <c r="F49" s="123"/>
      <c r="G49" s="12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>
      <c r="A50" s="5"/>
      <c r="B50" s="5"/>
      <c r="C50" s="123"/>
      <c r="D50" s="123"/>
      <c r="E50" s="123"/>
      <c r="F50" s="123"/>
      <c r="G50" s="12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>
      <c r="A51" s="5"/>
      <c r="B51" s="5"/>
      <c r="C51" s="123"/>
      <c r="D51" s="123"/>
      <c r="E51" s="123"/>
      <c r="F51" s="123"/>
      <c r="G51" s="12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A52" s="5"/>
      <c r="B52" s="5"/>
      <c r="C52" s="123"/>
      <c r="D52" s="123"/>
      <c r="E52" s="123"/>
      <c r="F52" s="123"/>
      <c r="G52" s="12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>
      <c r="A53" s="5"/>
      <c r="B53" s="5"/>
      <c r="C53" s="123"/>
      <c r="D53" s="123"/>
      <c r="E53" s="123"/>
      <c r="F53" s="123"/>
      <c r="G53" s="12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>
      <c r="A54" s="5"/>
      <c r="B54" s="5"/>
      <c r="C54" s="123"/>
      <c r="D54" s="123"/>
      <c r="E54" s="123"/>
      <c r="F54" s="123"/>
      <c r="G54" s="12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>
      <c r="A55" s="5"/>
      <c r="B55" s="5"/>
      <c r="C55" s="123"/>
      <c r="D55" s="123"/>
      <c r="E55" s="123"/>
      <c r="F55" s="123"/>
      <c r="G55" s="12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>
      <c r="A56" s="5"/>
      <c r="B56" s="5"/>
      <c r="C56" s="123"/>
      <c r="D56" s="123"/>
      <c r="E56" s="123"/>
      <c r="F56" s="123"/>
      <c r="G56" s="12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>
      <c r="A57" s="5"/>
      <c r="B57" s="5"/>
      <c r="C57" s="123"/>
      <c r="D57" s="123"/>
      <c r="E57" s="123"/>
      <c r="F57" s="123"/>
      <c r="G57" s="12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</sheetData>
  <dataValidations>
    <dataValidation type="custom" allowBlank="1" showDropDown="1" sqref="B3:B34 D3:D34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09" t="s">
        <v>124</v>
      </c>
      <c r="B2" s="209" t="s">
        <v>125</v>
      </c>
      <c r="C2" s="209" t="s">
        <v>126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127</v>
      </c>
      <c r="B3" s="5" t="s">
        <v>62</v>
      </c>
      <c r="C3" s="210">
        <v>1.0</v>
      </c>
      <c r="D3" s="5"/>
      <c r="E3" s="5" t="s">
        <v>127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127</v>
      </c>
      <c r="B4" s="211" t="s">
        <v>64</v>
      </c>
      <c r="C4" s="210">
        <v>1.0</v>
      </c>
      <c r="D4" s="5"/>
      <c r="E4" s="5" t="s">
        <v>11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127</v>
      </c>
      <c r="B5" s="5" t="s">
        <v>78</v>
      </c>
      <c r="C5" s="210">
        <v>1.0</v>
      </c>
      <c r="D5" s="5"/>
      <c r="E5" s="5" t="s">
        <v>54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127</v>
      </c>
      <c r="B6" s="5" t="s">
        <v>80</v>
      </c>
      <c r="C6" s="210">
        <v>1.0</v>
      </c>
      <c r="D6" s="5"/>
      <c r="E6" s="5" t="s">
        <v>55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127</v>
      </c>
      <c r="B7" s="212" t="s">
        <v>103</v>
      </c>
      <c r="C7" s="210">
        <v>1.0</v>
      </c>
      <c r="D7" s="5"/>
      <c r="E7" s="5" t="s">
        <v>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11</v>
      </c>
      <c r="B8" s="5" t="s">
        <v>62</v>
      </c>
      <c r="C8" s="210">
        <v>1.0</v>
      </c>
      <c r="D8" s="5"/>
      <c r="E8" s="5" t="s">
        <v>13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11</v>
      </c>
      <c r="B9" s="5" t="s">
        <v>123</v>
      </c>
      <c r="C9" s="210">
        <v>1.0</v>
      </c>
      <c r="D9" s="5"/>
      <c r="E9" s="5" t="s">
        <v>56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11</v>
      </c>
      <c r="B10" s="5" t="s">
        <v>93</v>
      </c>
      <c r="C10" s="210">
        <v>1.0</v>
      </c>
      <c r="D10" s="5"/>
      <c r="E10" s="5" t="s">
        <v>14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11</v>
      </c>
      <c r="B11" s="5" t="s">
        <v>101</v>
      </c>
      <c r="C11" s="210">
        <v>1.0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11</v>
      </c>
      <c r="B12" s="212" t="s">
        <v>103</v>
      </c>
      <c r="C12" s="210">
        <v>1.0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 t="s">
        <v>11</v>
      </c>
      <c r="B13" s="5" t="s">
        <v>109</v>
      </c>
      <c r="C13" s="210">
        <v>1.0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">
        <v>54</v>
      </c>
      <c r="B14" s="5" t="s">
        <v>66</v>
      </c>
      <c r="C14" s="210">
        <v>1.0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">
        <v>54</v>
      </c>
      <c r="B15" s="5" t="s">
        <v>68</v>
      </c>
      <c r="C15" s="210">
        <v>1.0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">
        <v>54</v>
      </c>
      <c r="B16" s="212" t="s">
        <v>103</v>
      </c>
      <c r="C16" s="210">
        <v>1.0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">
        <v>54</v>
      </c>
      <c r="B17" s="5" t="s">
        <v>109</v>
      </c>
      <c r="C17" s="210">
        <v>1.0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">
        <v>55</v>
      </c>
      <c r="B18" s="5" t="s">
        <v>70</v>
      </c>
      <c r="C18" s="210">
        <v>1.0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 t="s">
        <v>55</v>
      </c>
      <c r="B19" s="5" t="s">
        <v>72</v>
      </c>
      <c r="C19" s="210">
        <v>1.0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">
        <v>55</v>
      </c>
      <c r="B20" s="212" t="s">
        <v>103</v>
      </c>
      <c r="C20" s="210">
        <v>1.0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 t="s">
        <v>12</v>
      </c>
      <c r="B21" s="5" t="s">
        <v>68</v>
      </c>
      <c r="C21" s="210">
        <v>1.0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 t="s">
        <v>12</v>
      </c>
      <c r="B22" s="213" t="s">
        <v>74</v>
      </c>
      <c r="C22" s="210">
        <v>1.0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 t="s">
        <v>12</v>
      </c>
      <c r="B23" s="212" t="s">
        <v>103</v>
      </c>
      <c r="C23" s="210">
        <v>1.0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 t="s">
        <v>12</v>
      </c>
      <c r="B24" s="5" t="s">
        <v>105</v>
      </c>
      <c r="C24" s="210">
        <v>1.0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 t="s">
        <v>13</v>
      </c>
      <c r="B25" s="5" t="s">
        <v>76</v>
      </c>
      <c r="C25" s="210">
        <v>1.0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 t="s">
        <v>13</v>
      </c>
      <c r="B26" s="5" t="s">
        <v>123</v>
      </c>
      <c r="C26" s="210">
        <v>1.0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 t="s">
        <v>13</v>
      </c>
      <c r="B27" s="5" t="s">
        <v>95</v>
      </c>
      <c r="C27" s="210">
        <v>1.0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 t="s">
        <v>13</v>
      </c>
      <c r="B28" s="212" t="s">
        <v>103</v>
      </c>
      <c r="C28" s="210">
        <v>1.0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 t="s">
        <v>13</v>
      </c>
      <c r="B29" s="5" t="s">
        <v>105</v>
      </c>
      <c r="C29" s="210">
        <v>1.0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 t="s">
        <v>56</v>
      </c>
      <c r="B30" s="5" t="s">
        <v>62</v>
      </c>
      <c r="C30" s="210">
        <v>1.0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 t="s">
        <v>56</v>
      </c>
      <c r="B31" s="5" t="s">
        <v>93</v>
      </c>
      <c r="C31" s="210">
        <v>1.0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 t="s">
        <v>56</v>
      </c>
      <c r="B32" s="212" t="s">
        <v>103</v>
      </c>
      <c r="C32" s="210">
        <v>1.0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 t="s">
        <v>56</v>
      </c>
      <c r="B33" s="5" t="s">
        <v>109</v>
      </c>
      <c r="C33" s="210">
        <v>1.0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 t="s">
        <v>14</v>
      </c>
      <c r="B34" s="5" t="s">
        <v>62</v>
      </c>
      <c r="C34" s="210">
        <v>1.0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 t="s">
        <v>14</v>
      </c>
      <c r="B35" s="5" t="s">
        <v>64</v>
      </c>
      <c r="C35" s="210">
        <v>1.0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 t="s">
        <v>14</v>
      </c>
      <c r="B36" s="5" t="s">
        <v>68</v>
      </c>
      <c r="C36" s="210">
        <v>1.0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 t="s">
        <v>14</v>
      </c>
      <c r="B37" s="5" t="s">
        <v>84</v>
      </c>
      <c r="C37" s="210">
        <v>1.0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 t="s">
        <v>14</v>
      </c>
      <c r="B38" s="212" t="s">
        <v>103</v>
      </c>
      <c r="C38" s="210">
        <v>1.0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 t="s">
        <v>57</v>
      </c>
      <c r="B39" s="5" t="s">
        <v>72</v>
      </c>
      <c r="C39" s="210">
        <v>1.0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 t="s">
        <v>57</v>
      </c>
      <c r="B40" s="5" t="s">
        <v>86</v>
      </c>
      <c r="C40" s="210">
        <v>1.0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 t="s">
        <v>57</v>
      </c>
      <c r="B41" s="5" t="s">
        <v>87</v>
      </c>
      <c r="C41" s="210">
        <v>1.0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 t="s">
        <v>57</v>
      </c>
      <c r="B42" s="5" t="s">
        <v>89</v>
      </c>
      <c r="C42" s="210">
        <v>1.0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 t="s">
        <v>57</v>
      </c>
      <c r="B43" s="5" t="s">
        <v>97</v>
      </c>
      <c r="C43" s="210">
        <v>1.0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 t="s">
        <v>57</v>
      </c>
      <c r="B44" s="5" t="s">
        <v>99</v>
      </c>
      <c r="C44" s="210">
        <v>1.0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 t="s">
        <v>57</v>
      </c>
      <c r="B45" s="212" t="s">
        <v>103</v>
      </c>
      <c r="C45" s="210">
        <v>1.0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 t="s">
        <v>57</v>
      </c>
      <c r="B46" s="5" t="s">
        <v>107</v>
      </c>
      <c r="C46" s="210">
        <v>1.0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13" t="s">
        <v>58</v>
      </c>
      <c r="B47" s="213" t="s">
        <v>70</v>
      </c>
      <c r="C47" s="210">
        <v>1.0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13" t="s">
        <v>58</v>
      </c>
      <c r="B48" s="213" t="s">
        <v>91</v>
      </c>
      <c r="C48" s="210">
        <v>1.0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13" t="s">
        <v>58</v>
      </c>
      <c r="B49" s="213" t="s">
        <v>99</v>
      </c>
      <c r="C49" s="210">
        <v>1.0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13" t="s">
        <v>58</v>
      </c>
      <c r="B50" s="213" t="s">
        <v>103</v>
      </c>
      <c r="C50" s="210">
        <v>1.0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13" t="s">
        <v>58</v>
      </c>
      <c r="B51" s="213" t="s">
        <v>107</v>
      </c>
      <c r="C51" s="210">
        <v>1.0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5"/>
      <c r="B3" s="215" t="s">
        <v>128</v>
      </c>
      <c r="C3" s="216" t="s">
        <v>129</v>
      </c>
      <c r="D3" s="217" t="s">
        <v>130</v>
      </c>
      <c r="E3" s="218" t="s">
        <v>131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5"/>
      <c r="B4" s="5"/>
      <c r="C4" s="219"/>
      <c r="D4" s="220"/>
      <c r="E4" s="22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5"/>
      <c r="B5" s="5"/>
      <c r="C5" s="222"/>
      <c r="D5" s="223"/>
      <c r="E5" s="22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5"/>
      <c r="B6" s="5"/>
      <c r="C6" s="222"/>
      <c r="D6" s="223"/>
      <c r="E6" s="22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5"/>
      <c r="B7" s="5"/>
      <c r="C7" s="222"/>
      <c r="D7" s="223"/>
      <c r="E7" s="22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5"/>
      <c r="B8" s="5"/>
      <c r="C8" s="222"/>
      <c r="D8" s="223"/>
      <c r="E8" s="22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5"/>
      <c r="B9" s="5"/>
      <c r="C9" s="222"/>
      <c r="D9" s="223"/>
      <c r="E9" s="22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5"/>
      <c r="B10" s="5"/>
      <c r="C10" s="222"/>
      <c r="D10" s="223"/>
      <c r="E10" s="22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5"/>
      <c r="B11" s="5"/>
      <c r="C11" s="222"/>
      <c r="D11" s="223"/>
      <c r="E11" s="22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5"/>
      <c r="B12" s="5"/>
      <c r="C12" s="222"/>
      <c r="D12" s="223"/>
      <c r="E12" s="22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5"/>
      <c r="B13" s="5"/>
      <c r="C13" s="225"/>
      <c r="D13" s="226"/>
      <c r="E13" s="22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5"/>
      <c r="B14" s="5"/>
      <c r="C14" s="11"/>
      <c r="D14" s="11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88"/>
  </cols>
  <sheetData>
    <row r="1">
      <c r="A1" s="5" t="s">
        <v>132</v>
      </c>
      <c r="B1" s="5" t="s">
        <v>133</v>
      </c>
      <c r="C1" s="5" t="s">
        <v>134</v>
      </c>
      <c r="D1" s="5" t="s">
        <v>135</v>
      </c>
      <c r="E1" s="5" t="s">
        <v>136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137</v>
      </c>
      <c r="B2" s="5" t="s">
        <v>138</v>
      </c>
      <c r="C2" s="5" t="s">
        <v>139</v>
      </c>
      <c r="D2" s="5" t="s">
        <v>137</v>
      </c>
      <c r="E2" s="228">
        <v>45790.74998842592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140</v>
      </c>
      <c r="B3" s="5" t="s">
        <v>141</v>
      </c>
      <c r="C3" s="5" t="s">
        <v>141</v>
      </c>
      <c r="D3" s="5" t="s">
        <v>142</v>
      </c>
      <c r="E3" s="229">
        <v>45790.59700231482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30" t="s">
        <v>143</v>
      </c>
      <c r="B4" s="230" t="s">
        <v>144</v>
      </c>
      <c r="C4" s="230" t="s">
        <v>145</v>
      </c>
      <c r="D4" s="230" t="s">
        <v>137</v>
      </c>
      <c r="E4" s="231">
        <v>45792.06196759259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32"/>
      <c r="B5" s="232"/>
      <c r="C5" s="232"/>
      <c r="D5" s="232"/>
      <c r="E5" s="23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0" t="s">
        <v>146</v>
      </c>
      <c r="B1" s="230" t="s">
        <v>147</v>
      </c>
      <c r="C1" s="230" t="s">
        <v>124</v>
      </c>
      <c r="D1" s="230" t="s">
        <v>148</v>
      </c>
      <c r="E1" s="230" t="s">
        <v>149</v>
      </c>
      <c r="F1" s="230" t="s">
        <v>150</v>
      </c>
      <c r="G1" s="230" t="s">
        <v>151</v>
      </c>
      <c r="H1" s="230" t="s">
        <v>152</v>
      </c>
    </row>
    <row r="2">
      <c r="A2" s="234">
        <v>45791.0</v>
      </c>
      <c r="B2" s="235">
        <v>0.9881944444444445</v>
      </c>
      <c r="C2" s="230" t="s">
        <v>11</v>
      </c>
      <c r="D2" s="236">
        <v>18.0</v>
      </c>
      <c r="E2" s="236">
        <v>1.0</v>
      </c>
      <c r="F2" s="236">
        <v>18.0</v>
      </c>
      <c r="G2" s="230" t="s">
        <v>145</v>
      </c>
      <c r="H2" s="230" t="s">
        <v>153</v>
      </c>
    </row>
    <row r="3">
      <c r="A3" s="234">
        <v>45791.0</v>
      </c>
      <c r="B3" s="235">
        <v>0.9881944444444445</v>
      </c>
      <c r="C3" s="230" t="s">
        <v>12</v>
      </c>
      <c r="D3" s="236">
        <v>10.0</v>
      </c>
      <c r="E3" s="236">
        <v>1.0</v>
      </c>
      <c r="F3" s="236">
        <v>10.0</v>
      </c>
      <c r="G3" s="230" t="s">
        <v>145</v>
      </c>
      <c r="H3" s="230" t="s">
        <v>153</v>
      </c>
    </row>
    <row r="4">
      <c r="A4" s="234">
        <v>45791.0</v>
      </c>
      <c r="B4" s="235">
        <v>0.9881944444444445</v>
      </c>
      <c r="C4" s="230" t="s">
        <v>13</v>
      </c>
      <c r="D4" s="236">
        <v>14.0</v>
      </c>
      <c r="E4" s="236">
        <v>1.0</v>
      </c>
      <c r="F4" s="236">
        <v>14.0</v>
      </c>
      <c r="G4" s="230" t="s">
        <v>145</v>
      </c>
      <c r="H4" s="230" t="s">
        <v>153</v>
      </c>
    </row>
    <row r="5">
      <c r="A5" s="234">
        <v>45791.0</v>
      </c>
      <c r="B5" s="235">
        <v>0.9881944444444445</v>
      </c>
      <c r="C5" s="230" t="s">
        <v>14</v>
      </c>
      <c r="D5" s="236">
        <v>13.0</v>
      </c>
      <c r="E5" s="236">
        <v>1.0</v>
      </c>
      <c r="F5" s="236">
        <v>13.0</v>
      </c>
      <c r="G5" s="230" t="s">
        <v>145</v>
      </c>
      <c r="H5" s="230" t="s">
        <v>153</v>
      </c>
    </row>
    <row r="6">
      <c r="A6" s="234">
        <v>45791.0</v>
      </c>
      <c r="B6" s="235">
        <v>0.9881944444444445</v>
      </c>
      <c r="C6" s="230" t="s">
        <v>19</v>
      </c>
      <c r="D6" s="236">
        <v>15.0</v>
      </c>
      <c r="E6" s="236">
        <v>1.0</v>
      </c>
      <c r="F6" s="236">
        <v>15.0</v>
      </c>
      <c r="G6" s="230" t="s">
        <v>145</v>
      </c>
      <c r="H6" s="230" t="s">
        <v>154</v>
      </c>
    </row>
    <row r="7">
      <c r="A7" s="234">
        <v>45791.0</v>
      </c>
      <c r="B7" s="235">
        <v>0.9881944444444445</v>
      </c>
      <c r="C7" s="230" t="s">
        <v>20</v>
      </c>
      <c r="D7" s="236">
        <v>18.0</v>
      </c>
      <c r="E7" s="236">
        <v>1.0</v>
      </c>
      <c r="F7" s="236">
        <v>18.0</v>
      </c>
      <c r="G7" s="230" t="s">
        <v>145</v>
      </c>
      <c r="H7" s="230" t="s">
        <v>154</v>
      </c>
    </row>
    <row r="8">
      <c r="A8" s="234">
        <v>45791.0</v>
      </c>
      <c r="B8" s="235">
        <v>0.9881944444444445</v>
      </c>
      <c r="C8" s="230" t="s">
        <v>21</v>
      </c>
      <c r="D8" s="236">
        <v>10.0</v>
      </c>
      <c r="E8" s="236">
        <v>1.0</v>
      </c>
      <c r="F8" s="236">
        <v>10.0</v>
      </c>
      <c r="G8" s="230" t="s">
        <v>145</v>
      </c>
      <c r="H8" s="230" t="s">
        <v>154</v>
      </c>
    </row>
    <row r="9">
      <c r="A9" s="234">
        <v>45791.0</v>
      </c>
      <c r="B9" s="235">
        <v>0.9881944444444445</v>
      </c>
      <c r="C9" s="230" t="s">
        <v>22</v>
      </c>
      <c r="D9" s="236">
        <v>14.0</v>
      </c>
      <c r="E9" s="236">
        <v>1.0</v>
      </c>
      <c r="F9" s="236">
        <v>14.0</v>
      </c>
      <c r="G9" s="230" t="s">
        <v>145</v>
      </c>
      <c r="H9" s="230" t="s">
        <v>154</v>
      </c>
    </row>
    <row r="10">
      <c r="A10" s="234">
        <v>45791.0</v>
      </c>
      <c r="B10" s="235">
        <v>0.9881944444444445</v>
      </c>
      <c r="C10" s="230" t="s">
        <v>24</v>
      </c>
      <c r="D10" s="236">
        <v>13.0</v>
      </c>
      <c r="E10" s="236">
        <v>1.0</v>
      </c>
      <c r="F10" s="236">
        <v>13.0</v>
      </c>
      <c r="G10" s="230" t="s">
        <v>145</v>
      </c>
      <c r="H10" s="230" t="s">
        <v>154</v>
      </c>
    </row>
    <row r="11">
      <c r="A11" s="234">
        <v>45791.0</v>
      </c>
      <c r="B11" s="235">
        <v>0.9881944444444445</v>
      </c>
      <c r="C11" s="230" t="s">
        <v>25</v>
      </c>
      <c r="D11" s="236">
        <v>12.0</v>
      </c>
      <c r="E11" s="236">
        <v>1.0</v>
      </c>
      <c r="F11" s="236">
        <v>12.0</v>
      </c>
      <c r="G11" s="230" t="s">
        <v>145</v>
      </c>
      <c r="H11" s="230" t="s">
        <v>154</v>
      </c>
    </row>
    <row r="12">
      <c r="A12" s="234">
        <v>45791.0</v>
      </c>
      <c r="B12" s="235">
        <v>0.9881944444444445</v>
      </c>
      <c r="C12" s="230" t="s">
        <v>26</v>
      </c>
      <c r="D12" s="236">
        <v>14.0</v>
      </c>
      <c r="E12" s="236">
        <v>1.0</v>
      </c>
      <c r="F12" s="236">
        <v>14.0</v>
      </c>
      <c r="G12" s="230" t="s">
        <v>145</v>
      </c>
      <c r="H12" s="230" t="s">
        <v>154</v>
      </c>
    </row>
    <row r="13">
      <c r="A13" s="234">
        <v>45791.0</v>
      </c>
      <c r="B13" s="235">
        <v>0.9881944444444445</v>
      </c>
      <c r="C13" s="230" t="s">
        <v>27</v>
      </c>
      <c r="D13" s="236">
        <v>21.0</v>
      </c>
      <c r="E13" s="236">
        <v>1.0</v>
      </c>
      <c r="F13" s="236">
        <v>21.0</v>
      </c>
      <c r="G13" s="230" t="s">
        <v>145</v>
      </c>
      <c r="H13" s="230" t="s">
        <v>154</v>
      </c>
    </row>
    <row r="14">
      <c r="A14" s="234">
        <v>45791.0</v>
      </c>
      <c r="B14" s="235">
        <v>0.9881944444444445</v>
      </c>
      <c r="C14" s="230" t="s">
        <v>28</v>
      </c>
      <c r="D14" s="236">
        <v>21.0</v>
      </c>
      <c r="E14" s="236">
        <v>1.0</v>
      </c>
      <c r="F14" s="236">
        <v>21.0</v>
      </c>
      <c r="G14" s="230" t="s">
        <v>145</v>
      </c>
      <c r="H14" s="230" t="s">
        <v>154</v>
      </c>
    </row>
    <row r="15">
      <c r="A15" s="234">
        <v>45791.0</v>
      </c>
      <c r="B15" s="235">
        <v>0.9881944444444445</v>
      </c>
      <c r="C15" s="230" t="s">
        <v>30</v>
      </c>
      <c r="D15" s="236">
        <v>14.0</v>
      </c>
      <c r="E15" s="236">
        <v>1.0</v>
      </c>
      <c r="F15" s="236">
        <v>14.0</v>
      </c>
      <c r="G15" s="230" t="s">
        <v>145</v>
      </c>
      <c r="H15" s="230" t="s">
        <v>154</v>
      </c>
    </row>
    <row r="16">
      <c r="A16" s="234">
        <v>45791.0</v>
      </c>
      <c r="B16" s="235">
        <v>0.9881944444444445</v>
      </c>
      <c r="C16" s="230" t="s">
        <v>31</v>
      </c>
      <c r="D16" s="236">
        <v>21.0</v>
      </c>
      <c r="E16" s="236">
        <v>1.0</v>
      </c>
      <c r="F16" s="236">
        <v>21.0</v>
      </c>
      <c r="G16" s="230" t="s">
        <v>145</v>
      </c>
      <c r="H16" s="230" t="s">
        <v>154</v>
      </c>
    </row>
    <row r="17">
      <c r="A17" s="234">
        <v>45791.0</v>
      </c>
      <c r="B17" s="235">
        <v>0.9881944444444445</v>
      </c>
      <c r="C17" s="230" t="s">
        <v>32</v>
      </c>
      <c r="D17" s="236">
        <v>14.0</v>
      </c>
      <c r="E17" s="236">
        <v>1.0</v>
      </c>
      <c r="F17" s="236">
        <v>14.0</v>
      </c>
      <c r="G17" s="230" t="s">
        <v>145</v>
      </c>
      <c r="H17" s="230" t="s">
        <v>154</v>
      </c>
    </row>
    <row r="18">
      <c r="A18" s="234">
        <v>45791.0</v>
      </c>
      <c r="B18" s="235">
        <v>0.9881944444444445</v>
      </c>
      <c r="C18" s="230" t="s">
        <v>33</v>
      </c>
      <c r="D18" s="236">
        <v>13.0</v>
      </c>
      <c r="E18" s="236">
        <v>1.0</v>
      </c>
      <c r="F18" s="236">
        <v>13.0</v>
      </c>
      <c r="G18" s="230" t="s">
        <v>145</v>
      </c>
      <c r="H18" s="230" t="s">
        <v>154</v>
      </c>
    </row>
    <row r="19">
      <c r="A19" s="234"/>
      <c r="B19" s="235"/>
    </row>
    <row r="20">
      <c r="A20" s="234"/>
      <c r="B20" s="235"/>
    </row>
    <row r="21">
      <c r="A21" s="234"/>
      <c r="B21" s="235"/>
    </row>
    <row r="22">
      <c r="A22" s="234"/>
      <c r="B22" s="235"/>
    </row>
    <row r="23">
      <c r="A23" s="234"/>
      <c r="B23" s="235"/>
    </row>
    <row r="24">
      <c r="A24" s="234"/>
      <c r="B24" s="235"/>
    </row>
    <row r="25">
      <c r="A25" s="234"/>
      <c r="B25" s="235"/>
    </row>
    <row r="26">
      <c r="A26" s="234"/>
      <c r="B26" s="235"/>
    </row>
    <row r="27">
      <c r="A27" s="234"/>
      <c r="B27" s="235"/>
    </row>
    <row r="28">
      <c r="A28" s="234"/>
      <c r="B28" s="235"/>
    </row>
    <row r="29">
      <c r="A29" s="234"/>
      <c r="B29" s="23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5"/>
  </cols>
  <sheetData>
    <row r="1">
      <c r="A1" s="230" t="s">
        <v>155</v>
      </c>
      <c r="B1" s="230" t="s">
        <v>156</v>
      </c>
      <c r="C1" s="230" t="s">
        <v>157</v>
      </c>
      <c r="D1" s="230" t="s">
        <v>158</v>
      </c>
      <c r="E1" s="230" t="s">
        <v>159</v>
      </c>
      <c r="F1" s="230" t="s">
        <v>160</v>
      </c>
      <c r="G1" s="230" t="s">
        <v>161</v>
      </c>
      <c r="H1" s="230" t="s">
        <v>162</v>
      </c>
    </row>
    <row r="2">
      <c r="A2" s="230">
        <v>1.0</v>
      </c>
      <c r="B2" s="230">
        <v>1.0</v>
      </c>
      <c r="C2" s="230">
        <v>4.0</v>
      </c>
      <c r="D2" s="230" t="s">
        <v>163</v>
      </c>
      <c r="E2" s="230">
        <v>100.0</v>
      </c>
      <c r="F2" s="230">
        <v>100.0</v>
      </c>
      <c r="G2" s="230" t="b">
        <v>0</v>
      </c>
      <c r="H2" s="230" t="s">
        <v>164</v>
      </c>
    </row>
    <row r="3">
      <c r="A3" s="230">
        <v>2.0</v>
      </c>
      <c r="B3" s="230">
        <v>2.0</v>
      </c>
      <c r="C3" s="230">
        <v>4.0</v>
      </c>
      <c r="D3" s="230" t="s">
        <v>163</v>
      </c>
      <c r="E3" s="230">
        <v>250.0</v>
      </c>
      <c r="F3" s="230">
        <v>100.0</v>
      </c>
      <c r="G3" s="230" t="b">
        <v>0</v>
      </c>
      <c r="H3" s="230" t="s">
        <v>164</v>
      </c>
    </row>
    <row r="4">
      <c r="A4" s="230">
        <v>3.0</v>
      </c>
      <c r="B4" s="230">
        <v>3.0</v>
      </c>
      <c r="C4" s="230">
        <v>4.0</v>
      </c>
      <c r="D4" s="230" t="s">
        <v>163</v>
      </c>
      <c r="E4" s="230">
        <v>400.0</v>
      </c>
      <c r="F4" s="230">
        <v>100.0</v>
      </c>
      <c r="G4" s="230" t="b">
        <v>0</v>
      </c>
      <c r="H4" s="230" t="s">
        <v>164</v>
      </c>
    </row>
  </sheetData>
  <drawing r:id="rId1"/>
</worksheet>
</file>