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\GitHub\automatizar_IR\"/>
    </mc:Choice>
  </mc:AlternateContent>
  <bookViews>
    <workbookView xWindow="0" yWindow="0" windowWidth="23040" windowHeight="8976" firstSheet="1" activeTab="5"/>
  </bookViews>
  <sheets>
    <sheet name="Rend. Isentos e Não Trib." sheetId="4" r:id="rId1"/>
    <sheet name="Rend. Sujeitos A Trib. Exclusiv" sheetId="5" r:id="rId2"/>
    <sheet name="Pagamentos Efetuados" sheetId="6" r:id="rId3"/>
    <sheet name="Bens e Direitos" sheetId="7" r:id="rId4"/>
    <sheet name="Base" sheetId="8" r:id="rId5"/>
    <sheet name="Avenu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7" l="1"/>
  <c r="D13" i="5" l="1"/>
  <c r="D12" i="5"/>
  <c r="D11" i="5"/>
  <c r="D10" i="5"/>
  <c r="D9" i="5"/>
  <c r="D8" i="5"/>
  <c r="D3" i="5"/>
  <c r="D4" i="5"/>
  <c r="D5" i="5"/>
  <c r="D6" i="5"/>
  <c r="D7" i="5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H5" i="8" l="1"/>
  <c r="H2" i="8" l="1"/>
  <c r="H3" i="8"/>
  <c r="H4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D4" i="6"/>
  <c r="D3" i="6"/>
  <c r="D2" i="6"/>
  <c r="D2" i="5"/>
  <c r="D2" i="4"/>
  <c r="G2" i="7"/>
  <c r="G3" i="7"/>
  <c r="G4" i="7"/>
  <c r="G5" i="7"/>
  <c r="G6" i="7"/>
  <c r="G7" i="7"/>
  <c r="G8" i="7"/>
  <c r="G9" i="7"/>
  <c r="G10" i="7"/>
  <c r="G11" i="7"/>
  <c r="G12" i="7"/>
  <c r="G13" i="7"/>
  <c r="G14" i="7"/>
  <c r="I5" i="7" l="1"/>
  <c r="I4" i="7"/>
  <c r="I3" i="7"/>
  <c r="I7" i="7"/>
  <c r="I8" i="7"/>
  <c r="I6" i="7"/>
</calcChain>
</file>

<file path=xl/sharedStrings.xml><?xml version="1.0" encoding="utf-8"?>
<sst xmlns="http://schemas.openxmlformats.org/spreadsheetml/2006/main" count="551" uniqueCount="220">
  <si>
    <t>01</t>
  </si>
  <si>
    <t>Tipo de Rendimento</t>
  </si>
  <si>
    <t>Nome da Fonte Pagadora</t>
  </si>
  <si>
    <t>Valor</t>
  </si>
  <si>
    <t>07859971000130</t>
  </si>
  <si>
    <t>02149205000169</t>
  </si>
  <si>
    <t>PORTO SEGURO S.A</t>
  </si>
  <si>
    <t>02474103000119</t>
  </si>
  <si>
    <t>ENGIE BRASIL ENERGIA S.A</t>
  </si>
  <si>
    <t>17344597000194</t>
  </si>
  <si>
    <t>84429695000111</t>
  </si>
  <si>
    <t>WEG S.A</t>
  </si>
  <si>
    <t>09346601000125</t>
  </si>
  <si>
    <t>B3 AS BRASIL BOLSA BALCAO</t>
  </si>
  <si>
    <t>60840055000131</t>
  </si>
  <si>
    <t>FLEURY S.A</t>
  </si>
  <si>
    <t>76484013000145</t>
  </si>
  <si>
    <t>CIA DE SANEAMENTO DO PARANA</t>
  </si>
  <si>
    <t>00000000000191</t>
  </si>
  <si>
    <t>30306294000145</t>
  </si>
  <si>
    <t>BANCO BTG PACTUAL S.A</t>
  </si>
  <si>
    <t>06</t>
  </si>
  <si>
    <t>60701190000104</t>
  </si>
  <si>
    <t>ITAU UNIBANCO S.A</t>
  </si>
  <si>
    <t>17192451000170</t>
  </si>
  <si>
    <t>BANCO ITAUCARD S.A</t>
  </si>
  <si>
    <t>07526557000100</t>
  </si>
  <si>
    <t>AMBEV S.A</t>
  </si>
  <si>
    <t>OBS</t>
  </si>
  <si>
    <t>Rendimento de aplicações financeiras</t>
  </si>
  <si>
    <t>LCI/LCA</t>
  </si>
  <si>
    <t>TRANSMIS. ALIANCA ENERG. ELETRICA</t>
  </si>
  <si>
    <t>92754738000169</t>
  </si>
  <si>
    <t>LOJAS RENNER S.A</t>
  </si>
  <si>
    <t>61532644000115</t>
  </si>
  <si>
    <t>ITAUSA S.A</t>
  </si>
  <si>
    <t>58119199000151</t>
  </si>
  <si>
    <t>ODONTOPREV S.A</t>
  </si>
  <si>
    <t>Hospitais, clinicas e laboratororios no Brasil</t>
  </si>
  <si>
    <t>Código</t>
  </si>
  <si>
    <t>Nome da instituição prestadora do serviço</t>
  </si>
  <si>
    <t>Descrição</t>
  </si>
  <si>
    <t>Valor Pago</t>
  </si>
  <si>
    <t>Parcela não dedutível/valor reembolsado</t>
  </si>
  <si>
    <t>Planos de saúde no Brasil</t>
  </si>
  <si>
    <t>PLANO DE SAÚDE</t>
  </si>
  <si>
    <t>ATENDIMENTO PSICOLOGICO SEMANAL</t>
  </si>
  <si>
    <t>OBS1</t>
  </si>
  <si>
    <t>Grupo</t>
  </si>
  <si>
    <t>OBS2</t>
  </si>
  <si>
    <t>Localização/País</t>
  </si>
  <si>
    <t>Discriminação</t>
  </si>
  <si>
    <t>Valor Ano Anterior</t>
  </si>
  <si>
    <t>Valor Atual</t>
  </si>
  <si>
    <t>03</t>
  </si>
  <si>
    <t>BANCO DO BRASIL</t>
  </si>
  <si>
    <t>BBAS3</t>
  </si>
  <si>
    <t>FLRY3</t>
  </si>
  <si>
    <t>ABEV3</t>
  </si>
  <si>
    <t>SAPR11</t>
  </si>
  <si>
    <t>PSSA3</t>
  </si>
  <si>
    <t>MAGAZINE LUIZA S.A</t>
  </si>
  <si>
    <t>MGLU3</t>
  </si>
  <si>
    <t>LREN3</t>
  </si>
  <si>
    <t>ITSA4</t>
  </si>
  <si>
    <t>ITSA3</t>
  </si>
  <si>
    <t>EGIE3</t>
  </si>
  <si>
    <t>BANCO DO BRASIL SEGURIDADE</t>
  </si>
  <si>
    <t>BBSE3</t>
  </si>
  <si>
    <t>AMERICAN TOWER CORPORATION</t>
  </si>
  <si>
    <t>AMT</t>
  </si>
  <si>
    <t>DIGITAL REALTY TRUST INC</t>
  </si>
  <si>
    <t>DLR</t>
  </si>
  <si>
    <t>ESSEX PROPERTY TRUST INC</t>
  </si>
  <si>
    <t>ESS</t>
  </si>
  <si>
    <t>NATIONAL RETAIL PROPERTIES INC</t>
  </si>
  <si>
    <t>NNN</t>
  </si>
  <si>
    <t>PROLOGIS INC</t>
  </si>
  <si>
    <t>PLD</t>
  </si>
  <si>
    <t>REALTY INCOME CORPORATION</t>
  </si>
  <si>
    <t>O</t>
  </si>
  <si>
    <t>B3SA3</t>
  </si>
  <si>
    <t>ODPV3</t>
  </si>
  <si>
    <t>Aplicações e Investimentos</t>
  </si>
  <si>
    <t>04</t>
  </si>
  <si>
    <t>Tesouro Direto, CDB, RDB e outros</t>
  </si>
  <si>
    <t>02</t>
  </si>
  <si>
    <t>47960950000121</t>
  </si>
  <si>
    <t>60889128000180</t>
  </si>
  <si>
    <t>CDB DO BANCO SOFISA</t>
  </si>
  <si>
    <t>02332886000104</t>
  </si>
  <si>
    <t>TESOURO DIRETO LFT 01/03/2035 CUSTODIADO NA CORRETORA XP INVESTIMENTOS</t>
  </si>
  <si>
    <t>CDB SR CUSTODIADO NO BANCO BTG PACTUAL</t>
  </si>
  <si>
    <t>TESOURO SELIC LTF CUSTODIADO NO BANCO BTG PACTUAL</t>
  </si>
  <si>
    <t>TESOURO IPCA NTN-B CUSTODIADO NO BANCO BTG PACTUAL</t>
  </si>
  <si>
    <t>AURA33</t>
  </si>
  <si>
    <t>Depósito a Vista e Numerário</t>
  </si>
  <si>
    <t>99</t>
  </si>
  <si>
    <t>Outros depositos a vista</t>
  </si>
  <si>
    <t>SALDO EM CONTA CORRENTE NA XP INVESTIMENTOS</t>
  </si>
  <si>
    <t>07</t>
  </si>
  <si>
    <t>26502794000185</t>
  </si>
  <si>
    <t>XPLG11</t>
  </si>
  <si>
    <t>24853044000122</t>
  </si>
  <si>
    <t xml:space="preserve">VINCI LOGISTICA FDO INV IMOB FII </t>
  </si>
  <si>
    <t>VILG11</t>
  </si>
  <si>
    <t>12516185000170</t>
  </si>
  <si>
    <t>VINCI OFFICES FDO INV IMOB</t>
  </si>
  <si>
    <t>VINO11</t>
  </si>
  <si>
    <t>17554274000125</t>
  </si>
  <si>
    <t>VISC11</t>
  </si>
  <si>
    <t>28737771000185</t>
  </si>
  <si>
    <t>VINCI SHOPPING CENTERS FDO INVEST IMOB FII</t>
  </si>
  <si>
    <t>ALIANZA TRUST RENDA IMOBILIARIA</t>
  </si>
  <si>
    <t>ALZR11</t>
  </si>
  <si>
    <t>28830325000110</t>
  </si>
  <si>
    <t>IRIDIUM RECEBIVEIS IMOBILIARIOS</t>
  </si>
  <si>
    <t>IRDM11</t>
  </si>
  <si>
    <t>97521225000125</t>
  </si>
  <si>
    <t>FII MAXI RENDA</t>
  </si>
  <si>
    <t>MXRF11</t>
  </si>
  <si>
    <t>CSHG RENDA URBANA FII</t>
  </si>
  <si>
    <t>HGRU11</t>
  </si>
  <si>
    <t>29641226000153</t>
  </si>
  <si>
    <t>11664201000100</t>
  </si>
  <si>
    <t>FATOR VERITA FDO INV IMOB FII</t>
  </si>
  <si>
    <t>VRTA11</t>
  </si>
  <si>
    <t>22219335000138</t>
  </si>
  <si>
    <t>BANESTES RECEBIVEIS IMOBILIARIOS FDO INV IMOB FII</t>
  </si>
  <si>
    <t>BCRI11</t>
  </si>
  <si>
    <t>XP LOG FDO INV IMOB FII</t>
  </si>
  <si>
    <t>11839593000109</t>
  </si>
  <si>
    <t xml:space="preserve">BTG PACTUAL LOGISTICA </t>
  </si>
  <si>
    <t>BTLG11</t>
  </si>
  <si>
    <t>12005956000165</t>
  </si>
  <si>
    <t>FII KINEA RENDA IMOBILIARIA</t>
  </si>
  <si>
    <t>KNRI11</t>
  </si>
  <si>
    <t>NOBL</t>
  </si>
  <si>
    <t>S&amp;P 500 DIVIDEND ARISTOCRATS PROSHARES</t>
  </si>
  <si>
    <t>QQQ</t>
  </si>
  <si>
    <t>INVESCO QQQ TR UNIT SER 1</t>
  </si>
  <si>
    <t>GOLD TRUST (ETF) ISHARES</t>
  </si>
  <si>
    <t>IAU</t>
  </si>
  <si>
    <t>VANGUARD GLOBAL EX US REAL ESTATE ETF</t>
  </si>
  <si>
    <t>VNQI</t>
  </si>
  <si>
    <t>IHARE SILVERS TR ISHARES</t>
  </si>
  <si>
    <t>SLV</t>
  </si>
  <si>
    <t>VANGUARD INTL EQUITY</t>
  </si>
  <si>
    <t>VWO</t>
  </si>
  <si>
    <t>38314708000190</t>
  </si>
  <si>
    <t>HASH11</t>
  </si>
  <si>
    <t>AURA MINERALS INC</t>
  </si>
  <si>
    <t xml:space="preserve">HASHDEX NASDAQ CRYPTO INDEX </t>
  </si>
  <si>
    <t>Outros Bens e Direitos</t>
  </si>
  <si>
    <t>JSPC creditados mas não pagos</t>
  </si>
  <si>
    <t>Razão Social</t>
  </si>
  <si>
    <t>CNPJ Fonte Pagadora</t>
  </si>
  <si>
    <t>61.532.644/0001-15</t>
  </si>
  <si>
    <t>TAEE11</t>
  </si>
  <si>
    <t>00.000.000/0001-91</t>
  </si>
  <si>
    <t>60.840.055/0001-31</t>
  </si>
  <si>
    <t>07.526.557/0001-00</t>
  </si>
  <si>
    <t>76.484.013/0001-45</t>
  </si>
  <si>
    <t>07.859.971/0001-30</t>
  </si>
  <si>
    <t>47.960.950/0001-21</t>
  </si>
  <si>
    <t>92.754.738/0001-62</t>
  </si>
  <si>
    <t>02.474.103/0001-19</t>
  </si>
  <si>
    <t>17.344.597/0001-94</t>
  </si>
  <si>
    <t>58.119.199/0001-51</t>
  </si>
  <si>
    <t>22.610.500/0001-88</t>
  </si>
  <si>
    <t>13.486.793/0001-42</t>
  </si>
  <si>
    <t>59.281.253/0001-23</t>
  </si>
  <si>
    <t>61.809.182/0001-30</t>
  </si>
  <si>
    <t>33.644.196/0001-06</t>
  </si>
  <si>
    <t>38.314.708/0001-90</t>
  </si>
  <si>
    <t>07.857.093/0001-14</t>
  </si>
  <si>
    <t>84.429.695/0001-11</t>
  </si>
  <si>
    <t>02.149.205/0001-69</t>
  </si>
  <si>
    <t>62.418.140/0001-31</t>
  </si>
  <si>
    <t>09.346.601/0001-25</t>
  </si>
  <si>
    <t>CNPJ Formatado</t>
  </si>
  <si>
    <t>CNPJ Desorganizado</t>
  </si>
  <si>
    <t>Código de Negociação</t>
  </si>
  <si>
    <t>País</t>
  </si>
  <si>
    <t>Brasil</t>
  </si>
  <si>
    <t>Estados Unidos</t>
  </si>
  <si>
    <t>BANCO DO BRASIL S.A</t>
  </si>
  <si>
    <t>WEG S.A .G</t>
  </si>
  <si>
    <t>AMBEV S.</t>
  </si>
  <si>
    <t>BB SEGURIDADE PARTICIPACOES S.A</t>
  </si>
  <si>
    <t>VORTX DISTRIBUIDORA DE TITULOS E VALORES IMOBILIARIOS LTA</t>
  </si>
  <si>
    <t>BANCO FATOR S/A</t>
  </si>
  <si>
    <t>CREDIT SUISSE HEDGING GRIFFO C</t>
  </si>
  <si>
    <t>BTG PACTUAL SERVICOS FINANCEIROS S.A DTVM</t>
  </si>
  <si>
    <t>BRL DISTRIBUIDORA DE TITULOS E VALORES MOBILIARIOS S/A</t>
  </si>
  <si>
    <t>INTRAG DTVM LTDA</t>
  </si>
  <si>
    <t>BANCO GENIAL S.A</t>
  </si>
  <si>
    <t>WEGE3</t>
  </si>
  <si>
    <t>Dividendo</t>
  </si>
  <si>
    <t>09</t>
  </si>
  <si>
    <t>33644196000106</t>
  </si>
  <si>
    <t>61809182000130</t>
  </si>
  <si>
    <t>22610500000188</t>
  </si>
  <si>
    <t>VORTX DISTRIBUIDORA DE TITULOS E VALORES IMOBILIARIOS LTDA</t>
  </si>
  <si>
    <t>59281253000123</t>
  </si>
  <si>
    <t>BTG PACTUAL SERVICOS FINANCEIROS AS DTVM</t>
  </si>
  <si>
    <t>13486793000142</t>
  </si>
  <si>
    <t>BRL DISTRIBUIDORA DE TITULOS VALORES MOBILIARIOS</t>
  </si>
  <si>
    <t>62418140000131</t>
  </si>
  <si>
    <t>Juros Sobre Capital Próprio</t>
  </si>
  <si>
    <t>92754738000162</t>
  </si>
  <si>
    <t>Quantidade</t>
  </si>
  <si>
    <t>Taxa</t>
  </si>
  <si>
    <t>Preço Médio</t>
  </si>
  <si>
    <t>123456789101258</t>
  </si>
  <si>
    <t>Hospital 1</t>
  </si>
  <si>
    <t>47896355656655</t>
  </si>
  <si>
    <t>55556588878989</t>
  </si>
  <si>
    <t>Plano 1</t>
  </si>
  <si>
    <t>Plano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</si>
</sst>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NumberFormat="1"/>
    <xf numFmtId="0" fontId="0" fillId="2" borderId="0" xfId="0" applyFont="1" applyFill="1"/>
    <xf numFmtId="0" fontId="0" fillId="0" borderId="1" xfId="0" applyFont="1" applyFill="1" applyBorder="1"/>
    <xf numFmtId="0" fontId="0" fillId="0" borderId="0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2" borderId="4" xfId="0" applyFont="1" applyFill="1" applyBorder="1"/>
    <xf numFmtId="0" fontId="1" fillId="3" borderId="0" xfId="0" applyFont="1" applyFill="1" applyBorder="1"/>
    <xf numFmtId="0" fontId="0" fillId="2" borderId="0" xfId="0" applyFont="1" applyFill="1" applyBorder="1"/>
    <xf numFmtId="49" fontId="0" fillId="2" borderId="0" xfId="0" applyNumberFormat="1" applyFont="1" applyFill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F18" totalsRowShown="0">
  <autoFilter ref="A1:F18"/>
  <tableColumns count="6">
    <tableColumn id="5" name="OBS"/>
    <tableColumn id="1" name="Tipo de Rendimento" dataDxfId="37"/>
    <tableColumn id="2" name="CNPJ Desorganizado" dataDxfId="36"/>
    <tableColumn id="6" name="CNPJ Formatado" dataDxfId="35">
      <calculatedColumnFormula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calculatedColumnFormula>
    </tableColumn>
    <tableColumn id="3" name="Nome da Fonte Pagadora"/>
    <tableColumn id="4" name="Valo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1:F13" totalsRowShown="0">
  <autoFilter ref="A1:F13"/>
  <tableColumns count="6">
    <tableColumn id="1" name="OBS"/>
    <tableColumn id="2" name="Tipo de Rendimento" dataDxfId="34"/>
    <tableColumn id="3" name="CNPJ Desorganizado" dataDxfId="33"/>
    <tableColumn id="6" name="CNPJ Formatado" dataDxfId="32">
      <calculatedColumnFormula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calculatedColumnFormula>
    </tableColumn>
    <tableColumn id="4" name="Nome da Fonte Pagadora"/>
    <tableColumn id="5" name="Valo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H4" totalsRowShown="0">
  <autoFilter ref="A1:H4"/>
  <tableColumns count="8">
    <tableColumn id="1" name="OBS"/>
    <tableColumn id="2" name="Código"/>
    <tableColumn id="3" name="CNPJ Desorganizado" dataDxfId="31"/>
    <tableColumn id="4" name="CNPJ Formatado" dataDxfId="30">
      <calculatedColumnFormula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calculatedColumnFormula>
    </tableColumn>
    <tableColumn id="5" name="Nome da instituição prestadora do serviço"/>
    <tableColumn id="6" name="Descrição"/>
    <tableColumn id="7" name="Valor Pago"/>
    <tableColumn id="8" name="Parcela não dedutível/valor reembolsa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1:K14" totalsRowShown="0">
  <autoFilter ref="A1:K14"/>
  <tableColumns count="11">
    <tableColumn id="15" name="OBS1"/>
    <tableColumn id="1" name="Grupo" dataDxfId="29"/>
    <tableColumn id="2" name="OBS2"/>
    <tableColumn id="3" name="Código" dataDxfId="28"/>
    <tableColumn id="4" name="Localização/País"/>
    <tableColumn id="6" name="CNPJ Desorganizado" dataDxfId="27"/>
    <tableColumn id="5" name="CNPJ Formatado" dataDxfId="26">
      <calculatedColumnFormula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calculatedColumnFormula>
    </tableColumn>
    <tableColumn id="7" name="Razão Social"/>
    <tableColumn id="10" name="Discriminação" dataDxfId="25"/>
    <tableColumn id="11" name="Valor Ano Anterior"/>
    <tableColumn id="12" name="Valor Atua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1:K30" totalsRowShown="0" dataDxfId="24" tableBorderDxfId="23">
  <autoFilter ref="A1:K30"/>
  <tableColumns count="11">
    <tableColumn id="1" name="Código de Negociação" dataDxfId="22"/>
    <tableColumn id="2" name="Razão Social" dataDxfId="21"/>
    <tableColumn id="11" name="Nome da Fonte Pagadora"/>
    <tableColumn id="3" name="CNPJ Desorganizado" dataDxfId="20"/>
    <tableColumn id="6" name="Valor Ano Anterior" dataDxfId="19"/>
    <tableColumn id="7" name="Valor Atual" dataDxfId="18"/>
    <tableColumn id="8" name="CNPJ Fonte Pagadora" dataDxfId="17"/>
    <tableColumn id="5" name="CNPJ Formatado" dataDxfId="16">
      <calculatedColumnFormula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calculatedColumnFormula>
    </tableColumn>
    <tableColumn id="4" name="Grupo" dataDxfId="15"/>
    <tableColumn id="9" name="Código" dataDxfId="14"/>
    <tableColumn id="10" name="País" dataDxfId="1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" name="Tabela1" displayName="Tabela1" ref="A1:J13" totalsRowShown="0" headerRowDxfId="12" dataDxfId="11" tableBorderDxfId="10">
  <autoFilter ref="A1:J13"/>
  <tableColumns count="10">
    <tableColumn id="1" name="Código de Negociação" dataDxfId="9"/>
    <tableColumn id="2" name="Razão Social" dataDxfId="8"/>
    <tableColumn id="5" name="Valor Ano Anterior" dataDxfId="7"/>
    <tableColumn id="6" name="Valor Atual" dataDxfId="6"/>
    <tableColumn id="7" name="Grupo" dataDxfId="5"/>
    <tableColumn id="8" name="Código" dataDxfId="4"/>
    <tableColumn id="9" name="País" dataDxfId="3"/>
    <tableColumn id="10" name="Quantidade" dataDxfId="2"/>
    <tableColumn id="11" name="Taxa" dataDxfId="1"/>
    <tableColumn id="12" name="Preço Mé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9" sqref="F19"/>
    </sheetView>
  </sheetViews>
  <sheetFormatPr defaultRowHeight="14.4" x14ac:dyDescent="0.3"/>
  <cols>
    <col min="1" max="1" width="26.33203125" bestFit="1" customWidth="1"/>
    <col min="2" max="2" width="19.88671875" style="1" customWidth="1"/>
    <col min="3" max="4" width="23.44140625" customWidth="1"/>
    <col min="5" max="5" width="57.5546875" bestFit="1" customWidth="1"/>
    <col min="6" max="6" width="14" customWidth="1"/>
  </cols>
  <sheetData>
    <row r="1" spans="1:6" x14ac:dyDescent="0.3">
      <c r="A1" t="s">
        <v>28</v>
      </c>
      <c r="B1" s="1" t="s">
        <v>1</v>
      </c>
      <c r="C1" t="s">
        <v>181</v>
      </c>
      <c r="D1" t="s">
        <v>180</v>
      </c>
      <c r="E1" t="s">
        <v>2</v>
      </c>
      <c r="F1" t="s">
        <v>3</v>
      </c>
    </row>
    <row r="2" spans="1:6" x14ac:dyDescent="0.3">
      <c r="A2" t="s">
        <v>30</v>
      </c>
      <c r="B2" s="1">
        <v>12</v>
      </c>
      <c r="C2" s="1" t="s">
        <v>19</v>
      </c>
      <c r="D2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30.306.294/0001-45</v>
      </c>
      <c r="E2" t="s">
        <v>20</v>
      </c>
      <c r="F2">
        <v>562.23</v>
      </c>
    </row>
    <row r="3" spans="1:6" x14ac:dyDescent="0.3">
      <c r="A3" t="s">
        <v>198</v>
      </c>
      <c r="B3" s="1" t="s">
        <v>199</v>
      </c>
      <c r="C3" s="1" t="s">
        <v>4</v>
      </c>
      <c r="D3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07.859.971/0001-30</v>
      </c>
      <c r="E3" t="s">
        <v>31</v>
      </c>
      <c r="F3">
        <v>1500</v>
      </c>
    </row>
    <row r="4" spans="1:6" x14ac:dyDescent="0.3">
      <c r="A4" t="s">
        <v>198</v>
      </c>
      <c r="B4" s="1" t="s">
        <v>199</v>
      </c>
      <c r="C4" s="1" t="s">
        <v>200</v>
      </c>
      <c r="D4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33.644.196/0001-06</v>
      </c>
      <c r="E4" t="s">
        <v>191</v>
      </c>
      <c r="F4">
        <v>450</v>
      </c>
    </row>
    <row r="5" spans="1:6" x14ac:dyDescent="0.3">
      <c r="A5" t="s">
        <v>198</v>
      </c>
      <c r="B5" s="1" t="s">
        <v>199</v>
      </c>
      <c r="C5" s="1" t="s">
        <v>201</v>
      </c>
      <c r="D5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61.809.182/0001-30</v>
      </c>
      <c r="E5" t="s">
        <v>192</v>
      </c>
      <c r="F5">
        <v>600</v>
      </c>
    </row>
    <row r="6" spans="1:6" x14ac:dyDescent="0.3">
      <c r="A6" t="s">
        <v>198</v>
      </c>
      <c r="B6" s="1" t="s">
        <v>199</v>
      </c>
      <c r="C6" s="1" t="s">
        <v>202</v>
      </c>
      <c r="D6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22.610.500/0001-88</v>
      </c>
      <c r="E6" t="s">
        <v>203</v>
      </c>
      <c r="F6">
        <v>655</v>
      </c>
    </row>
    <row r="7" spans="1:6" x14ac:dyDescent="0.3">
      <c r="A7" t="s">
        <v>198</v>
      </c>
      <c r="B7" s="1" t="s">
        <v>199</v>
      </c>
      <c r="C7" s="1" t="s">
        <v>204</v>
      </c>
      <c r="D7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59.281.253/0001-23</v>
      </c>
      <c r="E7" t="s">
        <v>205</v>
      </c>
      <c r="F7">
        <v>854</v>
      </c>
    </row>
    <row r="8" spans="1:6" x14ac:dyDescent="0.3">
      <c r="A8" t="s">
        <v>198</v>
      </c>
      <c r="B8" s="1" t="s">
        <v>199</v>
      </c>
      <c r="C8" s="1" t="s">
        <v>206</v>
      </c>
      <c r="D8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13.486.793/0001-42</v>
      </c>
      <c r="E8" t="s">
        <v>207</v>
      </c>
      <c r="F8">
        <v>5389</v>
      </c>
    </row>
    <row r="9" spans="1:6" x14ac:dyDescent="0.3">
      <c r="A9" t="s">
        <v>198</v>
      </c>
      <c r="B9" s="1" t="s">
        <v>199</v>
      </c>
      <c r="C9" s="1" t="s">
        <v>5</v>
      </c>
      <c r="D9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02.149.205/0001-69</v>
      </c>
      <c r="E9" t="s">
        <v>6</v>
      </c>
      <c r="F9">
        <v>64</v>
      </c>
    </row>
    <row r="10" spans="1:6" x14ac:dyDescent="0.3">
      <c r="A10" t="s">
        <v>198</v>
      </c>
      <c r="B10" s="1" t="s">
        <v>199</v>
      </c>
      <c r="C10" s="1" t="s">
        <v>7</v>
      </c>
      <c r="D10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02.474.103/0001-19</v>
      </c>
      <c r="E10" t="s">
        <v>8</v>
      </c>
      <c r="F10">
        <v>320</v>
      </c>
    </row>
    <row r="11" spans="1:6" x14ac:dyDescent="0.3">
      <c r="A11" t="s">
        <v>198</v>
      </c>
      <c r="B11" s="1" t="s">
        <v>199</v>
      </c>
      <c r="C11" s="1" t="s">
        <v>9</v>
      </c>
      <c r="D11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17.344.597/0001-94</v>
      </c>
      <c r="E11" t="s">
        <v>189</v>
      </c>
      <c r="F11">
        <v>741</v>
      </c>
    </row>
    <row r="12" spans="1:6" x14ac:dyDescent="0.3">
      <c r="A12" t="s">
        <v>198</v>
      </c>
      <c r="B12" s="1" t="s">
        <v>199</v>
      </c>
      <c r="C12" s="1" t="s">
        <v>10</v>
      </c>
      <c r="D12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84.429.695/0001-11</v>
      </c>
      <c r="E12" t="s">
        <v>11</v>
      </c>
      <c r="F12">
        <v>896</v>
      </c>
    </row>
    <row r="13" spans="1:6" x14ac:dyDescent="0.3">
      <c r="A13" t="s">
        <v>198</v>
      </c>
      <c r="B13" s="1" t="s">
        <v>199</v>
      </c>
      <c r="C13" s="1" t="s">
        <v>12</v>
      </c>
      <c r="D13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09.346.601/0001-25</v>
      </c>
      <c r="E13" t="s">
        <v>13</v>
      </c>
      <c r="F13">
        <v>2347</v>
      </c>
    </row>
    <row r="14" spans="1:6" x14ac:dyDescent="0.3">
      <c r="A14" t="s">
        <v>198</v>
      </c>
      <c r="B14" s="1" t="s">
        <v>199</v>
      </c>
      <c r="C14" s="1" t="s">
        <v>14</v>
      </c>
      <c r="D14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60.840.055/0001-31</v>
      </c>
      <c r="E14" t="s">
        <v>15</v>
      </c>
      <c r="F14">
        <v>8945</v>
      </c>
    </row>
    <row r="15" spans="1:6" x14ac:dyDescent="0.3">
      <c r="A15" t="s">
        <v>198</v>
      </c>
      <c r="B15" s="1" t="s">
        <v>199</v>
      </c>
      <c r="C15" s="1" t="s">
        <v>208</v>
      </c>
      <c r="D15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62.418.140/0001-31</v>
      </c>
      <c r="E15" t="s">
        <v>195</v>
      </c>
      <c r="F15">
        <v>1587</v>
      </c>
    </row>
    <row r="16" spans="1:6" x14ac:dyDescent="0.3">
      <c r="A16" t="s">
        <v>198</v>
      </c>
      <c r="B16" s="1" t="s">
        <v>199</v>
      </c>
      <c r="C16" s="1" t="s">
        <v>36</v>
      </c>
      <c r="D16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58.119.199/0001-51</v>
      </c>
      <c r="E16" t="s">
        <v>37</v>
      </c>
      <c r="F16">
        <v>5988</v>
      </c>
    </row>
    <row r="17" spans="1:6" x14ac:dyDescent="0.3">
      <c r="A17" t="s">
        <v>198</v>
      </c>
      <c r="B17" s="1" t="s">
        <v>199</v>
      </c>
      <c r="C17" s="1" t="s">
        <v>16</v>
      </c>
      <c r="D17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76.484.013/0001-45</v>
      </c>
      <c r="E17" t="s">
        <v>17</v>
      </c>
      <c r="F17">
        <v>5412</v>
      </c>
    </row>
    <row r="18" spans="1:6" x14ac:dyDescent="0.3">
      <c r="A18" t="s">
        <v>198</v>
      </c>
      <c r="B18" s="1" t="s">
        <v>199</v>
      </c>
      <c r="C18" s="1" t="s">
        <v>18</v>
      </c>
      <c r="D18" s="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00.000.000/0001-91</v>
      </c>
      <c r="E18" t="s">
        <v>186</v>
      </c>
      <c r="F18">
        <v>2147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4" sqref="F14"/>
    </sheetView>
  </sheetViews>
  <sheetFormatPr defaultRowHeight="14.4" x14ac:dyDescent="0.3"/>
  <cols>
    <col min="1" max="1" width="32.21875" bestFit="1" customWidth="1"/>
    <col min="2" max="2" width="19.88671875" style="1" customWidth="1"/>
    <col min="3" max="4" width="23.33203125" customWidth="1"/>
    <col min="5" max="5" width="24.21875" customWidth="1"/>
  </cols>
  <sheetData>
    <row r="1" spans="1:6" x14ac:dyDescent="0.3">
      <c r="A1" t="s">
        <v>28</v>
      </c>
      <c r="B1" s="1" t="s">
        <v>1</v>
      </c>
      <c r="C1" t="s">
        <v>181</v>
      </c>
      <c r="D1" t="s">
        <v>180</v>
      </c>
      <c r="E1" t="s">
        <v>2</v>
      </c>
      <c r="F1" t="s">
        <v>3</v>
      </c>
    </row>
    <row r="2" spans="1:6" x14ac:dyDescent="0.3">
      <c r="A2" t="s">
        <v>29</v>
      </c>
      <c r="B2" s="1" t="s">
        <v>21</v>
      </c>
      <c r="C2" s="1" t="s">
        <v>22</v>
      </c>
      <c r="D2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60.701.190/0001-04</v>
      </c>
      <c r="E2" t="s">
        <v>23</v>
      </c>
      <c r="F2">
        <v>1000</v>
      </c>
    </row>
    <row r="3" spans="1:6" x14ac:dyDescent="0.3">
      <c r="A3" t="s">
        <v>29</v>
      </c>
      <c r="B3" s="1" t="s">
        <v>21</v>
      </c>
      <c r="C3" s="1" t="s">
        <v>24</v>
      </c>
      <c r="D3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17.192.451/0001-70</v>
      </c>
      <c r="E3" t="s">
        <v>25</v>
      </c>
      <c r="F3">
        <v>450</v>
      </c>
    </row>
    <row r="4" spans="1:6" x14ac:dyDescent="0.3">
      <c r="A4" t="s">
        <v>209</v>
      </c>
      <c r="B4" s="1">
        <v>10</v>
      </c>
      <c r="C4" s="1" t="s">
        <v>18</v>
      </c>
      <c r="D4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00.000.000/0001-91</v>
      </c>
      <c r="E4" t="s">
        <v>186</v>
      </c>
      <c r="F4">
        <v>856</v>
      </c>
    </row>
    <row r="5" spans="1:6" x14ac:dyDescent="0.3">
      <c r="A5" t="s">
        <v>209</v>
      </c>
      <c r="B5" s="1">
        <v>10</v>
      </c>
      <c r="C5" s="1" t="s">
        <v>26</v>
      </c>
      <c r="D5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07.526.557/0001-00</v>
      </c>
      <c r="E5" s="9" t="s">
        <v>27</v>
      </c>
      <c r="F5">
        <v>578</v>
      </c>
    </row>
    <row r="6" spans="1:6" x14ac:dyDescent="0.3">
      <c r="A6" t="s">
        <v>209</v>
      </c>
      <c r="B6" s="1">
        <v>10</v>
      </c>
      <c r="C6" s="1" t="s">
        <v>16</v>
      </c>
      <c r="D6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76.484.013/0001-45</v>
      </c>
      <c r="E6" t="s">
        <v>17</v>
      </c>
      <c r="F6">
        <v>452</v>
      </c>
    </row>
    <row r="7" spans="1:6" x14ac:dyDescent="0.3">
      <c r="A7" t="s">
        <v>209</v>
      </c>
      <c r="B7" s="1">
        <v>10</v>
      </c>
      <c r="C7" s="1" t="s">
        <v>4</v>
      </c>
      <c r="D7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07.859.971/0001-30</v>
      </c>
      <c r="E7" t="s">
        <v>31</v>
      </c>
      <c r="F7">
        <v>325</v>
      </c>
    </row>
    <row r="8" spans="1:6" x14ac:dyDescent="0.3">
      <c r="A8" t="s">
        <v>209</v>
      </c>
      <c r="B8" s="1">
        <v>10</v>
      </c>
      <c r="C8" s="1" t="s">
        <v>5</v>
      </c>
      <c r="D8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02.149.205/0001-69</v>
      </c>
      <c r="E8" t="s">
        <v>6</v>
      </c>
      <c r="F8">
        <v>896</v>
      </c>
    </row>
    <row r="9" spans="1:6" x14ac:dyDescent="0.3">
      <c r="A9" t="s">
        <v>209</v>
      </c>
      <c r="B9" s="1">
        <v>10</v>
      </c>
      <c r="C9" s="1" t="s">
        <v>210</v>
      </c>
      <c r="D9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92.754.738/0001-62</v>
      </c>
      <c r="E9" t="s">
        <v>33</v>
      </c>
      <c r="F9">
        <v>658</v>
      </c>
    </row>
    <row r="10" spans="1:6" x14ac:dyDescent="0.3">
      <c r="A10" t="s">
        <v>209</v>
      </c>
      <c r="B10" s="1">
        <v>10</v>
      </c>
      <c r="C10" s="1" t="s">
        <v>34</v>
      </c>
      <c r="D10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61.532.644/0001-15</v>
      </c>
      <c r="E10" t="s">
        <v>35</v>
      </c>
      <c r="F10">
        <v>745</v>
      </c>
    </row>
    <row r="11" spans="1:6" x14ac:dyDescent="0.3">
      <c r="A11" t="s">
        <v>209</v>
      </c>
      <c r="B11" s="1">
        <v>10</v>
      </c>
      <c r="C11" s="1" t="s">
        <v>10</v>
      </c>
      <c r="D11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84.429.695/0001-11</v>
      </c>
      <c r="E11" t="s">
        <v>11</v>
      </c>
      <c r="F11">
        <v>456</v>
      </c>
    </row>
    <row r="12" spans="1:6" x14ac:dyDescent="0.3">
      <c r="A12" t="s">
        <v>209</v>
      </c>
      <c r="B12" s="1">
        <v>10</v>
      </c>
      <c r="C12" s="1" t="s">
        <v>12</v>
      </c>
      <c r="D12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09.346.601/0001-25</v>
      </c>
      <c r="E12" t="s">
        <v>13</v>
      </c>
      <c r="F12">
        <v>321</v>
      </c>
    </row>
    <row r="13" spans="1:6" x14ac:dyDescent="0.3">
      <c r="A13" t="s">
        <v>209</v>
      </c>
      <c r="B13" s="1">
        <v>10</v>
      </c>
      <c r="C13" s="1" t="s">
        <v>36</v>
      </c>
      <c r="D13" s="9" t="str">
        <f>LEFT(TEXT(Tabela5[[#This Row],[CNPJ Desorganizado]],"00000000000000"),2)&amp;"."&amp;MID(TEXT(Tabela5[[#This Row],[CNPJ Desorganizado]],"00000000000000"),3,3)&amp;"."&amp;MID(TEXT(Tabela5[[#This Row],[CNPJ Desorganizado]],"00000000000000"),6,3)&amp;"/"&amp;MID(TEXT(Tabela5[[#This Row],[CNPJ Desorganizado]],"00000000000000"),9,4)&amp;"-"&amp;RIGHT(TEXT(Tabela5[[#This Row],[CNPJ Desorganizado]],"00000000000000"),2)</f>
        <v>58.119.199/0001-51</v>
      </c>
      <c r="E13" t="s">
        <v>37</v>
      </c>
      <c r="F13">
        <v>258</v>
      </c>
    </row>
    <row r="14" spans="1:6" x14ac:dyDescent="0.3">
      <c r="C14" s="1"/>
      <c r="D14" s="1"/>
    </row>
    <row r="15" spans="1:6" x14ac:dyDescent="0.3">
      <c r="C15" s="1"/>
      <c r="D15" s="1"/>
    </row>
    <row r="16" spans="1:6" x14ac:dyDescent="0.3">
      <c r="C16" s="1"/>
      <c r="D1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H3" sqref="H3"/>
    </sheetView>
  </sheetViews>
  <sheetFormatPr defaultRowHeight="14.4" x14ac:dyDescent="0.3"/>
  <cols>
    <col min="1" max="1" width="37" bestFit="1" customWidth="1"/>
    <col min="3" max="3" width="37.33203125" customWidth="1"/>
    <col min="4" max="4" width="35.21875" customWidth="1"/>
    <col min="5" max="5" width="38.21875" customWidth="1"/>
    <col min="6" max="6" width="34.44140625" bestFit="1" customWidth="1"/>
    <col min="7" max="7" width="12" customWidth="1"/>
    <col min="8" max="8" width="37.5546875" customWidth="1"/>
  </cols>
  <sheetData>
    <row r="1" spans="1:8" x14ac:dyDescent="0.3">
      <c r="A1" t="s">
        <v>28</v>
      </c>
      <c r="B1" t="s">
        <v>39</v>
      </c>
      <c r="C1" t="s">
        <v>181</v>
      </c>
      <c r="D1" t="s">
        <v>180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 t="s">
        <v>38</v>
      </c>
      <c r="B2">
        <v>21</v>
      </c>
      <c r="C2" s="1" t="s">
        <v>214</v>
      </c>
      <c r="D2" s="9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12.345.678/9101-58</v>
      </c>
      <c r="E2" t="s">
        <v>215</v>
      </c>
      <c r="F2" t="s">
        <v>46</v>
      </c>
      <c r="G2">
        <v>78546</v>
      </c>
      <c r="H2">
        <v>4526</v>
      </c>
    </row>
    <row r="3" spans="1:8" x14ac:dyDescent="0.3">
      <c r="A3" t="s">
        <v>44</v>
      </c>
      <c r="B3">
        <v>26</v>
      </c>
      <c r="C3" s="1" t="s">
        <v>216</v>
      </c>
      <c r="D3" s="9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47.896.355/6566-55</v>
      </c>
      <c r="E3" t="s">
        <v>218</v>
      </c>
      <c r="F3" t="s">
        <v>45</v>
      </c>
      <c r="G3">
        <v>5874</v>
      </c>
      <c r="H3">
        <v>0</v>
      </c>
    </row>
    <row r="4" spans="1:8" x14ac:dyDescent="0.3">
      <c r="A4" t="s">
        <v>44</v>
      </c>
      <c r="B4">
        <v>26</v>
      </c>
      <c r="C4" s="1" t="s">
        <v>217</v>
      </c>
      <c r="D4" s="9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55.556.588/8789-89</v>
      </c>
      <c r="E4" t="s">
        <v>219</v>
      </c>
      <c r="F4" t="s">
        <v>45</v>
      </c>
      <c r="G4">
        <v>69863</v>
      </c>
      <c r="H4">
        <v>0</v>
      </c>
    </row>
    <row r="5" spans="1:8" x14ac:dyDescent="0.3">
      <c r="C5" s="1"/>
      <c r="D5" s="1"/>
    </row>
    <row r="6" spans="1:8" x14ac:dyDescent="0.3">
      <c r="C6" s="1"/>
      <c r="D6" s="1"/>
    </row>
    <row r="7" spans="1:8" x14ac:dyDescent="0.3">
      <c r="C7" s="1"/>
      <c r="D7" s="1"/>
    </row>
    <row r="8" spans="1:8" x14ac:dyDescent="0.3">
      <c r="C8" s="1"/>
      <c r="D8" s="1"/>
    </row>
    <row r="9" spans="1:8" x14ac:dyDescent="0.3">
      <c r="C9" s="1"/>
      <c r="D9" s="1"/>
    </row>
    <row r="10" spans="1:8" x14ac:dyDescent="0.3">
      <c r="C10" s="1"/>
      <c r="D10" s="1"/>
    </row>
    <row r="11" spans="1:8" x14ac:dyDescent="0.3">
      <c r="C11" s="1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  <row r="15" spans="1:8" x14ac:dyDescent="0.3">
      <c r="C15" s="1"/>
      <c r="D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workbookViewId="0">
      <selection activeCell="C17" sqref="A15:XFD17"/>
    </sheetView>
  </sheetViews>
  <sheetFormatPr defaultRowHeight="14.4" x14ac:dyDescent="0.3"/>
  <cols>
    <col min="1" max="1" width="21.5546875" bestFit="1" customWidth="1"/>
    <col min="2" max="2" width="8.88671875" style="1"/>
    <col min="3" max="3" width="29.6640625" bestFit="1" customWidth="1"/>
    <col min="4" max="4" width="8.88671875" style="1"/>
    <col min="5" max="6" width="16.6640625" customWidth="1"/>
    <col min="7" max="7" width="21.109375" bestFit="1" customWidth="1"/>
    <col min="8" max="8" width="16.88671875" style="1" customWidth="1"/>
    <col min="9" max="9" width="56.109375" customWidth="1"/>
    <col min="10" max="10" width="21.33203125" customWidth="1"/>
    <col min="11" max="11" width="16.88671875" customWidth="1"/>
    <col min="12" max="12" width="22.88671875" customWidth="1"/>
    <col min="13" max="13" width="18.5546875" customWidth="1"/>
    <col min="14" max="14" width="10" bestFit="1" customWidth="1"/>
  </cols>
  <sheetData>
    <row r="1" spans="1:11" x14ac:dyDescent="0.3">
      <c r="A1" t="s">
        <v>47</v>
      </c>
      <c r="B1" t="s">
        <v>48</v>
      </c>
      <c r="C1" t="s">
        <v>49</v>
      </c>
      <c r="D1" t="s">
        <v>39</v>
      </c>
      <c r="E1" t="s">
        <v>50</v>
      </c>
      <c r="F1" t="s">
        <v>181</v>
      </c>
      <c r="G1" t="s">
        <v>180</v>
      </c>
      <c r="H1" t="s">
        <v>155</v>
      </c>
      <c r="I1" t="s">
        <v>51</v>
      </c>
      <c r="J1" t="s">
        <v>52</v>
      </c>
      <c r="K1" t="s">
        <v>53</v>
      </c>
    </row>
    <row r="2" spans="1:11" ht="28.8" x14ac:dyDescent="0.3">
      <c r="A2" t="s">
        <v>153</v>
      </c>
      <c r="B2" s="1" t="s">
        <v>97</v>
      </c>
      <c r="C2" t="s">
        <v>154</v>
      </c>
      <c r="D2" s="1" t="s">
        <v>100</v>
      </c>
      <c r="E2" t="s">
        <v>184</v>
      </c>
      <c r="F2" s="1" t="s">
        <v>5</v>
      </c>
      <c r="G2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02.149.205/0001-69</v>
      </c>
      <c r="H2" t="s">
        <v>6</v>
      </c>
      <c r="I2" s="4" t="str">
        <f xml:space="preserve"> CONCATENATE("JUROS SOBRE CAPITAL CREDITADOS E NÃO PAGOS PELA EMPRESA ", H2, " NO VALOR DE R$ ", K2)</f>
        <v>JUROS SOBRE CAPITAL CREDITADOS E NÃO PAGOS PELA EMPRESA PORTO SEGURO S.A NO VALOR DE R$ 456</v>
      </c>
      <c r="J2">
        <v>457</v>
      </c>
      <c r="K2">
        <v>456</v>
      </c>
    </row>
    <row r="3" spans="1:11" ht="28.8" x14ac:dyDescent="0.3">
      <c r="A3" t="s">
        <v>153</v>
      </c>
      <c r="B3" s="1" t="s">
        <v>97</v>
      </c>
      <c r="C3" t="s">
        <v>154</v>
      </c>
      <c r="D3" s="1" t="s">
        <v>100</v>
      </c>
      <c r="E3" t="s">
        <v>184</v>
      </c>
      <c r="F3" s="1" t="s">
        <v>32</v>
      </c>
      <c r="G3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92.754.738/0001-69</v>
      </c>
      <c r="H3" t="s">
        <v>33</v>
      </c>
      <c r="I3" s="4" t="str">
        <f xml:space="preserve"> CONCATENATE("JUROS SOBRE CAPITAL CREDITADOS E NÃO PAGOS PELA EMPRESA ", H3, " NO VALOR DE R$ ", K3)</f>
        <v>JUROS SOBRE CAPITAL CREDITADOS E NÃO PAGOS PELA EMPRESA LOJAS RENNER S.A NO VALOR DE R$ 601</v>
      </c>
      <c r="J3">
        <v>25</v>
      </c>
      <c r="K3">
        <v>601</v>
      </c>
    </row>
    <row r="4" spans="1:11" ht="28.8" x14ac:dyDescent="0.3">
      <c r="A4" t="s">
        <v>153</v>
      </c>
      <c r="B4" s="1" t="s">
        <v>97</v>
      </c>
      <c r="C4" t="s">
        <v>154</v>
      </c>
      <c r="D4" s="1" t="s">
        <v>100</v>
      </c>
      <c r="E4" t="s">
        <v>184</v>
      </c>
      <c r="F4" s="1" t="s">
        <v>34</v>
      </c>
      <c r="G4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61.532.644/0001-15</v>
      </c>
      <c r="H4" t="s">
        <v>35</v>
      </c>
      <c r="I4" s="4" t="str">
        <f xml:space="preserve"> CONCATENATE("JUROS SOBRE CAPITAL CREDITADOS E NÃO PAGOS PELA EMPRESA ", H4, " NO VALOR DE R$ ", K4)</f>
        <v>JUROS SOBRE CAPITAL CREDITADOS E NÃO PAGOS PELA EMPRESA ITAUSA S.A NO VALOR DE R$ 586</v>
      </c>
      <c r="J4">
        <v>54</v>
      </c>
      <c r="K4">
        <v>586</v>
      </c>
    </row>
    <row r="5" spans="1:11" ht="28.8" x14ac:dyDescent="0.3">
      <c r="A5" t="s">
        <v>153</v>
      </c>
      <c r="B5" s="1" t="s">
        <v>97</v>
      </c>
      <c r="C5" t="s">
        <v>154</v>
      </c>
      <c r="D5" s="1" t="s">
        <v>100</v>
      </c>
      <c r="E5" t="s">
        <v>184</v>
      </c>
      <c r="F5" s="1" t="s">
        <v>7</v>
      </c>
      <c r="G5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02.474.103/0001-19</v>
      </c>
      <c r="H5" t="s">
        <v>8</v>
      </c>
      <c r="I5" s="4" t="str">
        <f xml:space="preserve"> CONCATENATE("JUROS SOBRE CAPITAL CREDITADOS E NÃO PAGOS PELA EMPRESA ", H5, " NO VALOR DE R$ ", K5)</f>
        <v>JUROS SOBRE CAPITAL CREDITADOS E NÃO PAGOS PELA EMPRESA ENGIE BRASIL ENERGIA S.A NO VALOR DE R$ 65</v>
      </c>
      <c r="J5">
        <v>12</v>
      </c>
      <c r="K5">
        <v>65</v>
      </c>
    </row>
    <row r="6" spans="1:11" ht="28.8" x14ac:dyDescent="0.3">
      <c r="A6" t="s">
        <v>153</v>
      </c>
      <c r="B6" s="1" t="s">
        <v>97</v>
      </c>
      <c r="C6" t="s">
        <v>153</v>
      </c>
      <c r="D6" s="1" t="s">
        <v>97</v>
      </c>
      <c r="E6" t="s">
        <v>184</v>
      </c>
      <c r="F6" s="1" t="s">
        <v>10</v>
      </c>
      <c r="G6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84.429.695/0001-11</v>
      </c>
      <c r="H6" t="s">
        <v>11</v>
      </c>
      <c r="I6" s="4" t="str">
        <f>CONCATENATE("CRÉDITO EM TRANSITO - JUROS SOBRE CAPITAL PROPRIO, ", H6, " CNPJ: ", F6, " VALOR TOTAL: R$ ", K6)</f>
        <v>CRÉDITO EM TRANSITO - JUROS SOBRE CAPITAL PROPRIO, WEG S.A CNPJ: 84429695000111 VALOR TOTAL: R$ 563</v>
      </c>
      <c r="J6">
        <v>5478</v>
      </c>
      <c r="K6">
        <v>563</v>
      </c>
    </row>
    <row r="7" spans="1:11" ht="43.2" x14ac:dyDescent="0.3">
      <c r="A7" t="s">
        <v>153</v>
      </c>
      <c r="B7" s="1" t="s">
        <v>97</v>
      </c>
      <c r="C7" t="s">
        <v>153</v>
      </c>
      <c r="D7" s="1" t="s">
        <v>97</v>
      </c>
      <c r="E7" t="s">
        <v>184</v>
      </c>
      <c r="F7" s="1" t="s">
        <v>16</v>
      </c>
      <c r="G7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76.484.013/0001-45</v>
      </c>
      <c r="H7" t="s">
        <v>17</v>
      </c>
      <c r="I7" s="4" t="str">
        <f>CONCATENATE("CRÉDITO EM TRANSITO - JUROS SOBRE CAPITAL PROPRIO, ", H7, " CNPJ: ", F7, " VALOR TOTAL: R$ ", K7)</f>
        <v>CRÉDITO EM TRANSITO - JUROS SOBRE CAPITAL PROPRIO, CIA DE SANEAMENTO DO PARANA CNPJ: 76484013000145 VALOR TOTAL: R$ 124,96</v>
      </c>
      <c r="J7">
        <v>521</v>
      </c>
      <c r="K7">
        <v>124.96</v>
      </c>
    </row>
    <row r="8" spans="1:11" ht="43.2" x14ac:dyDescent="0.3">
      <c r="A8" t="s">
        <v>153</v>
      </c>
      <c r="B8" s="1" t="s">
        <v>97</v>
      </c>
      <c r="C8" t="s">
        <v>153</v>
      </c>
      <c r="D8" s="1" t="s">
        <v>97</v>
      </c>
      <c r="E8" t="s">
        <v>184</v>
      </c>
      <c r="F8" s="1" t="s">
        <v>12</v>
      </c>
      <c r="G8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09.346.601/0001-25</v>
      </c>
      <c r="H8" t="s">
        <v>13</v>
      </c>
      <c r="I8" s="4" t="str">
        <f>CONCATENATE("CRÉDITO EM TRANSITO - JUROS SOBRE CAPITAL PROPRIO, ", H8, " CNPJ: ", F8, " VALOR TOTAL: R$ ", K8)</f>
        <v>CRÉDITO EM TRANSITO - JUROS SOBRE CAPITAL PROPRIO, B3 AS BRASIL BOLSA BALCAO CNPJ: 09346601000125 VALOR TOTAL: R$ 568</v>
      </c>
      <c r="J8">
        <v>458</v>
      </c>
      <c r="K8">
        <v>568</v>
      </c>
    </row>
    <row r="9" spans="1:11" x14ac:dyDescent="0.3">
      <c r="A9" t="s">
        <v>83</v>
      </c>
      <c r="B9" s="1" t="s">
        <v>84</v>
      </c>
      <c r="C9" t="s">
        <v>85</v>
      </c>
      <c r="D9" s="1" t="s">
        <v>86</v>
      </c>
      <c r="E9" t="s">
        <v>184</v>
      </c>
      <c r="F9" s="1" t="s">
        <v>88</v>
      </c>
      <c r="G9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60.889.128/0001-80</v>
      </c>
      <c r="H9"/>
      <c r="I9" s="4" t="s">
        <v>89</v>
      </c>
      <c r="J9">
        <v>200</v>
      </c>
      <c r="K9">
        <v>25</v>
      </c>
    </row>
    <row r="10" spans="1:11" ht="28.8" x14ac:dyDescent="0.3">
      <c r="A10" t="s">
        <v>83</v>
      </c>
      <c r="B10" s="1" t="s">
        <v>84</v>
      </c>
      <c r="C10" t="s">
        <v>85</v>
      </c>
      <c r="D10" s="1" t="s">
        <v>86</v>
      </c>
      <c r="E10" t="s">
        <v>184</v>
      </c>
      <c r="F10" s="1" t="s">
        <v>90</v>
      </c>
      <c r="G10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02.332.886/0001-04</v>
      </c>
      <c r="H10"/>
      <c r="I10" s="4" t="s">
        <v>91</v>
      </c>
      <c r="J10">
        <v>6587</v>
      </c>
      <c r="K10">
        <v>478</v>
      </c>
    </row>
    <row r="11" spans="1:11" x14ac:dyDescent="0.3">
      <c r="A11" t="s">
        <v>83</v>
      </c>
      <c r="B11" s="1" t="s">
        <v>84</v>
      </c>
      <c r="C11" t="s">
        <v>85</v>
      </c>
      <c r="D11" s="1" t="s">
        <v>86</v>
      </c>
      <c r="E11" t="s">
        <v>184</v>
      </c>
      <c r="F11" s="1" t="s">
        <v>19</v>
      </c>
      <c r="G11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30.306.294/0001-45</v>
      </c>
      <c r="H11"/>
      <c r="I11" s="4" t="s">
        <v>92</v>
      </c>
      <c r="J11">
        <v>254</v>
      </c>
      <c r="K11">
        <v>589</v>
      </c>
    </row>
    <row r="12" spans="1:11" x14ac:dyDescent="0.3">
      <c r="A12" t="s">
        <v>83</v>
      </c>
      <c r="B12" s="1" t="s">
        <v>84</v>
      </c>
      <c r="C12" t="s">
        <v>85</v>
      </c>
      <c r="D12" s="1" t="s">
        <v>86</v>
      </c>
      <c r="E12" t="s">
        <v>184</v>
      </c>
      <c r="F12" s="1" t="s">
        <v>19</v>
      </c>
      <c r="G12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30.306.294/0001-45</v>
      </c>
      <c r="H12"/>
      <c r="I12" s="4" t="s">
        <v>93</v>
      </c>
      <c r="J12">
        <v>2578</v>
      </c>
      <c r="K12">
        <v>8963</v>
      </c>
    </row>
    <row r="13" spans="1:11" x14ac:dyDescent="0.3">
      <c r="A13" t="s">
        <v>83</v>
      </c>
      <c r="B13" s="1" t="s">
        <v>84</v>
      </c>
      <c r="C13" t="s">
        <v>85</v>
      </c>
      <c r="D13" s="1" t="s">
        <v>86</v>
      </c>
      <c r="E13" t="s">
        <v>184</v>
      </c>
      <c r="F13" s="1" t="s">
        <v>19</v>
      </c>
      <c r="G13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30.306.294/0001-45</v>
      </c>
      <c r="H13"/>
      <c r="I13" s="4" t="s">
        <v>94</v>
      </c>
      <c r="J13">
        <v>1247</v>
      </c>
      <c r="K13">
        <v>5897</v>
      </c>
    </row>
    <row r="14" spans="1:11" x14ac:dyDescent="0.3">
      <c r="A14" t="s">
        <v>96</v>
      </c>
      <c r="B14" s="1" t="s">
        <v>21</v>
      </c>
      <c r="C14" t="s">
        <v>98</v>
      </c>
      <c r="D14" s="1" t="s">
        <v>97</v>
      </c>
      <c r="E14" t="s">
        <v>184</v>
      </c>
      <c r="F14" s="1" t="s">
        <v>90</v>
      </c>
      <c r="G14" s="9" t="str">
        <f>LEFT(TEXT(Tabela6[[#This Row],[CNPJ Desorganizado]],"00000000000000"),2)&amp;"."&amp;MID(TEXT(Tabela6[[#This Row],[CNPJ Desorganizado]],"00000000000000"),3,3)&amp;"."&amp;MID(TEXT(Tabela6[[#This Row],[CNPJ Desorganizado]],"00000000000000"),6,3)&amp;"/"&amp;MID(TEXT(Tabela6[[#This Row],[CNPJ Desorganizado]],"00000000000000"),9,4)&amp;"-"&amp;RIGHT(TEXT(Tabela6[[#This Row],[CNPJ Desorganizado]],"00000000000000"),2)</f>
        <v>02.332.886/0001-04</v>
      </c>
      <c r="H14"/>
      <c r="I14" s="4" t="s">
        <v>99</v>
      </c>
      <c r="J14">
        <v>4532</v>
      </c>
      <c r="K14">
        <v>456.6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C1" workbookViewId="0">
      <selection activeCell="N13" sqref="N13"/>
    </sheetView>
  </sheetViews>
  <sheetFormatPr defaultRowHeight="14.4" x14ac:dyDescent="0.3"/>
  <cols>
    <col min="1" max="1" width="22.109375" bestFit="1" customWidth="1"/>
    <col min="2" max="2" width="47.21875" bestFit="1" customWidth="1"/>
    <col min="3" max="3" width="47.21875" customWidth="1"/>
    <col min="4" max="4" width="18.109375" customWidth="1"/>
    <col min="5" max="5" width="18.5546875" customWidth="1"/>
    <col min="6" max="6" width="12.21875" customWidth="1"/>
    <col min="7" max="7" width="21.33203125" bestFit="1" customWidth="1"/>
    <col min="8" max="8" width="17.21875" bestFit="1" customWidth="1"/>
    <col min="9" max="9" width="8.88671875" style="1"/>
    <col min="10" max="10" width="12" style="1" customWidth="1"/>
  </cols>
  <sheetData>
    <row r="1" spans="1:11" x14ac:dyDescent="0.3">
      <c r="A1" t="s">
        <v>182</v>
      </c>
      <c r="B1" t="s">
        <v>155</v>
      </c>
      <c r="C1" t="s">
        <v>2</v>
      </c>
      <c r="D1" t="s">
        <v>181</v>
      </c>
      <c r="E1" t="s">
        <v>52</v>
      </c>
      <c r="F1" t="s">
        <v>53</v>
      </c>
      <c r="G1" t="s">
        <v>156</v>
      </c>
      <c r="H1" t="s">
        <v>180</v>
      </c>
      <c r="I1" s="1" t="s">
        <v>48</v>
      </c>
      <c r="J1" s="1" t="s">
        <v>39</v>
      </c>
      <c r="K1" t="s">
        <v>183</v>
      </c>
    </row>
    <row r="2" spans="1:11" x14ac:dyDescent="0.3">
      <c r="A2" s="5" t="s">
        <v>56</v>
      </c>
      <c r="B2" s="5" t="s">
        <v>55</v>
      </c>
      <c r="C2" s="5" t="s">
        <v>186</v>
      </c>
      <c r="D2" s="2" t="s">
        <v>18</v>
      </c>
      <c r="E2" s="5">
        <v>896.14</v>
      </c>
      <c r="F2" s="5">
        <v>9295.5499999999993</v>
      </c>
      <c r="G2" t="s">
        <v>159</v>
      </c>
      <c r="H2" s="7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00.000.000/0001-91</v>
      </c>
      <c r="I2" s="19" t="s">
        <v>54</v>
      </c>
      <c r="J2" s="19" t="s">
        <v>0</v>
      </c>
      <c r="K2" s="10" t="s">
        <v>184</v>
      </c>
    </row>
    <row r="3" spans="1:11" x14ac:dyDescent="0.3">
      <c r="A3" s="6" t="s">
        <v>197</v>
      </c>
      <c r="B3" s="6" t="s">
        <v>11</v>
      </c>
      <c r="C3" s="11" t="s">
        <v>187</v>
      </c>
      <c r="D3" s="3" t="s">
        <v>10</v>
      </c>
      <c r="E3" s="6">
        <v>1374.24</v>
      </c>
      <c r="F3" s="6">
        <v>2849.74</v>
      </c>
      <c r="G3" t="s">
        <v>176</v>
      </c>
      <c r="H3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84.429.695/0001-11</v>
      </c>
      <c r="I3" s="19" t="s">
        <v>54</v>
      </c>
      <c r="J3" s="19" t="s">
        <v>0</v>
      </c>
      <c r="K3" s="10" t="s">
        <v>184</v>
      </c>
    </row>
    <row r="4" spans="1:11" x14ac:dyDescent="0.3">
      <c r="A4" s="5" t="s">
        <v>57</v>
      </c>
      <c r="B4" s="5" t="s">
        <v>15</v>
      </c>
      <c r="C4" s="5" t="s">
        <v>15</v>
      </c>
      <c r="D4" s="2" t="s">
        <v>14</v>
      </c>
      <c r="E4" s="5">
        <v>1478.87</v>
      </c>
      <c r="F4" s="5">
        <v>9735.44</v>
      </c>
      <c r="G4" t="s">
        <v>160</v>
      </c>
      <c r="H4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60.840.055/0001-31</v>
      </c>
      <c r="I4" s="19" t="s">
        <v>54</v>
      </c>
      <c r="J4" s="19" t="s">
        <v>0</v>
      </c>
      <c r="K4" s="10" t="s">
        <v>184</v>
      </c>
    </row>
    <row r="5" spans="1:11" x14ac:dyDescent="0.3">
      <c r="A5" s="6" t="s">
        <v>58</v>
      </c>
      <c r="B5" s="6" t="s">
        <v>27</v>
      </c>
      <c r="C5" s="11" t="s">
        <v>188</v>
      </c>
      <c r="D5" s="3" t="s">
        <v>26</v>
      </c>
      <c r="E5" s="6">
        <v>914.72</v>
      </c>
      <c r="F5" s="6">
        <v>9495.56</v>
      </c>
      <c r="G5" t="s">
        <v>161</v>
      </c>
      <c r="H5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07.526.557/0001-00</v>
      </c>
      <c r="I5" s="19" t="s">
        <v>54</v>
      </c>
      <c r="J5" s="19" t="s">
        <v>0</v>
      </c>
      <c r="K5" s="10" t="s">
        <v>184</v>
      </c>
    </row>
    <row r="6" spans="1:11" x14ac:dyDescent="0.3">
      <c r="A6" s="5" t="s">
        <v>59</v>
      </c>
      <c r="B6" s="5" t="s">
        <v>17</v>
      </c>
      <c r="C6" s="5" t="s">
        <v>17</v>
      </c>
      <c r="D6" s="2" t="s">
        <v>16</v>
      </c>
      <c r="E6" s="5">
        <v>1386.13</v>
      </c>
      <c r="F6" s="5">
        <v>9896.2999999999993</v>
      </c>
      <c r="G6" t="s">
        <v>162</v>
      </c>
      <c r="H6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76.484.013/0001-45</v>
      </c>
      <c r="I6" s="19" t="s">
        <v>54</v>
      </c>
      <c r="J6" s="19" t="s">
        <v>0</v>
      </c>
      <c r="K6" s="10" t="s">
        <v>184</v>
      </c>
    </row>
    <row r="7" spans="1:11" x14ac:dyDescent="0.3">
      <c r="A7" s="6" t="s">
        <v>158</v>
      </c>
      <c r="B7" s="6" t="s">
        <v>31</v>
      </c>
      <c r="C7" s="11" t="s">
        <v>31</v>
      </c>
      <c r="D7" s="3" t="s">
        <v>4</v>
      </c>
      <c r="E7" s="6">
        <v>1127.42</v>
      </c>
      <c r="F7" s="6">
        <v>2080.1999999999998</v>
      </c>
      <c r="G7" t="s">
        <v>163</v>
      </c>
      <c r="H7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07.859.971/0001-30</v>
      </c>
      <c r="I7" s="19" t="s">
        <v>54</v>
      </c>
      <c r="J7" s="19" t="s">
        <v>0</v>
      </c>
      <c r="K7" s="10" t="s">
        <v>184</v>
      </c>
    </row>
    <row r="8" spans="1:11" x14ac:dyDescent="0.3">
      <c r="A8" s="5" t="s">
        <v>60</v>
      </c>
      <c r="B8" s="5" t="s">
        <v>6</v>
      </c>
      <c r="C8" s="5" t="s">
        <v>6</v>
      </c>
      <c r="D8" s="2" t="s">
        <v>5</v>
      </c>
      <c r="E8" s="5">
        <v>1680.62</v>
      </c>
      <c r="F8" s="5">
        <v>2477.0500000000002</v>
      </c>
      <c r="G8" t="s">
        <v>177</v>
      </c>
      <c r="H8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02.149.205/0001-69</v>
      </c>
      <c r="I8" s="19" t="s">
        <v>54</v>
      </c>
      <c r="J8" s="19" t="s">
        <v>0</v>
      </c>
      <c r="K8" s="10" t="s">
        <v>184</v>
      </c>
    </row>
    <row r="9" spans="1:11" x14ac:dyDescent="0.3">
      <c r="A9" s="6" t="s">
        <v>62</v>
      </c>
      <c r="B9" s="6" t="s">
        <v>61</v>
      </c>
      <c r="C9" s="11" t="s">
        <v>61</v>
      </c>
      <c r="D9" s="3" t="s">
        <v>87</v>
      </c>
      <c r="E9" s="6">
        <v>1994.12</v>
      </c>
      <c r="F9" s="6">
        <v>386.34</v>
      </c>
      <c r="G9" t="s">
        <v>164</v>
      </c>
      <c r="H9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47.960.950/0001-21</v>
      </c>
      <c r="I9" s="19" t="s">
        <v>54</v>
      </c>
      <c r="J9" s="19" t="s">
        <v>0</v>
      </c>
      <c r="K9" s="10" t="s">
        <v>184</v>
      </c>
    </row>
    <row r="10" spans="1:11" x14ac:dyDescent="0.3">
      <c r="A10" s="5" t="s">
        <v>63</v>
      </c>
      <c r="B10" s="5" t="s">
        <v>33</v>
      </c>
      <c r="C10" s="5" t="s">
        <v>33</v>
      </c>
      <c r="D10" s="2" t="s">
        <v>32</v>
      </c>
      <c r="E10" s="5">
        <v>1934.72</v>
      </c>
      <c r="F10" s="5">
        <v>9843.2000000000007</v>
      </c>
      <c r="G10" t="s">
        <v>165</v>
      </c>
      <c r="H10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92.754.738/0001-69</v>
      </c>
      <c r="I10" s="19" t="s">
        <v>54</v>
      </c>
      <c r="J10" s="19" t="s">
        <v>0</v>
      </c>
      <c r="K10" s="10" t="s">
        <v>184</v>
      </c>
    </row>
    <row r="11" spans="1:11" x14ac:dyDescent="0.3">
      <c r="A11" s="6" t="s">
        <v>64</v>
      </c>
      <c r="B11" s="6" t="s">
        <v>35</v>
      </c>
      <c r="C11" s="11" t="s">
        <v>35</v>
      </c>
      <c r="D11" s="6" t="s">
        <v>34</v>
      </c>
      <c r="E11" s="6">
        <v>0</v>
      </c>
      <c r="F11" s="6">
        <v>9787.9</v>
      </c>
      <c r="G11" t="s">
        <v>157</v>
      </c>
      <c r="H11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61.532.644/0001-15</v>
      </c>
      <c r="I11" s="19" t="s">
        <v>54</v>
      </c>
      <c r="J11" s="19" t="s">
        <v>0</v>
      </c>
      <c r="K11" s="10" t="s">
        <v>184</v>
      </c>
    </row>
    <row r="12" spans="1:11" x14ac:dyDescent="0.3">
      <c r="A12" s="5" t="s">
        <v>65</v>
      </c>
      <c r="B12" s="5" t="s">
        <v>35</v>
      </c>
      <c r="C12" s="5" t="s">
        <v>35</v>
      </c>
      <c r="D12" s="2" t="s">
        <v>34</v>
      </c>
      <c r="E12" s="5">
        <v>0</v>
      </c>
      <c r="F12" s="5">
        <v>373.8</v>
      </c>
      <c r="G12" t="s">
        <v>157</v>
      </c>
      <c r="H12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61.532.644/0001-15</v>
      </c>
      <c r="I12" s="19" t="s">
        <v>54</v>
      </c>
      <c r="J12" s="19" t="s">
        <v>0</v>
      </c>
      <c r="K12" s="10" t="s">
        <v>184</v>
      </c>
    </row>
    <row r="13" spans="1:11" x14ac:dyDescent="0.3">
      <c r="A13" s="6" t="s">
        <v>66</v>
      </c>
      <c r="B13" s="6" t="s">
        <v>8</v>
      </c>
      <c r="C13" s="11" t="s">
        <v>8</v>
      </c>
      <c r="D13" s="3" t="s">
        <v>7</v>
      </c>
      <c r="E13" s="6">
        <v>1273.31</v>
      </c>
      <c r="F13" s="6">
        <v>9898.24</v>
      </c>
      <c r="G13" t="s">
        <v>166</v>
      </c>
      <c r="H13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02.474.103/0001-19</v>
      </c>
      <c r="I13" s="19" t="s">
        <v>54</v>
      </c>
      <c r="J13" s="19" t="s">
        <v>0</v>
      </c>
      <c r="K13" s="10" t="s">
        <v>184</v>
      </c>
    </row>
    <row r="14" spans="1:11" x14ac:dyDescent="0.3">
      <c r="A14" s="5" t="s">
        <v>68</v>
      </c>
      <c r="B14" s="5" t="s">
        <v>67</v>
      </c>
      <c r="C14" s="5" t="s">
        <v>189</v>
      </c>
      <c r="D14" s="2" t="s">
        <v>9</v>
      </c>
      <c r="E14" s="5">
        <v>1191.69</v>
      </c>
      <c r="F14" s="5">
        <v>2528.25</v>
      </c>
      <c r="G14" t="s">
        <v>167</v>
      </c>
      <c r="H14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17.344.597/0001-94</v>
      </c>
      <c r="I14" s="19" t="s">
        <v>54</v>
      </c>
      <c r="J14" s="19" t="s">
        <v>0</v>
      </c>
      <c r="K14" s="10" t="s">
        <v>184</v>
      </c>
    </row>
    <row r="15" spans="1:11" x14ac:dyDescent="0.3">
      <c r="A15" s="6" t="s">
        <v>81</v>
      </c>
      <c r="B15" s="6" t="s">
        <v>13</v>
      </c>
      <c r="C15" s="11" t="s">
        <v>13</v>
      </c>
      <c r="D15" s="6" t="s">
        <v>12</v>
      </c>
      <c r="E15" s="6">
        <v>6311.96</v>
      </c>
      <c r="F15" s="6">
        <v>9922.85</v>
      </c>
      <c r="G15" t="s">
        <v>179</v>
      </c>
      <c r="H15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09.346.601/0001-25</v>
      </c>
      <c r="I15" s="19" t="s">
        <v>54</v>
      </c>
      <c r="J15" s="19" t="s">
        <v>0</v>
      </c>
      <c r="K15" s="10" t="s">
        <v>184</v>
      </c>
    </row>
    <row r="16" spans="1:11" x14ac:dyDescent="0.3">
      <c r="A16" s="5" t="s">
        <v>82</v>
      </c>
      <c r="B16" s="5" t="s">
        <v>37</v>
      </c>
      <c r="C16" s="5" t="s">
        <v>37</v>
      </c>
      <c r="D16" s="2" t="s">
        <v>36</v>
      </c>
      <c r="E16" s="5">
        <v>894.24</v>
      </c>
      <c r="F16" s="5">
        <v>9453.83</v>
      </c>
      <c r="G16" t="s">
        <v>168</v>
      </c>
      <c r="H16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58.119.199/0001-51</v>
      </c>
      <c r="I16" s="19" t="s">
        <v>54</v>
      </c>
      <c r="J16" s="19" t="s">
        <v>0</v>
      </c>
      <c r="K16" s="10" t="s">
        <v>184</v>
      </c>
    </row>
    <row r="17" spans="1:11" x14ac:dyDescent="0.3">
      <c r="A17" s="6" t="s">
        <v>95</v>
      </c>
      <c r="B17" s="6" t="s">
        <v>151</v>
      </c>
      <c r="C17" s="11" t="s">
        <v>151</v>
      </c>
      <c r="D17" s="6"/>
      <c r="E17" s="6">
        <v>2686.99</v>
      </c>
      <c r="F17" s="6">
        <v>3920</v>
      </c>
      <c r="G17" t="s">
        <v>175</v>
      </c>
      <c r="H17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00.000.000/0000-00</v>
      </c>
      <c r="I17" s="19" t="s">
        <v>84</v>
      </c>
      <c r="J17" s="19" t="s">
        <v>84</v>
      </c>
      <c r="K17" s="10" t="s">
        <v>184</v>
      </c>
    </row>
    <row r="18" spans="1:11" x14ac:dyDescent="0.3">
      <c r="A18" s="6" t="s">
        <v>102</v>
      </c>
      <c r="B18" s="6" t="s">
        <v>130</v>
      </c>
      <c r="C18" s="11" t="s">
        <v>190</v>
      </c>
      <c r="D18" s="3" t="s">
        <v>101</v>
      </c>
      <c r="E18" s="6">
        <v>31101.64</v>
      </c>
      <c r="F18" s="6">
        <v>5647.56</v>
      </c>
      <c r="G18" t="s">
        <v>169</v>
      </c>
      <c r="H18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26.502.794/0001-85</v>
      </c>
      <c r="I18" s="19" t="s">
        <v>100</v>
      </c>
      <c r="J18" s="19" t="s">
        <v>54</v>
      </c>
      <c r="K18" s="10" t="s">
        <v>184</v>
      </c>
    </row>
    <row r="19" spans="1:11" x14ac:dyDescent="0.3">
      <c r="A19" t="s">
        <v>105</v>
      </c>
      <c r="B19" t="s">
        <v>104</v>
      </c>
      <c r="C19" s="12" t="s">
        <v>194</v>
      </c>
      <c r="D19" t="s">
        <v>103</v>
      </c>
      <c r="E19">
        <v>3423.78</v>
      </c>
      <c r="F19">
        <v>5995.8</v>
      </c>
      <c r="G19" t="s">
        <v>170</v>
      </c>
      <c r="H19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24.853.044/0001-22</v>
      </c>
      <c r="I19" s="19" t="s">
        <v>100</v>
      </c>
      <c r="J19" s="19" t="s">
        <v>54</v>
      </c>
      <c r="K19" s="10" t="s">
        <v>184</v>
      </c>
    </row>
    <row r="20" spans="1:11" x14ac:dyDescent="0.3">
      <c r="A20" s="6" t="s">
        <v>108</v>
      </c>
      <c r="B20" s="6" t="s">
        <v>107</v>
      </c>
      <c r="C20" s="11" t="s">
        <v>194</v>
      </c>
      <c r="D20" s="3" t="s">
        <v>106</v>
      </c>
      <c r="E20" s="6">
        <v>4089.4</v>
      </c>
      <c r="F20" s="6">
        <v>4855.2</v>
      </c>
      <c r="G20" t="s">
        <v>170</v>
      </c>
      <c r="H20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12.516.185/0001-70</v>
      </c>
      <c r="I20" s="19" t="s">
        <v>100</v>
      </c>
      <c r="J20" s="19" t="s">
        <v>54</v>
      </c>
      <c r="K20" s="10" t="s">
        <v>184</v>
      </c>
    </row>
    <row r="21" spans="1:11" x14ac:dyDescent="0.3">
      <c r="A21" t="s">
        <v>110</v>
      </c>
      <c r="B21" t="s">
        <v>112</v>
      </c>
      <c r="C21" s="12" t="s">
        <v>194</v>
      </c>
      <c r="D21" t="s">
        <v>109</v>
      </c>
      <c r="E21">
        <v>11161.210999999999</v>
      </c>
      <c r="F21">
        <v>0</v>
      </c>
      <c r="G21" t="s">
        <v>170</v>
      </c>
      <c r="H21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17.554.274/0001-25</v>
      </c>
      <c r="I21" s="19" t="s">
        <v>100</v>
      </c>
      <c r="J21" s="19" t="s">
        <v>54</v>
      </c>
      <c r="K21" s="10" t="s">
        <v>184</v>
      </c>
    </row>
    <row r="22" spans="1:11" x14ac:dyDescent="0.3">
      <c r="A22" s="6" t="s">
        <v>114</v>
      </c>
      <c r="B22" s="6" t="s">
        <v>113</v>
      </c>
      <c r="C22" s="11" t="s">
        <v>193</v>
      </c>
      <c r="D22" s="3" t="s">
        <v>111</v>
      </c>
      <c r="E22" s="6">
        <v>3634.62</v>
      </c>
      <c r="F22" s="6">
        <v>5994.54</v>
      </c>
      <c r="G22" t="s">
        <v>171</v>
      </c>
      <c r="H22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28.737.771/0001-85</v>
      </c>
      <c r="I22" s="19" t="s">
        <v>100</v>
      </c>
      <c r="J22" s="19" t="s">
        <v>54</v>
      </c>
      <c r="K22" s="10" t="s">
        <v>184</v>
      </c>
    </row>
    <row r="23" spans="1:11" x14ac:dyDescent="0.3">
      <c r="A23" t="s">
        <v>117</v>
      </c>
      <c r="B23" t="s">
        <v>116</v>
      </c>
      <c r="C23" s="12" t="s">
        <v>193</v>
      </c>
      <c r="D23" t="s">
        <v>115</v>
      </c>
      <c r="E23">
        <v>1390.29</v>
      </c>
      <c r="F23">
        <v>5549</v>
      </c>
      <c r="G23" t="s">
        <v>171</v>
      </c>
      <c r="H23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28.830.325/0001-10</v>
      </c>
      <c r="I23" s="19" t="s">
        <v>100</v>
      </c>
      <c r="J23" s="19" t="s">
        <v>54</v>
      </c>
      <c r="K23" s="10" t="s">
        <v>184</v>
      </c>
    </row>
    <row r="24" spans="1:11" x14ac:dyDescent="0.3">
      <c r="A24" s="6" t="s">
        <v>120</v>
      </c>
      <c r="B24" s="6" t="s">
        <v>119</v>
      </c>
      <c r="C24" s="11" t="s">
        <v>193</v>
      </c>
      <c r="D24" s="3" t="s">
        <v>118</v>
      </c>
      <c r="E24" s="6">
        <v>6311.21</v>
      </c>
      <c r="F24" s="6">
        <v>9089.7199999999993</v>
      </c>
      <c r="G24" t="s">
        <v>171</v>
      </c>
      <c r="H24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97.521.225/0001-25</v>
      </c>
      <c r="I24" s="19" t="s">
        <v>100</v>
      </c>
      <c r="J24" s="19" t="s">
        <v>54</v>
      </c>
      <c r="K24" s="10" t="s">
        <v>184</v>
      </c>
    </row>
    <row r="25" spans="1:11" x14ac:dyDescent="0.3">
      <c r="A25" t="s">
        <v>122</v>
      </c>
      <c r="B25" t="s">
        <v>121</v>
      </c>
      <c r="C25" s="12" t="s">
        <v>192</v>
      </c>
      <c r="D25" t="s">
        <v>123</v>
      </c>
      <c r="E25">
        <v>3710.67</v>
      </c>
      <c r="F25">
        <v>5987.39</v>
      </c>
      <c r="G25" t="s">
        <v>172</v>
      </c>
      <c r="H25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29.641.226/0001-53</v>
      </c>
      <c r="I25" s="19" t="s">
        <v>100</v>
      </c>
      <c r="J25" s="19" t="s">
        <v>54</v>
      </c>
      <c r="K25" s="10" t="s">
        <v>184</v>
      </c>
    </row>
    <row r="26" spans="1:11" x14ac:dyDescent="0.3">
      <c r="A26" s="6" t="s">
        <v>126</v>
      </c>
      <c r="B26" s="6" t="s">
        <v>125</v>
      </c>
      <c r="C26" s="11" t="s">
        <v>191</v>
      </c>
      <c r="D26" s="3" t="s">
        <v>124</v>
      </c>
      <c r="E26" s="6">
        <v>37111.11</v>
      </c>
      <c r="F26" s="6">
        <v>5590.56</v>
      </c>
      <c r="G26" t="s">
        <v>173</v>
      </c>
      <c r="H26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11.664.201/0001-00</v>
      </c>
      <c r="I26" s="19" t="s">
        <v>100</v>
      </c>
      <c r="J26" s="19" t="s">
        <v>54</v>
      </c>
      <c r="K26" s="10" t="s">
        <v>184</v>
      </c>
    </row>
    <row r="27" spans="1:11" x14ac:dyDescent="0.3">
      <c r="A27" t="s">
        <v>129</v>
      </c>
      <c r="B27" t="s">
        <v>128</v>
      </c>
      <c r="C27" s="12" t="s">
        <v>194</v>
      </c>
      <c r="D27" t="s">
        <v>127</v>
      </c>
      <c r="E27">
        <v>3817.1</v>
      </c>
      <c r="F27">
        <v>5432.67</v>
      </c>
      <c r="G27" t="s">
        <v>170</v>
      </c>
      <c r="H27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22.219.335/0001-38</v>
      </c>
      <c r="I27" s="19" t="s">
        <v>100</v>
      </c>
      <c r="J27" s="19" t="s">
        <v>54</v>
      </c>
      <c r="K27" s="10" t="s">
        <v>184</v>
      </c>
    </row>
    <row r="28" spans="1:11" x14ac:dyDescent="0.3">
      <c r="A28" s="6" t="s">
        <v>133</v>
      </c>
      <c r="B28" s="6" t="s">
        <v>132</v>
      </c>
      <c r="C28" s="11" t="s">
        <v>193</v>
      </c>
      <c r="D28" s="3" t="s">
        <v>131</v>
      </c>
      <c r="E28" s="6">
        <v>3944.94</v>
      </c>
      <c r="F28" s="6">
        <v>5823.2</v>
      </c>
      <c r="G28" t="s">
        <v>171</v>
      </c>
      <c r="H28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11.839.593/0001-09</v>
      </c>
      <c r="I28" s="19" t="s">
        <v>100</v>
      </c>
      <c r="J28" s="19" t="s">
        <v>54</v>
      </c>
      <c r="K28" s="10" t="s">
        <v>184</v>
      </c>
    </row>
    <row r="29" spans="1:11" x14ac:dyDescent="0.3">
      <c r="A29" s="6" t="s">
        <v>136</v>
      </c>
      <c r="B29" s="6" t="s">
        <v>135</v>
      </c>
      <c r="C29" s="11" t="s">
        <v>195</v>
      </c>
      <c r="D29" s="3" t="s">
        <v>134</v>
      </c>
      <c r="E29" s="6">
        <v>0</v>
      </c>
      <c r="F29" s="6">
        <v>6589.4</v>
      </c>
      <c r="G29" t="s">
        <v>178</v>
      </c>
      <c r="H29" s="5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12.005.956/0001-65</v>
      </c>
      <c r="I29" s="19" t="s">
        <v>100</v>
      </c>
      <c r="J29" s="19" t="s">
        <v>54</v>
      </c>
      <c r="K29" s="10" t="s">
        <v>184</v>
      </c>
    </row>
    <row r="30" spans="1:11" x14ac:dyDescent="0.3">
      <c r="A30" t="s">
        <v>150</v>
      </c>
      <c r="B30" t="s">
        <v>152</v>
      </c>
      <c r="C30" s="12" t="s">
        <v>196</v>
      </c>
      <c r="D30" t="s">
        <v>149</v>
      </c>
      <c r="E30">
        <v>1603</v>
      </c>
      <c r="F30">
        <v>9325.85</v>
      </c>
      <c r="G30" t="s">
        <v>174</v>
      </c>
      <c r="H30" s="8" t="str">
        <f>LEFT(TEXT(Tabela7[[#This Row],[CNPJ Desorganizado]],"00000000000000"),2)&amp;"."&amp;MID(TEXT(Tabela7[[#This Row],[CNPJ Desorganizado]],"00000000000000"),3,3)&amp;"."&amp;MID(TEXT(Tabela7[[#This Row],[CNPJ Desorganizado]],"00000000000000"),6,3)&amp;"/"&amp;MID(TEXT(Tabela7[[#This Row],[CNPJ Desorganizado]],"00000000000000"),9,4)&amp;"-"&amp;RIGHT(TEXT(Tabela7[[#This Row],[CNPJ Desorganizado]],"00000000000000"),2)</f>
        <v>38.314.708/0001-90</v>
      </c>
      <c r="I30" s="19" t="s">
        <v>100</v>
      </c>
      <c r="J30" s="19" t="s">
        <v>199</v>
      </c>
      <c r="K30" s="10" t="s">
        <v>184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2" sqref="H22"/>
    </sheetView>
  </sheetViews>
  <sheetFormatPr defaultRowHeight="14.4" x14ac:dyDescent="0.3"/>
  <cols>
    <col min="1" max="1" width="21.5546875" customWidth="1"/>
    <col min="2" max="2" width="13.21875" customWidth="1"/>
    <col min="3" max="3" width="18.5546875" customWidth="1"/>
    <col min="4" max="4" width="12.21875" customWidth="1"/>
    <col min="5" max="6" width="8.88671875" style="1"/>
    <col min="7" max="7" width="13.5546875" bestFit="1" customWidth="1"/>
    <col min="8" max="8" width="12.77734375" customWidth="1"/>
    <col min="10" max="10" width="13.5546875" customWidth="1"/>
  </cols>
  <sheetData>
    <row r="1" spans="1:10" x14ac:dyDescent="0.3">
      <c r="A1" s="14" t="s">
        <v>182</v>
      </c>
      <c r="B1" s="14" t="s">
        <v>155</v>
      </c>
      <c r="C1" s="14" t="s">
        <v>52</v>
      </c>
      <c r="D1" s="14" t="s">
        <v>53</v>
      </c>
      <c r="E1" s="13" t="s">
        <v>48</v>
      </c>
      <c r="F1" s="13" t="s">
        <v>39</v>
      </c>
      <c r="G1" s="15" t="s">
        <v>183</v>
      </c>
      <c r="H1" s="17" t="s">
        <v>211</v>
      </c>
      <c r="I1" s="17" t="s">
        <v>212</v>
      </c>
      <c r="J1" s="17" t="s">
        <v>213</v>
      </c>
    </row>
    <row r="2" spans="1:10" x14ac:dyDescent="0.3">
      <c r="A2" s="6" t="s">
        <v>70</v>
      </c>
      <c r="B2" s="6" t="s">
        <v>69</v>
      </c>
      <c r="C2" s="6">
        <v>15686.29</v>
      </c>
      <c r="D2" s="6">
        <v>24105.63</v>
      </c>
      <c r="E2" s="2" t="s">
        <v>54</v>
      </c>
      <c r="F2" s="2" t="s">
        <v>0</v>
      </c>
      <c r="G2" s="16" t="s">
        <v>185</v>
      </c>
      <c r="H2" s="18">
        <v>1.9349000000000001</v>
      </c>
      <c r="I2" s="18">
        <v>9.1774000000000004</v>
      </c>
      <c r="J2" s="18">
        <v>480.1</v>
      </c>
    </row>
    <row r="3" spans="1:10" x14ac:dyDescent="0.3">
      <c r="A3" s="5" t="s">
        <v>72</v>
      </c>
      <c r="B3" s="5" t="s">
        <v>71</v>
      </c>
      <c r="C3" s="5">
        <v>15774.93</v>
      </c>
      <c r="D3" s="5">
        <v>24104.04</v>
      </c>
      <c r="E3" s="2" t="s">
        <v>54</v>
      </c>
      <c r="F3" s="2" t="s">
        <v>0</v>
      </c>
      <c r="G3" s="16" t="s">
        <v>185</v>
      </c>
      <c r="H3" s="18">
        <v>3.22397</v>
      </c>
      <c r="I3" s="18">
        <v>9.1819000000000006</v>
      </c>
      <c r="J3" s="18">
        <v>479.4</v>
      </c>
    </row>
    <row r="4" spans="1:10" x14ac:dyDescent="0.3">
      <c r="A4" s="6" t="s">
        <v>74</v>
      </c>
      <c r="B4" s="6" t="s">
        <v>73</v>
      </c>
      <c r="C4" s="6">
        <v>15706.86</v>
      </c>
      <c r="D4" s="6">
        <v>21910.102999999999</v>
      </c>
      <c r="E4" s="2" t="s">
        <v>54</v>
      </c>
      <c r="F4" s="2" t="s">
        <v>0</v>
      </c>
      <c r="G4" s="16" t="s">
        <v>185</v>
      </c>
      <c r="H4" s="18">
        <v>1.3924700000000001</v>
      </c>
      <c r="I4" s="18">
        <v>9.1661000000000001</v>
      </c>
      <c r="J4" s="18">
        <v>425.63</v>
      </c>
    </row>
    <row r="5" spans="1:10" x14ac:dyDescent="0.3">
      <c r="A5" s="5" t="s">
        <v>76</v>
      </c>
      <c r="B5" s="5" t="s">
        <v>75</v>
      </c>
      <c r="C5" s="5">
        <v>2230.23</v>
      </c>
      <c r="D5" s="5">
        <v>3102.31</v>
      </c>
      <c r="E5" s="2" t="s">
        <v>54</v>
      </c>
      <c r="F5" s="2" t="s">
        <v>0</v>
      </c>
      <c r="G5" s="16" t="s">
        <v>185</v>
      </c>
      <c r="H5" s="18">
        <v>13.32249</v>
      </c>
      <c r="I5" s="18">
        <v>9.2166999999999994</v>
      </c>
      <c r="J5" s="18">
        <v>594.69000000000005</v>
      </c>
    </row>
    <row r="6" spans="1:10" x14ac:dyDescent="0.3">
      <c r="A6" s="6" t="s">
        <v>78</v>
      </c>
      <c r="B6" s="6" t="s">
        <v>77</v>
      </c>
      <c r="C6" s="6">
        <v>15377.56</v>
      </c>
      <c r="D6" s="6">
        <v>2693.52</v>
      </c>
      <c r="E6" s="2" t="s">
        <v>54</v>
      </c>
      <c r="F6" s="2" t="s">
        <v>0</v>
      </c>
      <c r="G6" s="16" t="s">
        <v>185</v>
      </c>
      <c r="H6" s="18">
        <v>4.2946</v>
      </c>
      <c r="I6" s="18">
        <v>9.2934000000000001</v>
      </c>
      <c r="J6" s="18">
        <v>512.72</v>
      </c>
    </row>
    <row r="7" spans="1:10" x14ac:dyDescent="0.3">
      <c r="A7" s="5" t="s">
        <v>80</v>
      </c>
      <c r="B7" s="5" t="s">
        <v>79</v>
      </c>
      <c r="C7" s="5">
        <v>0</v>
      </c>
      <c r="D7" s="5">
        <v>1723.74</v>
      </c>
      <c r="E7" s="2" t="s">
        <v>54</v>
      </c>
      <c r="F7" s="2" t="s">
        <v>0</v>
      </c>
      <c r="G7" s="16" t="s">
        <v>185</v>
      </c>
      <c r="H7" s="18">
        <v>4.8428899999999997</v>
      </c>
      <c r="I7" s="18">
        <v>9.0167000000000002</v>
      </c>
      <c r="J7" s="18">
        <v>343.6</v>
      </c>
    </row>
    <row r="8" spans="1:10" x14ac:dyDescent="0.3">
      <c r="A8" s="5" t="s">
        <v>139</v>
      </c>
      <c r="B8" s="5" t="s">
        <v>140</v>
      </c>
      <c r="C8" s="5">
        <v>2379.65</v>
      </c>
      <c r="D8" s="5">
        <v>31037.439999999999</v>
      </c>
      <c r="E8" s="2" t="s">
        <v>100</v>
      </c>
      <c r="F8" s="2" t="s">
        <v>199</v>
      </c>
      <c r="G8" s="16" t="s">
        <v>185</v>
      </c>
      <c r="H8" s="18">
        <v>2.1440000000000001</v>
      </c>
      <c r="I8" s="18">
        <v>9.1279000000000003</v>
      </c>
      <c r="J8" s="18">
        <v>748.35</v>
      </c>
    </row>
    <row r="9" spans="1:10" x14ac:dyDescent="0.3">
      <c r="A9" s="6" t="s">
        <v>137</v>
      </c>
      <c r="B9" s="6" t="s">
        <v>138</v>
      </c>
      <c r="C9" s="6">
        <v>25715.59</v>
      </c>
      <c r="D9" s="6">
        <v>3769.22</v>
      </c>
      <c r="E9" s="2" t="s">
        <v>100</v>
      </c>
      <c r="F9" s="2" t="s">
        <v>199</v>
      </c>
      <c r="G9" s="16" t="s">
        <v>185</v>
      </c>
      <c r="H9" s="18">
        <v>7.9491100000000001</v>
      </c>
      <c r="I9" s="18">
        <v>9.1979000000000006</v>
      </c>
      <c r="J9" s="18">
        <v>730.83</v>
      </c>
    </row>
    <row r="10" spans="1:10" x14ac:dyDescent="0.3">
      <c r="A10" s="5" t="s">
        <v>142</v>
      </c>
      <c r="B10" s="5" t="s">
        <v>141</v>
      </c>
      <c r="C10" s="5">
        <v>15756.2</v>
      </c>
      <c r="D10" s="5">
        <v>11005.37</v>
      </c>
      <c r="E10" s="2" t="s">
        <v>100</v>
      </c>
      <c r="F10" s="2" t="s">
        <v>199</v>
      </c>
      <c r="G10" s="16" t="s">
        <v>185</v>
      </c>
      <c r="H10" s="18">
        <v>9.6278799999999993</v>
      </c>
      <c r="I10" s="18">
        <v>9.1388999999999996</v>
      </c>
      <c r="J10" s="18">
        <v>351.34</v>
      </c>
    </row>
    <row r="11" spans="1:10" x14ac:dyDescent="0.3">
      <c r="A11" s="6" t="s">
        <v>144</v>
      </c>
      <c r="B11" s="6" t="s">
        <v>143</v>
      </c>
      <c r="C11" s="6">
        <v>15756.2</v>
      </c>
      <c r="D11" s="6">
        <v>11005.37</v>
      </c>
      <c r="E11" s="2" t="s">
        <v>100</v>
      </c>
      <c r="F11" s="2" t="s">
        <v>199</v>
      </c>
      <c r="G11" s="16" t="s">
        <v>185</v>
      </c>
      <c r="H11" s="18">
        <v>11.94664</v>
      </c>
      <c r="I11" s="18">
        <v>9.2318999999999996</v>
      </c>
      <c r="J11" s="18">
        <v>654.39</v>
      </c>
    </row>
    <row r="12" spans="1:10" x14ac:dyDescent="0.3">
      <c r="A12" s="5" t="s">
        <v>146</v>
      </c>
      <c r="B12" s="5" t="s">
        <v>145</v>
      </c>
      <c r="C12" s="5">
        <v>1515156.89</v>
      </c>
      <c r="D12" s="5">
        <v>19105.39</v>
      </c>
      <c r="E12" s="2" t="s">
        <v>100</v>
      </c>
      <c r="F12" s="2" t="s">
        <v>199</v>
      </c>
      <c r="G12" s="16" t="s">
        <v>185</v>
      </c>
      <c r="H12" s="18">
        <v>16.98207</v>
      </c>
      <c r="I12" s="18">
        <v>9.1710999999999991</v>
      </c>
      <c r="J12" s="18">
        <v>383.94</v>
      </c>
    </row>
    <row r="13" spans="1:10" x14ac:dyDescent="0.3">
      <c r="A13" s="6" t="s">
        <v>148</v>
      </c>
      <c r="B13" s="6" t="s">
        <v>147</v>
      </c>
      <c r="C13" s="6">
        <v>15430.26</v>
      </c>
      <c r="D13" s="6">
        <v>2479.9899999999998</v>
      </c>
      <c r="E13" s="2" t="s">
        <v>100</v>
      </c>
      <c r="F13" s="2" t="s">
        <v>199</v>
      </c>
      <c r="G13" s="16" t="s">
        <v>185</v>
      </c>
      <c r="H13" s="18">
        <v>9.3333700000000004</v>
      </c>
      <c r="I13" s="18">
        <v>9.2187999999999999</v>
      </c>
      <c r="J13" s="18">
        <v>475.21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Rend. Isentos e Não Trib.</vt:lpstr>
      <vt:lpstr>Rend. Sujeitos A Trib. Exclusiv</vt:lpstr>
      <vt:lpstr>Pagamentos Efetuados</vt:lpstr>
      <vt:lpstr>Bens e Direitos</vt:lpstr>
      <vt:lpstr>Base</vt:lpstr>
      <vt:lpstr>Avenue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</dc:creator>
  <cp:lastModifiedBy>Guilherme Martins</cp:lastModifiedBy>
  <dcterms:created xsi:type="dcterms:W3CDTF">2023-08-29T13:42:59Z</dcterms:created>
  <dcterms:modified xsi:type="dcterms:W3CDTF">2023-09-13T16:32:08Z</dcterms:modified>
</cp:coreProperties>
</file>