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ilh\GitHub\automatizar_IR\"/>
    </mc:Choice>
  </mc:AlternateContent>
  <bookViews>
    <workbookView xWindow="0" yWindow="0" windowWidth="28800" windowHeight="12216" firstSheet="5" activeTab="8"/>
  </bookViews>
  <sheets>
    <sheet name="Posição - Ações" sheetId="1" r:id="rId1"/>
    <sheet name="Posição - BDR" sheetId="2" r:id="rId2"/>
    <sheet name="Posição - Empréstimos" sheetId="3" r:id="rId3"/>
    <sheet name="Posição - ETF" sheetId="4" r:id="rId4"/>
    <sheet name="Posição - Fundos" sheetId="5" r:id="rId5"/>
    <sheet name="Posição - Renda Fixa" sheetId="6" r:id="rId6"/>
    <sheet name="Posição - Tesouro Direto" sheetId="7" r:id="rId7"/>
    <sheet name="Proventos Recebidos" sheetId="8" r:id="rId8"/>
    <sheet name="Reembolsos de Empréstimo" sheetId="9" r:id="rId9"/>
  </sheets>
  <calcPr calcId="152511"/>
</workbook>
</file>

<file path=xl/calcChain.xml><?xml version="1.0" encoding="utf-8"?>
<calcChain xmlns="http://schemas.openxmlformats.org/spreadsheetml/2006/main">
  <c r="N3" i="5" l="1"/>
  <c r="N4" i="5"/>
  <c r="N5" i="5"/>
  <c r="N6" i="5"/>
  <c r="N7" i="5"/>
  <c r="N8" i="5"/>
  <c r="N9" i="5"/>
  <c r="N10" i="5"/>
  <c r="N11" i="5"/>
  <c r="N12" i="5"/>
  <c r="N2" i="5"/>
  <c r="J3" i="5"/>
  <c r="J4" i="5"/>
  <c r="J5" i="5"/>
  <c r="J6" i="5"/>
  <c r="J7" i="5"/>
  <c r="J8" i="5"/>
  <c r="J9" i="5"/>
  <c r="J10" i="5"/>
  <c r="J11" i="5"/>
  <c r="J12" i="5"/>
  <c r="J2" i="5"/>
  <c r="M2" i="4"/>
  <c r="N3" i="3"/>
  <c r="N2" i="3"/>
  <c r="M2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2" i="1"/>
</calcChain>
</file>

<file path=xl/sharedStrings.xml><?xml version="1.0" encoding="utf-8"?>
<sst xmlns="http://schemas.openxmlformats.org/spreadsheetml/2006/main" count="630" uniqueCount="209">
  <si>
    <t>Produto</t>
  </si>
  <si>
    <t>Instituição</t>
  </si>
  <si>
    <t>Conta</t>
  </si>
  <si>
    <t>Código de Negociação</t>
  </si>
  <si>
    <t>Código ISIN / Distribuição</t>
  </si>
  <si>
    <t>Tipo</t>
  </si>
  <si>
    <t>Escriturador</t>
  </si>
  <si>
    <t>Quantidade</t>
  </si>
  <si>
    <t>Quantidade Disponível</t>
  </si>
  <si>
    <t>Quantidade Indisponível</t>
  </si>
  <si>
    <t>Motivo</t>
  </si>
  <si>
    <t>Preço de Fechamento</t>
  </si>
  <si>
    <t>Valor Atualizado</t>
  </si>
  <si>
    <t xml:space="preserve">ABEV3 - AMBEV S.A.                                        </t>
  </si>
  <si>
    <t>XP INVESTIMENTOS CCTVM S/A</t>
  </si>
  <si>
    <t>ABEV3</t>
  </si>
  <si>
    <t>07526557000100</t>
  </si>
  <si>
    <t>BRABEVACNOR1 - 126</t>
  </si>
  <si>
    <t>ON</t>
  </si>
  <si>
    <t>BANCO BRADESCO S/A</t>
  </si>
  <si>
    <t>-</t>
  </si>
  <si>
    <t xml:space="preserve">B3SA3 - B3 S.A. - BRASIL, BOLSA, BALCÃO                   </t>
  </si>
  <si>
    <t>B3SA3</t>
  </si>
  <si>
    <t>09346601000125</t>
  </si>
  <si>
    <t>BRB3SAACNOR6 - 124</t>
  </si>
  <si>
    <t xml:space="preserve">BBAS3 - BCO BRASIL S.A.                                   </t>
  </si>
  <si>
    <t>BBAS3</t>
  </si>
  <si>
    <t>00000000000191</t>
  </si>
  <si>
    <t>BRBBASACNOR3 - 311</t>
  </si>
  <si>
    <t>BANCO DO BRASIL S/A</t>
  </si>
  <si>
    <t xml:space="preserve">BBSE3 - BB SEGURIDADE PARTICIPAÇÕES S.A.                  </t>
  </si>
  <si>
    <t>BBSE3</t>
  </si>
  <si>
    <t>17344597000194</t>
  </si>
  <si>
    <t>BRBBSEACNOR5 - 121</t>
  </si>
  <si>
    <t xml:space="preserve">EGIE3 - ENGIE BRASIL ENERGIA S.A.                         </t>
  </si>
  <si>
    <t>EGIE3</t>
  </si>
  <si>
    <t>02474103000119</t>
  </si>
  <si>
    <t>BREGIEACNOR9 - 122</t>
  </si>
  <si>
    <t>ITAU CV S/A</t>
  </si>
  <si>
    <t xml:space="preserve">ITSA3 - ITAUSA S.A.                                       </t>
  </si>
  <si>
    <t>ITSA3</t>
  </si>
  <si>
    <t>61532644000115</t>
  </si>
  <si>
    <t>BRITSAACNOR0 - 425</t>
  </si>
  <si>
    <t xml:space="preserve">ITSA4 - ITAUSA S.A.                                       </t>
  </si>
  <si>
    <t>ITSA4</t>
  </si>
  <si>
    <t>BRITSAACNPR7 - 425</t>
  </si>
  <si>
    <t>PN</t>
  </si>
  <si>
    <t xml:space="preserve">LREN3 - LOJAS RENNER S.A.                                 </t>
  </si>
  <si>
    <t>LREN3</t>
  </si>
  <si>
    <t>92754738000162</t>
  </si>
  <si>
    <t>BRLRENACNOR1 - 215</t>
  </si>
  <si>
    <t xml:space="preserve">MGLU3 - MAGAZINE LUIZA S.A.                               </t>
  </si>
  <si>
    <t>MGLU3</t>
  </si>
  <si>
    <t>47960950000121</t>
  </si>
  <si>
    <t>BRMGLUACNOR2 - 120</t>
  </si>
  <si>
    <t xml:space="preserve">ODPV3 - ODONTOPREV S.A.                                   </t>
  </si>
  <si>
    <t>ODPV3</t>
  </si>
  <si>
    <t>58119199000151</t>
  </si>
  <si>
    <t>BRODPVACNOR4 - 193</t>
  </si>
  <si>
    <t xml:space="preserve">PSSA3 - PORTO SEGURO S.A.                                 </t>
  </si>
  <si>
    <t>PSSA3</t>
  </si>
  <si>
    <t>02149205000169</t>
  </si>
  <si>
    <t>BRPSSAACNOR7 - 150</t>
  </si>
  <si>
    <t xml:space="preserve">SAPR11 - CIA SANEAMENTO DO PARANA - SANEPAR                </t>
  </si>
  <si>
    <t>SAPR11</t>
  </si>
  <si>
    <t>76484013000145</t>
  </si>
  <si>
    <t>BRSAPRCDAM13 - 114</t>
  </si>
  <si>
    <t>UNIT</t>
  </si>
  <si>
    <t xml:space="preserve">TAEE11 - TRANSMISSORA ALIANÇA DE ENERGIA ELÉTRICA S.A.     </t>
  </si>
  <si>
    <t>TAEE11</t>
  </si>
  <si>
    <t>07859971000130</t>
  </si>
  <si>
    <t>BRTAEECDAM10 - 140</t>
  </si>
  <si>
    <t xml:space="preserve">WEGE3 - WEG S.A.                                          </t>
  </si>
  <si>
    <t>WEGE3</t>
  </si>
  <si>
    <t>84429695000111</t>
  </si>
  <si>
    <t>BRWEGEACNOR0 - 214</t>
  </si>
  <si>
    <t/>
  </si>
  <si>
    <t xml:space="preserve">AURA33 - AURA MINERALS INC.                                </t>
  </si>
  <si>
    <t>AURA33</t>
  </si>
  <si>
    <t>BRAURABDR001 - 107</t>
  </si>
  <si>
    <t>BDR</t>
  </si>
  <si>
    <t>Natureza</t>
  </si>
  <si>
    <t>Número de Contrato</t>
  </si>
  <si>
    <t>Modalidade</t>
  </si>
  <si>
    <t>OPA</t>
  </si>
  <si>
    <t>Liquidação antecipada</t>
  </si>
  <si>
    <t>Taxa</t>
  </si>
  <si>
    <t>Comissão</t>
  </si>
  <si>
    <t>Data de registro</t>
  </si>
  <si>
    <t>Data de vencimento</t>
  </si>
  <si>
    <t xml:space="preserve">FLRY3 - FLEURY S.A.                                       </t>
  </si>
  <si>
    <t>Doador</t>
  </si>
  <si>
    <t>D1</t>
  </si>
  <si>
    <t>SIM</t>
  </si>
  <si>
    <t>07/12/2022</t>
  </si>
  <si>
    <t>09/01/2023</t>
  </si>
  <si>
    <t>Registro</t>
  </si>
  <si>
    <t>14/12/2022</t>
  </si>
  <si>
    <t>24/01/2023</t>
  </si>
  <si>
    <t xml:space="preserve">HASH11 - HASHDEX NASDAQ CRYPTO INDEX FUNDO DE ÍNDICE       </t>
  </si>
  <si>
    <t>HASH11</t>
  </si>
  <si>
    <t>38314708000190</t>
  </si>
  <si>
    <t>BRHASHCTF018 - 100</t>
  </si>
  <si>
    <t>Criptoativo</t>
  </si>
  <si>
    <t>Administrador</t>
  </si>
  <si>
    <t xml:space="preserve">ALZR11 - ALIANZA TRUST RENDA IMOBILIARIA FDO INV IMOB      </t>
  </si>
  <si>
    <t>ALZR11</t>
  </si>
  <si>
    <t>28737771000185</t>
  </si>
  <si>
    <t>BRALZRCTF006 - 163</t>
  </si>
  <si>
    <t>Cotas</t>
  </si>
  <si>
    <t>BTG PACTUAL SERVICOS FINANCEIROS S/A DTVM</t>
  </si>
  <si>
    <t>BCRI11 - BANESTES RECEBÍVEIS IMOBILIÁRIOS FDO INV IMOB  FII</t>
  </si>
  <si>
    <t>BCRI11</t>
  </si>
  <si>
    <t>22219335000138</t>
  </si>
  <si>
    <t>BRBCRICTF009 - 197</t>
  </si>
  <si>
    <t>BRL TRUST DTVM S/A</t>
  </si>
  <si>
    <t xml:space="preserve">BTLG11 - BTG PACTUAL LOGISTICA FDO INV IMOB - FII          </t>
  </si>
  <si>
    <t>BTLG11</t>
  </si>
  <si>
    <t>11839593000109</t>
  </si>
  <si>
    <t>BRBTLGCTF000 - 143</t>
  </si>
  <si>
    <t xml:space="preserve">HGRU11 - CSHG RENDA URBANA - FDO INV IMOB - FII            </t>
  </si>
  <si>
    <t>HGRU11</t>
  </si>
  <si>
    <t>29641226000153</t>
  </si>
  <si>
    <t>BRHGRUCTF002 - 158</t>
  </si>
  <si>
    <t xml:space="preserve">IRDM11 - FII IRIDIUM RECEBÍVEIS IMOBILIÁRIOS               </t>
  </si>
  <si>
    <t>IRDM11</t>
  </si>
  <si>
    <t>28830325000110</t>
  </si>
  <si>
    <t>BRIRDMCTF004 - 168</t>
  </si>
  <si>
    <t xml:space="preserve">KNRI11 - KINEA RENDA IMOBILIÁRIA FDO INV IMOB - FII        </t>
  </si>
  <si>
    <t>KNRI11</t>
  </si>
  <si>
    <t>12005956000165</t>
  </si>
  <si>
    <t>BRKNRICTF007 - 245</t>
  </si>
  <si>
    <t xml:space="preserve">MXRF11 - MAXI RENDA FDO INV IMOB - FII                     </t>
  </si>
  <si>
    <t>MXRF11</t>
  </si>
  <si>
    <t>97521225000125</t>
  </si>
  <si>
    <t>BRMXRFCTF008 - 232</t>
  </si>
  <si>
    <t xml:space="preserve">VILG11 - VINCI LOGÍSTICA FDO INV IMOB - FII                </t>
  </si>
  <si>
    <t>VILG11</t>
  </si>
  <si>
    <t>24853044000122</t>
  </si>
  <si>
    <t>BRVILGCTF001 - 153</t>
  </si>
  <si>
    <t xml:space="preserve">VINO11 - VINCI OFFICES FDO INV IMOB                        </t>
  </si>
  <si>
    <t>VINO11</t>
  </si>
  <si>
    <t>12516185000170</t>
  </si>
  <si>
    <t>BRVINOCTF001 - 138</t>
  </si>
  <si>
    <t xml:space="preserve">VRTA11 - FATOR VERITA FDO INV IMOB - FII                   </t>
  </si>
  <si>
    <t>VRTA11</t>
  </si>
  <si>
    <t>11664201000100</t>
  </si>
  <si>
    <t>BRVRTACTF008 - 242</t>
  </si>
  <si>
    <t>ITAU UNIBANCO S.A.</t>
  </si>
  <si>
    <t xml:space="preserve">XPLG11 - XP LOG FDO INV IMOB - FII                         </t>
  </si>
  <si>
    <t>XPLG11</t>
  </si>
  <si>
    <t>26502794000185</t>
  </si>
  <si>
    <t>BRXPLGCTF002 - 159</t>
  </si>
  <si>
    <t>VORTX DTVM LTDA</t>
  </si>
  <si>
    <t>Emissor</t>
  </si>
  <si>
    <t>Código</t>
  </si>
  <si>
    <t>Indexador</t>
  </si>
  <si>
    <t>Tipo de regime</t>
  </si>
  <si>
    <t>Data de Emissão</t>
  </si>
  <si>
    <t>Vencimento</t>
  </si>
  <si>
    <t>Contraparte</t>
  </si>
  <si>
    <t>Preço Atualizado MTM</t>
  </si>
  <si>
    <t>Valor Atualizado MTM</t>
  </si>
  <si>
    <t>Preço Atualizado CURVA</t>
  </si>
  <si>
    <t>Valor Atualizado CURVA</t>
  </si>
  <si>
    <t>Código ISIN</t>
  </si>
  <si>
    <t>Valor Aplicado</t>
  </si>
  <si>
    <t>Valor bruto</t>
  </si>
  <si>
    <t>Valor líquido</t>
  </si>
  <si>
    <t>Tipo de Evento</t>
  </si>
  <si>
    <t>AURA33 - AURA MINERALS INC</t>
  </si>
  <si>
    <t>Dividendo</t>
  </si>
  <si>
    <t>B3SA3 - B3</t>
  </si>
  <si>
    <t>BBAS3 - BANCO DO BRASIL S/A</t>
  </si>
  <si>
    <t>BBSE3 - BB SEGURIDADE PARTICIPACOES S.A.</t>
  </si>
  <si>
    <t>EGIE3 - ENGIE BRASIL ENERGIA S.A.</t>
  </si>
  <si>
    <t>FLRY3 - FLEURY S.A.</t>
  </si>
  <si>
    <t>ODPV3 - ODONTOPREV S.A.</t>
  </si>
  <si>
    <t>PSSA3 - PORTO SEGURO S/A</t>
  </si>
  <si>
    <t>SAPR11 - CIA DE SANEAMENTO DO PARANA - SANEPAR</t>
  </si>
  <si>
    <t>TAEE11 - TRANSMISSORA ALIANCA DE ENERGIA ELETRICA S/A</t>
  </si>
  <si>
    <t>WEGE3 - WEG S.A.</t>
  </si>
  <si>
    <t>ABEV3 - AMBEV S/A</t>
  </si>
  <si>
    <t>Juros Sobre Capital Próprio</t>
  </si>
  <si>
    <t>B3SA3 - B3 S.A. – BRASIL, BOLSA, BALCÃO</t>
  </si>
  <si>
    <t>ITSA3 - ITAUSA S/A</t>
  </si>
  <si>
    <t>ITSA4 - ITAUSA S/A</t>
  </si>
  <si>
    <t>LREN3 - LOJAS RENNER S/A</t>
  </si>
  <si>
    <t>MGLU3 - MAGAZINE LUIZA S/A</t>
  </si>
  <si>
    <t>ALZR11 - ALIANZA TRUST RENDA IMOBILIARIA - FUNDO DE INVESTIMENTO IMOBILIARIO</t>
  </si>
  <si>
    <t>Rendimento</t>
  </si>
  <si>
    <t>BCRI11 - BANESTES RECEBIVEIS IMOBILIARIOS FII</t>
  </si>
  <si>
    <t>BTLG11 - BTG PACTUAL LOGISTICA FUNDO DE INVESTIMENTO IMOBILIARIO</t>
  </si>
  <si>
    <t>HGRU11 - CSHG RENDA URBANA - FUNDO DE INVESTIMENTO IMOBILIARIO - FII</t>
  </si>
  <si>
    <t>IRDM11 - FII IRIDIUM RECEBIVEIS IMOBILIARIOS</t>
  </si>
  <si>
    <t>IRDM13 - FII IRIDIUM RECEBIVEIS IMOBILIARIOS</t>
  </si>
  <si>
    <t>IRDM14 - FII IRIDIUM RECEBIVEIS IMOBILIARIOS</t>
  </si>
  <si>
    <t>KNRI11 - KINEA RENDA IMOBILIÁRIA FDO INV IMOB - FII</t>
  </si>
  <si>
    <t>MXRF11 - MAXI RENDA FUNDO DE INVESTIMENTO IMOBILIARIO - FII</t>
  </si>
  <si>
    <t>VILG11 - FII VINCI LG</t>
  </si>
  <si>
    <t>VINO11 - VINCI OFFICES FUNDO DE INVESTIMENTO IMOBILIARIO</t>
  </si>
  <si>
    <t>VISC11 - VINCI SHOPPING CENTERS FI IMOBILIÁRIO - FII</t>
  </si>
  <si>
    <t>VRTA11 - FATOR VERITA FUNDO DE INVESTIMENTO IMOBILIARIO</t>
  </si>
  <si>
    <t>VRTA13 - FATOR VERITA FUNDO DE INVESTIMENTO IMOBILIARIO</t>
  </si>
  <si>
    <t>XPLG11 - XP LOG FUNDO DE INVESTIMENTO IMOBILIARIO FII</t>
  </si>
  <si>
    <t>Reembolso</t>
  </si>
  <si>
    <t>CNPJ</t>
  </si>
  <si>
    <t>2022520700385727930005-2</t>
  </si>
  <si>
    <t>2022525400404997750005-5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</si>
</sst>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\R\$* #,##0.00######_-;\-\R\$* #,##0.00######_-;_ \-;_-@_-"/>
  </numFmts>
  <fonts count="3" x14ac:knownFonts="1">
    <font>
      <sz val="11"/>
      <color indexed="8"/>
      <name val="Calibri"/>
      <family val="2"/>
      <scheme val="minor"/>
    </font>
    <font>
      <sz val="11"/>
      <color indexed="10"/>
      <name val="Calibri"/>
      <family val="2"/>
    </font>
    <font>
      <b/>
      <sz val="1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 applyAlignment="1">
      <alignment horizontal="left"/>
    </xf>
    <xf numFmtId="164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C2" sqref="C2"/>
    </sheetView>
  </sheetViews>
  <sheetFormatPr defaultRowHeight="14.4" x14ac:dyDescent="0.3"/>
  <cols>
    <col min="1" max="1" width="59.88671875" bestFit="1" customWidth="1" collapsed="1"/>
    <col min="2" max="2" width="31.88671875" bestFit="1" customWidth="1" collapsed="1"/>
    <col min="3" max="3" width="12.33203125" bestFit="1" customWidth="1" collapsed="1"/>
    <col min="4" max="4" width="27.33203125" bestFit="1" customWidth="1" collapsed="1"/>
    <col min="5" max="5" width="22.21875" bestFit="1" customWidth="1" collapsed="1"/>
    <col min="6" max="6" width="30.88671875" bestFit="1" customWidth="1" collapsed="1"/>
    <col min="7" max="7" width="9.44140625" bestFit="1" customWidth="1" collapsed="1"/>
    <col min="8" max="8" width="24.33203125" bestFit="1" customWidth="1" collapsed="1"/>
    <col min="9" max="9" width="16.6640625" bestFit="1" customWidth="1" collapsed="1"/>
    <col min="10" max="10" width="27.6640625" bestFit="1" customWidth="1" collapsed="1"/>
    <col min="11" max="11" width="29.21875" bestFit="1" customWidth="1" collapsed="1"/>
    <col min="12" max="12" width="12.21875" bestFit="1" customWidth="1" collapsed="1"/>
    <col min="13" max="13" width="31.33203125" bestFit="1" customWidth="1" collapsed="1"/>
    <col min="14" max="14" width="33.44140625" bestFit="1" customWidth="1" collapsed="1"/>
  </cols>
  <sheetData>
    <row r="1" spans="1:14" ht="16.8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206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x14ac:dyDescent="0.3">
      <c r="A2" t="s">
        <v>13</v>
      </c>
      <c r="B2" t="s">
        <v>14</v>
      </c>
      <c r="C2">
        <v>4587796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s="5">
        <v>1503</v>
      </c>
      <c r="J2" s="5">
        <f>I2</f>
        <v>1503</v>
      </c>
      <c r="K2" s="5" t="s">
        <v>20</v>
      </c>
      <c r="L2" s="1" t="s">
        <v>20</v>
      </c>
      <c r="M2" s="4">
        <v>14.52</v>
      </c>
      <c r="N2" s="4">
        <f>I2*M2</f>
        <v>21823.559999999998</v>
      </c>
    </row>
    <row r="3" spans="1:14" x14ac:dyDescent="0.3">
      <c r="A3" t="s">
        <v>21</v>
      </c>
      <c r="B3" t="s">
        <v>14</v>
      </c>
      <c r="C3">
        <v>4587796</v>
      </c>
      <c r="D3" t="s">
        <v>22</v>
      </c>
      <c r="E3" t="s">
        <v>23</v>
      </c>
      <c r="F3" t="s">
        <v>24</v>
      </c>
      <c r="G3" t="s">
        <v>18</v>
      </c>
      <c r="H3" t="s">
        <v>19</v>
      </c>
      <c r="I3" s="5">
        <v>85</v>
      </c>
      <c r="J3" s="5">
        <f t="shared" ref="J3:J15" si="0">I3</f>
        <v>85</v>
      </c>
      <c r="K3" s="5" t="s">
        <v>20</v>
      </c>
      <c r="L3" s="1" t="s">
        <v>20</v>
      </c>
      <c r="M3" s="4">
        <v>13.21</v>
      </c>
      <c r="N3" s="4">
        <f t="shared" ref="N3:N15" si="1">I3*M3</f>
        <v>1122.8500000000001</v>
      </c>
    </row>
    <row r="4" spans="1:14" x14ac:dyDescent="0.3">
      <c r="A4" t="s">
        <v>25</v>
      </c>
      <c r="B4" t="s">
        <v>14</v>
      </c>
      <c r="C4">
        <v>4587796</v>
      </c>
      <c r="D4" t="s">
        <v>26</v>
      </c>
      <c r="E4" t="s">
        <v>27</v>
      </c>
      <c r="F4" t="s">
        <v>28</v>
      </c>
      <c r="G4" t="s">
        <v>18</v>
      </c>
      <c r="H4" t="s">
        <v>29</v>
      </c>
      <c r="I4" s="5">
        <v>35</v>
      </c>
      <c r="J4" s="5">
        <f t="shared" si="0"/>
        <v>35</v>
      </c>
      <c r="K4" s="5" t="s">
        <v>20</v>
      </c>
      <c r="L4" s="1" t="s">
        <v>20</v>
      </c>
      <c r="M4" s="4">
        <v>34.729999999999997</v>
      </c>
      <c r="N4" s="4">
        <f t="shared" si="1"/>
        <v>1215.55</v>
      </c>
    </row>
    <row r="5" spans="1:14" x14ac:dyDescent="0.3">
      <c r="A5" t="s">
        <v>30</v>
      </c>
      <c r="B5" t="s">
        <v>14</v>
      </c>
      <c r="C5">
        <v>4587796</v>
      </c>
      <c r="D5" t="s">
        <v>31</v>
      </c>
      <c r="E5" t="s">
        <v>32</v>
      </c>
      <c r="F5" t="s">
        <v>33</v>
      </c>
      <c r="G5" t="s">
        <v>18</v>
      </c>
      <c r="H5" t="s">
        <v>29</v>
      </c>
      <c r="I5" s="5">
        <v>75</v>
      </c>
      <c r="J5" s="5">
        <f t="shared" si="0"/>
        <v>75</v>
      </c>
      <c r="K5" s="5" t="s">
        <v>20</v>
      </c>
      <c r="L5" s="1" t="s">
        <v>20</v>
      </c>
      <c r="M5" s="4">
        <v>33.71</v>
      </c>
      <c r="N5" s="4">
        <f t="shared" si="1"/>
        <v>2528.25</v>
      </c>
    </row>
    <row r="6" spans="1:14" x14ac:dyDescent="0.3">
      <c r="A6" t="s">
        <v>34</v>
      </c>
      <c r="B6" t="s">
        <v>14</v>
      </c>
      <c r="C6">
        <v>4587796</v>
      </c>
      <c r="D6" t="s">
        <v>35</v>
      </c>
      <c r="E6" t="s">
        <v>36</v>
      </c>
      <c r="F6" t="s">
        <v>37</v>
      </c>
      <c r="G6" t="s">
        <v>18</v>
      </c>
      <c r="H6" t="s">
        <v>38</v>
      </c>
      <c r="I6" s="5">
        <v>48</v>
      </c>
      <c r="J6" s="5">
        <f t="shared" si="0"/>
        <v>48</v>
      </c>
      <c r="K6" s="5" t="s">
        <v>20</v>
      </c>
      <c r="L6" s="1" t="s">
        <v>20</v>
      </c>
      <c r="M6" s="4">
        <v>37.880000000000003</v>
      </c>
      <c r="N6" s="4">
        <f t="shared" si="1"/>
        <v>1818.2400000000002</v>
      </c>
    </row>
    <row r="7" spans="1:14" x14ac:dyDescent="0.3">
      <c r="A7" t="s">
        <v>39</v>
      </c>
      <c r="B7" t="s">
        <v>14</v>
      </c>
      <c r="C7">
        <v>4587796</v>
      </c>
      <c r="D7" t="s">
        <v>40</v>
      </c>
      <c r="E7" t="s">
        <v>41</v>
      </c>
      <c r="F7" t="s">
        <v>42</v>
      </c>
      <c r="G7" t="s">
        <v>18</v>
      </c>
      <c r="H7" t="s">
        <v>38</v>
      </c>
      <c r="I7" s="5">
        <v>42</v>
      </c>
      <c r="J7" s="5">
        <f t="shared" si="0"/>
        <v>42</v>
      </c>
      <c r="K7" s="5" t="s">
        <v>20</v>
      </c>
      <c r="L7" s="1" t="s">
        <v>20</v>
      </c>
      <c r="M7" s="4">
        <v>8.9</v>
      </c>
      <c r="N7" s="4">
        <f t="shared" si="1"/>
        <v>373.8</v>
      </c>
    </row>
    <row r="8" spans="1:14" x14ac:dyDescent="0.3">
      <c r="A8" t="s">
        <v>43</v>
      </c>
      <c r="B8" t="s">
        <v>14</v>
      </c>
      <c r="C8">
        <v>4587796</v>
      </c>
      <c r="D8" t="s">
        <v>44</v>
      </c>
      <c r="E8" t="s">
        <v>41</v>
      </c>
      <c r="F8" t="s">
        <v>45</v>
      </c>
      <c r="G8" t="s">
        <v>46</v>
      </c>
      <c r="H8" t="s">
        <v>38</v>
      </c>
      <c r="I8" s="5">
        <v>2150</v>
      </c>
      <c r="J8" s="5">
        <f t="shared" si="0"/>
        <v>2150</v>
      </c>
      <c r="K8" s="5" t="s">
        <v>20</v>
      </c>
      <c r="L8" s="1" t="s">
        <v>20</v>
      </c>
      <c r="M8" s="4">
        <v>8.51</v>
      </c>
      <c r="N8" s="4">
        <f t="shared" si="1"/>
        <v>18296.5</v>
      </c>
    </row>
    <row r="9" spans="1:14" x14ac:dyDescent="0.3">
      <c r="A9" t="s">
        <v>47</v>
      </c>
      <c r="B9" t="s">
        <v>14</v>
      </c>
      <c r="C9">
        <v>4587796</v>
      </c>
      <c r="D9" t="s">
        <v>48</v>
      </c>
      <c r="E9" t="s">
        <v>49</v>
      </c>
      <c r="F9" t="s">
        <v>50</v>
      </c>
      <c r="G9" t="s">
        <v>18</v>
      </c>
      <c r="H9" t="s">
        <v>38</v>
      </c>
      <c r="I9" s="5">
        <v>90</v>
      </c>
      <c r="J9" s="5">
        <f t="shared" si="0"/>
        <v>90</v>
      </c>
      <c r="K9" s="5" t="s">
        <v>20</v>
      </c>
      <c r="L9" s="1" t="s">
        <v>20</v>
      </c>
      <c r="M9" s="4">
        <v>20.48</v>
      </c>
      <c r="N9" s="4">
        <f t="shared" si="1"/>
        <v>1843.2</v>
      </c>
    </row>
    <row r="10" spans="1:14" x14ac:dyDescent="0.3">
      <c r="A10" t="s">
        <v>51</v>
      </c>
      <c r="B10" t="s">
        <v>14</v>
      </c>
      <c r="C10">
        <v>4587796</v>
      </c>
      <c r="D10" t="s">
        <v>52</v>
      </c>
      <c r="E10" t="s">
        <v>53</v>
      </c>
      <c r="F10" t="s">
        <v>54</v>
      </c>
      <c r="G10" t="s">
        <v>18</v>
      </c>
      <c r="H10" t="s">
        <v>38</v>
      </c>
      <c r="I10" s="5">
        <v>15415</v>
      </c>
      <c r="J10" s="5">
        <f t="shared" si="0"/>
        <v>15415</v>
      </c>
      <c r="K10" s="5" t="s">
        <v>20</v>
      </c>
      <c r="L10" s="1" t="s">
        <v>20</v>
      </c>
      <c r="M10" s="4">
        <v>2.74</v>
      </c>
      <c r="N10" s="4">
        <f t="shared" si="1"/>
        <v>42237.100000000006</v>
      </c>
    </row>
    <row r="11" spans="1:14" x14ac:dyDescent="0.3">
      <c r="A11" t="s">
        <v>55</v>
      </c>
      <c r="B11" t="s">
        <v>14</v>
      </c>
      <c r="C11">
        <v>4587796</v>
      </c>
      <c r="D11" t="s">
        <v>56</v>
      </c>
      <c r="E11" t="s">
        <v>57</v>
      </c>
      <c r="F11" t="s">
        <v>58</v>
      </c>
      <c r="G11" t="s">
        <v>18</v>
      </c>
      <c r="H11" t="s">
        <v>19</v>
      </c>
      <c r="I11" s="5">
        <v>15615</v>
      </c>
      <c r="J11" s="5">
        <f t="shared" si="0"/>
        <v>15615</v>
      </c>
      <c r="K11" s="5" t="s">
        <v>20</v>
      </c>
      <c r="L11" s="1" t="s">
        <v>20</v>
      </c>
      <c r="M11" s="4">
        <v>9.0299999999999994</v>
      </c>
      <c r="N11" s="4">
        <f t="shared" si="1"/>
        <v>141003.44999999998</v>
      </c>
    </row>
    <row r="12" spans="1:14" x14ac:dyDescent="0.3">
      <c r="A12" t="s">
        <v>59</v>
      </c>
      <c r="B12" t="s">
        <v>14</v>
      </c>
      <c r="C12">
        <v>4587796</v>
      </c>
      <c r="D12" t="s">
        <v>60</v>
      </c>
      <c r="E12" t="s">
        <v>61</v>
      </c>
      <c r="F12" t="s">
        <v>62</v>
      </c>
      <c r="G12" t="s">
        <v>18</v>
      </c>
      <c r="H12" t="s">
        <v>38</v>
      </c>
      <c r="I12" s="5">
        <v>1507</v>
      </c>
      <c r="J12" s="5">
        <f t="shared" si="0"/>
        <v>1507</v>
      </c>
      <c r="K12" s="5" t="s">
        <v>20</v>
      </c>
      <c r="L12" s="1" t="s">
        <v>20</v>
      </c>
      <c r="M12" s="4">
        <v>23.15</v>
      </c>
      <c r="N12" s="4">
        <f t="shared" si="1"/>
        <v>34887.049999999996</v>
      </c>
    </row>
    <row r="13" spans="1:14" x14ac:dyDescent="0.3">
      <c r="A13" t="s">
        <v>63</v>
      </c>
      <c r="B13" t="s">
        <v>14</v>
      </c>
      <c r="C13">
        <v>4587796</v>
      </c>
      <c r="D13" t="s">
        <v>64</v>
      </c>
      <c r="E13" t="s">
        <v>65</v>
      </c>
      <c r="F13" t="s">
        <v>66</v>
      </c>
      <c r="G13" t="s">
        <v>67</v>
      </c>
      <c r="H13" t="s">
        <v>19</v>
      </c>
      <c r="I13" s="5">
        <v>1505</v>
      </c>
      <c r="J13" s="5">
        <f t="shared" si="0"/>
        <v>1505</v>
      </c>
      <c r="K13" s="5" t="s">
        <v>20</v>
      </c>
      <c r="L13" s="1" t="s">
        <v>20</v>
      </c>
      <c r="M13" s="4">
        <v>18.059999999999999</v>
      </c>
      <c r="N13" s="4">
        <f t="shared" si="1"/>
        <v>27180.3</v>
      </c>
    </row>
    <row r="14" spans="1:14" x14ac:dyDescent="0.3">
      <c r="A14" t="s">
        <v>68</v>
      </c>
      <c r="B14" t="s">
        <v>14</v>
      </c>
      <c r="C14">
        <v>4587796</v>
      </c>
      <c r="D14" t="s">
        <v>69</v>
      </c>
      <c r="E14" t="s">
        <v>70</v>
      </c>
      <c r="F14" t="s">
        <v>71</v>
      </c>
      <c r="G14" t="s">
        <v>67</v>
      </c>
      <c r="H14" t="s">
        <v>38</v>
      </c>
      <c r="I14" s="5">
        <v>60</v>
      </c>
      <c r="J14" s="5">
        <f t="shared" si="0"/>
        <v>60</v>
      </c>
      <c r="K14" s="5" t="s">
        <v>20</v>
      </c>
      <c r="L14" s="1" t="s">
        <v>20</v>
      </c>
      <c r="M14" s="4">
        <v>34.67</v>
      </c>
      <c r="N14" s="4">
        <f t="shared" si="1"/>
        <v>2080.2000000000003</v>
      </c>
    </row>
    <row r="15" spans="1:14" x14ac:dyDescent="0.3">
      <c r="A15" t="s">
        <v>72</v>
      </c>
      <c r="B15" t="s">
        <v>14</v>
      </c>
      <c r="C15">
        <v>4587796</v>
      </c>
      <c r="D15" t="s">
        <v>73</v>
      </c>
      <c r="E15" t="s">
        <v>74</v>
      </c>
      <c r="F15" t="s">
        <v>75</v>
      </c>
      <c r="G15" t="s">
        <v>18</v>
      </c>
      <c r="H15" t="s">
        <v>19</v>
      </c>
      <c r="I15" s="5">
        <v>74</v>
      </c>
      <c r="J15" s="5">
        <f t="shared" si="0"/>
        <v>74</v>
      </c>
      <c r="K15" s="5" t="s">
        <v>20</v>
      </c>
      <c r="L15" s="1" t="s">
        <v>20</v>
      </c>
      <c r="M15" s="4">
        <v>38.51</v>
      </c>
      <c r="N15" s="4">
        <f t="shared" si="1"/>
        <v>2849.74</v>
      </c>
    </row>
    <row r="16" spans="1:14" x14ac:dyDescent="0.3">
      <c r="A16" t="s">
        <v>76</v>
      </c>
    </row>
    <row r="17" spans="1:14" x14ac:dyDescent="0.3">
      <c r="A17" t="s">
        <v>76</v>
      </c>
      <c r="B17" t="s">
        <v>76</v>
      </c>
      <c r="C17" t="s">
        <v>76</v>
      </c>
      <c r="D17" t="s">
        <v>76</v>
      </c>
      <c r="E17" t="s">
        <v>76</v>
      </c>
      <c r="F17" t="s">
        <v>76</v>
      </c>
      <c r="G17" t="s">
        <v>76</v>
      </c>
      <c r="H17" t="s">
        <v>76</v>
      </c>
      <c r="I17" t="s">
        <v>76</v>
      </c>
      <c r="J17" t="s">
        <v>76</v>
      </c>
      <c r="K17" t="s">
        <v>76</v>
      </c>
      <c r="L17" t="s">
        <v>76</v>
      </c>
    </row>
    <row r="18" spans="1:14" x14ac:dyDescent="0.3">
      <c r="A18" t="s">
        <v>76</v>
      </c>
      <c r="B18" t="s">
        <v>76</v>
      </c>
      <c r="C18" t="s">
        <v>76</v>
      </c>
      <c r="D18" t="s">
        <v>76</v>
      </c>
      <c r="E18" t="s">
        <v>76</v>
      </c>
      <c r="F18" t="s">
        <v>76</v>
      </c>
      <c r="G18" t="s">
        <v>76</v>
      </c>
      <c r="H18" t="s">
        <v>76</v>
      </c>
      <c r="I18" t="s">
        <v>76</v>
      </c>
      <c r="J18" t="s">
        <v>76</v>
      </c>
      <c r="K18" t="s">
        <v>76</v>
      </c>
      <c r="L18" t="s">
        <v>76</v>
      </c>
      <c r="N1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opLeftCell="F1" workbookViewId="0">
      <selection activeCell="M4" sqref="M4"/>
    </sheetView>
  </sheetViews>
  <sheetFormatPr defaultRowHeight="14.4" x14ac:dyDescent="0.3"/>
  <cols>
    <col min="1" max="1" width="47" bestFit="1" customWidth="1" collapsed="1"/>
    <col min="2" max="2" width="31.88671875" bestFit="1" customWidth="1" collapsed="1"/>
    <col min="3" max="3" width="12.33203125" bestFit="1" customWidth="1" collapsed="1"/>
    <col min="4" max="4" width="27.33203125" bestFit="1" customWidth="1" collapsed="1"/>
    <col min="5" max="5" width="30.88671875" bestFit="1" customWidth="1" collapsed="1"/>
    <col min="6" max="6" width="9.44140625" bestFit="1" customWidth="1" collapsed="1"/>
    <col min="7" max="7" width="24.33203125" bestFit="1" customWidth="1" collapsed="1"/>
    <col min="8" max="8" width="16.6640625" bestFit="1" customWidth="1" collapsed="1"/>
    <col min="9" max="9" width="27.6640625" bestFit="1" customWidth="1" collapsed="1"/>
    <col min="10" max="10" width="29.21875" bestFit="1" customWidth="1" collapsed="1"/>
    <col min="11" max="11" width="12.21875" bestFit="1" customWidth="1" collapsed="1"/>
    <col min="12" max="13" width="29.21875" bestFit="1" customWidth="1" collapsed="1"/>
  </cols>
  <sheetData>
    <row r="1" spans="1:13" ht="16.8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3">
      <c r="A2" t="s">
        <v>77</v>
      </c>
      <c r="B2" t="s">
        <v>14</v>
      </c>
      <c r="C2">
        <v>4587796</v>
      </c>
      <c r="D2" t="s">
        <v>78</v>
      </c>
      <c r="E2" t="s">
        <v>79</v>
      </c>
      <c r="F2" t="s">
        <v>80</v>
      </c>
      <c r="G2" t="s">
        <v>19</v>
      </c>
      <c r="H2" s="5">
        <v>248</v>
      </c>
      <c r="I2" s="5">
        <v>248</v>
      </c>
      <c r="J2" s="5" t="s">
        <v>20</v>
      </c>
      <c r="K2" s="1" t="s">
        <v>20</v>
      </c>
      <c r="L2" s="4">
        <v>30</v>
      </c>
      <c r="M2" s="4">
        <f>H2*L2</f>
        <v>7440</v>
      </c>
    </row>
    <row r="3" spans="1:13" x14ac:dyDescent="0.3">
      <c r="A3" t="s">
        <v>76</v>
      </c>
    </row>
    <row r="4" spans="1:13" x14ac:dyDescent="0.3">
      <c r="A4" t="s">
        <v>76</v>
      </c>
      <c r="B4" t="s">
        <v>76</v>
      </c>
      <c r="C4" t="s">
        <v>76</v>
      </c>
      <c r="D4" t="s">
        <v>76</v>
      </c>
      <c r="E4" t="s">
        <v>76</v>
      </c>
      <c r="F4" t="s">
        <v>76</v>
      </c>
      <c r="G4" t="s">
        <v>76</v>
      </c>
      <c r="H4" t="s">
        <v>76</v>
      </c>
      <c r="I4" t="s">
        <v>76</v>
      </c>
      <c r="J4" t="s">
        <v>76</v>
      </c>
      <c r="K4" t="s">
        <v>76</v>
      </c>
    </row>
    <row r="5" spans="1:13" x14ac:dyDescent="0.3">
      <c r="A5" t="s">
        <v>76</v>
      </c>
      <c r="B5" t="s">
        <v>76</v>
      </c>
      <c r="C5" t="s">
        <v>76</v>
      </c>
      <c r="D5" t="s">
        <v>76</v>
      </c>
      <c r="E5" t="s">
        <v>76</v>
      </c>
      <c r="F5" t="s">
        <v>76</v>
      </c>
      <c r="G5" t="s">
        <v>76</v>
      </c>
      <c r="H5" t="s">
        <v>76</v>
      </c>
      <c r="I5" t="s">
        <v>76</v>
      </c>
      <c r="J5" t="s">
        <v>76</v>
      </c>
      <c r="K5" t="s">
        <v>76</v>
      </c>
      <c r="M5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opLeftCell="E1" workbookViewId="0">
      <selection activeCell="N9" sqref="N9"/>
    </sheetView>
  </sheetViews>
  <sheetFormatPr defaultRowHeight="14.4" x14ac:dyDescent="0.3"/>
  <cols>
    <col min="1" max="1" width="40.21875" bestFit="1" customWidth="1" collapsed="1"/>
    <col min="2" max="2" width="31.88671875" bestFit="1" customWidth="1" collapsed="1"/>
    <col min="3" max="3" width="14" bestFit="1" customWidth="1" collapsed="1"/>
    <col min="4" max="4" width="30" bestFit="1" customWidth="1" collapsed="1"/>
    <col min="5" max="5" width="16.88671875" bestFit="1" customWidth="1" collapsed="1"/>
    <col min="6" max="6" width="9.44140625" bestFit="1" customWidth="1" collapsed="1"/>
    <col min="7" max="7" width="27.21875" bestFit="1" customWidth="1" collapsed="1"/>
    <col min="8" max="8" width="9.77734375" bestFit="1" customWidth="1" collapsed="1"/>
    <col min="9" max="9" width="14.44140625" bestFit="1" customWidth="1" collapsed="1"/>
    <col min="10" max="10" width="21" bestFit="1" customWidth="1" collapsed="1"/>
    <col min="11" max="11" width="24.88671875" bestFit="1" customWidth="1" collapsed="1"/>
    <col min="12" max="12" width="16.6640625" bestFit="1" customWidth="1" collapsed="1"/>
    <col min="13" max="14" width="31.33203125" bestFit="1" customWidth="1" collapsed="1"/>
  </cols>
  <sheetData>
    <row r="1" spans="1:14" ht="16.8" x14ac:dyDescent="0.4">
      <c r="A1" s="2" t="s">
        <v>0</v>
      </c>
      <c r="B1" s="2" t="s">
        <v>1</v>
      </c>
      <c r="C1" s="2" t="s">
        <v>81</v>
      </c>
      <c r="D1" s="2" t="s">
        <v>82</v>
      </c>
      <c r="E1" s="2" t="s">
        <v>83</v>
      </c>
      <c r="F1" s="2" t="s">
        <v>84</v>
      </c>
      <c r="G1" s="2" t="s">
        <v>85</v>
      </c>
      <c r="H1" s="2" t="s">
        <v>86</v>
      </c>
      <c r="I1" s="2" t="s">
        <v>87</v>
      </c>
      <c r="J1" s="2" t="s">
        <v>88</v>
      </c>
      <c r="K1" s="2" t="s">
        <v>89</v>
      </c>
      <c r="L1" s="2" t="s">
        <v>7</v>
      </c>
      <c r="M1" s="2" t="s">
        <v>11</v>
      </c>
      <c r="N1" s="2" t="s">
        <v>12</v>
      </c>
    </row>
    <row r="2" spans="1:14" x14ac:dyDescent="0.3">
      <c r="A2" t="s">
        <v>90</v>
      </c>
      <c r="B2" t="s">
        <v>14</v>
      </c>
      <c r="C2" t="s">
        <v>91</v>
      </c>
      <c r="D2" t="s">
        <v>207</v>
      </c>
      <c r="E2" t="s">
        <v>92</v>
      </c>
      <c r="F2" t="s">
        <v>93</v>
      </c>
      <c r="G2" t="s">
        <v>93</v>
      </c>
      <c r="H2" s="5">
        <v>5.8</v>
      </c>
      <c r="I2" s="5" t="s">
        <v>20</v>
      </c>
      <c r="J2" s="3" t="s">
        <v>94</v>
      </c>
      <c r="K2" s="3" t="s">
        <v>95</v>
      </c>
      <c r="L2" s="5">
        <v>84</v>
      </c>
      <c r="M2" s="4">
        <v>16.68</v>
      </c>
      <c r="N2" s="4">
        <f>L2*M2</f>
        <v>1401.12</v>
      </c>
    </row>
    <row r="3" spans="1:14" x14ac:dyDescent="0.3">
      <c r="A3" t="s">
        <v>90</v>
      </c>
      <c r="B3" t="s">
        <v>14</v>
      </c>
      <c r="C3" t="s">
        <v>91</v>
      </c>
      <c r="D3" t="s">
        <v>208</v>
      </c>
      <c r="E3" t="s">
        <v>96</v>
      </c>
      <c r="F3" t="s">
        <v>93</v>
      </c>
      <c r="G3" t="s">
        <v>93</v>
      </c>
      <c r="H3" s="5">
        <v>5.8</v>
      </c>
      <c r="I3" s="5" t="s">
        <v>20</v>
      </c>
      <c r="J3" s="3" t="s">
        <v>97</v>
      </c>
      <c r="K3" s="3" t="s">
        <v>98</v>
      </c>
      <c r="L3" s="5">
        <v>32</v>
      </c>
      <c r="M3" s="4">
        <v>15.24</v>
      </c>
      <c r="N3" s="4">
        <f>L3*M3</f>
        <v>487.68</v>
      </c>
    </row>
    <row r="4" spans="1:14" x14ac:dyDescent="0.3">
      <c r="A4" t="s">
        <v>76</v>
      </c>
    </row>
    <row r="5" spans="1:14" x14ac:dyDescent="0.3">
      <c r="A5" t="s">
        <v>76</v>
      </c>
      <c r="B5" t="s">
        <v>76</v>
      </c>
      <c r="C5" t="s">
        <v>76</v>
      </c>
      <c r="D5" t="s">
        <v>76</v>
      </c>
      <c r="E5" t="s">
        <v>76</v>
      </c>
      <c r="F5" t="s">
        <v>76</v>
      </c>
      <c r="G5" t="s">
        <v>76</v>
      </c>
      <c r="H5" t="s">
        <v>76</v>
      </c>
      <c r="I5" t="s">
        <v>76</v>
      </c>
      <c r="J5" t="s">
        <v>76</v>
      </c>
      <c r="K5" t="s">
        <v>76</v>
      </c>
      <c r="L5" t="s">
        <v>76</v>
      </c>
    </row>
    <row r="6" spans="1:14" x14ac:dyDescent="0.3">
      <c r="A6" t="s">
        <v>76</v>
      </c>
      <c r="B6" t="s">
        <v>76</v>
      </c>
      <c r="C6" t="s">
        <v>76</v>
      </c>
      <c r="D6" t="s">
        <v>76</v>
      </c>
      <c r="E6" t="s">
        <v>76</v>
      </c>
      <c r="F6" t="s">
        <v>76</v>
      </c>
      <c r="G6" t="s">
        <v>76</v>
      </c>
      <c r="H6" t="s">
        <v>76</v>
      </c>
      <c r="I6" t="s">
        <v>76</v>
      </c>
      <c r="J6" t="s">
        <v>76</v>
      </c>
      <c r="K6" t="s">
        <v>76</v>
      </c>
      <c r="L6" t="s">
        <v>76</v>
      </c>
      <c r="N6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opLeftCell="F1" workbookViewId="0">
      <selection activeCell="H3" sqref="H3"/>
    </sheetView>
  </sheetViews>
  <sheetFormatPr defaultRowHeight="14.4" x14ac:dyDescent="0.3"/>
  <cols>
    <col min="1" max="1" width="61.77734375" bestFit="1" customWidth="1" collapsed="1"/>
    <col min="2" max="2" width="31.88671875" bestFit="1" customWidth="1" collapsed="1"/>
    <col min="3" max="3" width="12.33203125" bestFit="1" customWidth="1" collapsed="1"/>
    <col min="4" max="4" width="27.33203125" bestFit="1" customWidth="1" collapsed="1"/>
    <col min="5" max="5" width="20.21875" bestFit="1" customWidth="1" collapsed="1"/>
    <col min="6" max="6" width="30.88671875" bestFit="1" customWidth="1" collapsed="1"/>
    <col min="7" max="7" width="14.44140625" bestFit="1" customWidth="1" collapsed="1"/>
    <col min="8" max="8" width="16.6640625" bestFit="1" customWidth="1" collapsed="1"/>
    <col min="9" max="9" width="27.6640625" bestFit="1" customWidth="1" collapsed="1"/>
    <col min="10" max="10" width="29.21875" bestFit="1" customWidth="1" collapsed="1"/>
    <col min="11" max="11" width="12.21875" bestFit="1" customWidth="1" collapsed="1"/>
    <col min="12" max="13" width="31.33203125" bestFit="1" customWidth="1" collapsed="1"/>
  </cols>
  <sheetData>
    <row r="1" spans="1:13" ht="16.8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206</v>
      </c>
      <c r="F1" s="2" t="s">
        <v>4</v>
      </c>
      <c r="G1" s="2" t="s">
        <v>5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3">
      <c r="A2" t="s">
        <v>99</v>
      </c>
      <c r="B2" t="s">
        <v>14</v>
      </c>
      <c r="C2">
        <v>4587796</v>
      </c>
      <c r="D2" t="s">
        <v>100</v>
      </c>
      <c r="E2" t="s">
        <v>101</v>
      </c>
      <c r="F2" t="s">
        <v>102</v>
      </c>
      <c r="G2" t="s">
        <v>103</v>
      </c>
      <c r="H2" s="5">
        <v>132</v>
      </c>
      <c r="I2" s="5">
        <v>132</v>
      </c>
      <c r="J2" s="5" t="s">
        <v>20</v>
      </c>
      <c r="K2" s="1" t="s">
        <v>20</v>
      </c>
      <c r="L2" s="4">
        <v>15.55</v>
      </c>
      <c r="M2" s="4">
        <f>H2*L2</f>
        <v>2052.6</v>
      </c>
    </row>
    <row r="3" spans="1:13" x14ac:dyDescent="0.3">
      <c r="A3" t="s">
        <v>76</v>
      </c>
    </row>
    <row r="4" spans="1:13" x14ac:dyDescent="0.3">
      <c r="A4" t="s">
        <v>76</v>
      </c>
      <c r="B4" t="s">
        <v>76</v>
      </c>
      <c r="C4" t="s">
        <v>76</v>
      </c>
      <c r="D4" t="s">
        <v>76</v>
      </c>
      <c r="E4" t="s">
        <v>76</v>
      </c>
      <c r="F4" t="s">
        <v>76</v>
      </c>
      <c r="G4" t="s">
        <v>76</v>
      </c>
      <c r="H4" t="s">
        <v>76</v>
      </c>
      <c r="I4" t="s">
        <v>76</v>
      </c>
      <c r="J4" t="s">
        <v>76</v>
      </c>
      <c r="K4" t="s">
        <v>76</v>
      </c>
    </row>
    <row r="5" spans="1:13" x14ac:dyDescent="0.3">
      <c r="A5" t="s">
        <v>76</v>
      </c>
      <c r="B5" t="s">
        <v>76</v>
      </c>
      <c r="C5" t="s">
        <v>76</v>
      </c>
      <c r="D5" t="s">
        <v>76</v>
      </c>
      <c r="E5" t="s">
        <v>76</v>
      </c>
      <c r="F5" t="s">
        <v>76</v>
      </c>
      <c r="G5" t="s">
        <v>76</v>
      </c>
      <c r="H5" t="s">
        <v>76</v>
      </c>
      <c r="I5" t="s">
        <v>76</v>
      </c>
      <c r="J5" t="s">
        <v>76</v>
      </c>
      <c r="K5" t="s">
        <v>76</v>
      </c>
      <c r="M5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opLeftCell="H1" workbookViewId="0">
      <selection activeCell="N16" sqref="N16"/>
    </sheetView>
  </sheetViews>
  <sheetFormatPr defaultRowHeight="14.4" x14ac:dyDescent="0.3"/>
  <cols>
    <col min="1" max="1" width="59.88671875" bestFit="1" customWidth="1" collapsed="1"/>
    <col min="2" max="2" width="31.88671875" bestFit="1" customWidth="1" collapsed="1"/>
    <col min="3" max="3" width="12.33203125" bestFit="1" customWidth="1" collapsed="1"/>
    <col min="4" max="4" width="27.33203125" bestFit="1" customWidth="1" collapsed="1"/>
    <col min="5" max="5" width="20.21875" bestFit="1" customWidth="1" collapsed="1"/>
    <col min="6" max="6" width="30.88671875" bestFit="1" customWidth="1" collapsed="1"/>
    <col min="7" max="7" width="9.77734375" bestFit="1" customWidth="1" collapsed="1"/>
    <col min="8" max="8" width="46.88671875" bestFit="1" customWidth="1" collapsed="1"/>
    <col min="9" max="9" width="16.6640625" bestFit="1" customWidth="1" collapsed="1"/>
    <col min="10" max="10" width="27.6640625" bestFit="1" customWidth="1" collapsed="1"/>
    <col min="11" max="11" width="29.21875" bestFit="1" customWidth="1" collapsed="1"/>
    <col min="12" max="12" width="12.21875" bestFit="1" customWidth="1" collapsed="1"/>
    <col min="13" max="13" width="31.33203125" bestFit="1" customWidth="1" collapsed="1"/>
    <col min="14" max="14" width="33.44140625" bestFit="1" customWidth="1" collapsed="1"/>
  </cols>
  <sheetData>
    <row r="1" spans="1:14" ht="16.8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206</v>
      </c>
      <c r="F1" s="2" t="s">
        <v>4</v>
      </c>
      <c r="G1" s="2" t="s">
        <v>5</v>
      </c>
      <c r="H1" s="2" t="s">
        <v>104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x14ac:dyDescent="0.3">
      <c r="A2" t="s">
        <v>105</v>
      </c>
      <c r="B2" t="s">
        <v>14</v>
      </c>
      <c r="C2">
        <v>4587796</v>
      </c>
      <c r="D2" t="s">
        <v>106</v>
      </c>
      <c r="E2" t="s">
        <v>107</v>
      </c>
      <c r="F2" t="s">
        <v>108</v>
      </c>
      <c r="G2" t="s">
        <v>109</v>
      </c>
      <c r="H2" t="s">
        <v>110</v>
      </c>
      <c r="I2" s="5">
        <v>124</v>
      </c>
      <c r="J2" s="5">
        <f>I2</f>
        <v>124</v>
      </c>
      <c r="K2" s="5" t="s">
        <v>20</v>
      </c>
      <c r="L2" s="1" t="s">
        <v>20</v>
      </c>
      <c r="M2" s="4">
        <v>111.01</v>
      </c>
      <c r="N2" s="4">
        <f>I2*M2</f>
        <v>13765.24</v>
      </c>
    </row>
    <row r="3" spans="1:14" x14ac:dyDescent="0.3">
      <c r="A3" t="s">
        <v>111</v>
      </c>
      <c r="B3" t="s">
        <v>14</v>
      </c>
      <c r="C3">
        <v>4587796</v>
      </c>
      <c r="D3" t="s">
        <v>112</v>
      </c>
      <c r="E3" t="s">
        <v>113</v>
      </c>
      <c r="F3" t="s">
        <v>114</v>
      </c>
      <c r="G3" t="s">
        <v>109</v>
      </c>
      <c r="H3" t="s">
        <v>115</v>
      </c>
      <c r="I3" s="5">
        <v>587</v>
      </c>
      <c r="J3" s="5">
        <f t="shared" ref="J3:J12" si="0">I3</f>
        <v>587</v>
      </c>
      <c r="K3" s="5" t="s">
        <v>20</v>
      </c>
      <c r="L3" s="1" t="s">
        <v>20</v>
      </c>
      <c r="M3" s="4">
        <v>95.31</v>
      </c>
      <c r="N3" s="4">
        <f t="shared" ref="N3:N12" si="1">I3*M3</f>
        <v>55946.97</v>
      </c>
    </row>
    <row r="4" spans="1:14" x14ac:dyDescent="0.3">
      <c r="A4" t="s">
        <v>116</v>
      </c>
      <c r="B4" t="s">
        <v>14</v>
      </c>
      <c r="C4">
        <v>4587796</v>
      </c>
      <c r="D4" t="s">
        <v>117</v>
      </c>
      <c r="E4" t="s">
        <v>118</v>
      </c>
      <c r="F4" t="s">
        <v>119</v>
      </c>
      <c r="G4" t="s">
        <v>109</v>
      </c>
      <c r="H4" t="s">
        <v>110</v>
      </c>
      <c r="I4" s="5">
        <v>852</v>
      </c>
      <c r="J4" s="5">
        <f t="shared" si="0"/>
        <v>852</v>
      </c>
      <c r="K4" s="5" t="s">
        <v>20</v>
      </c>
      <c r="L4" s="1" t="s">
        <v>20</v>
      </c>
      <c r="M4" s="4">
        <v>100.4</v>
      </c>
      <c r="N4" s="4">
        <f t="shared" si="1"/>
        <v>85540.800000000003</v>
      </c>
    </row>
    <row r="5" spans="1:14" x14ac:dyDescent="0.3">
      <c r="A5" t="s">
        <v>120</v>
      </c>
      <c r="B5" t="s">
        <v>14</v>
      </c>
      <c r="C5">
        <v>4587796</v>
      </c>
      <c r="D5" t="s">
        <v>121</v>
      </c>
      <c r="E5" t="s">
        <v>122</v>
      </c>
      <c r="F5" t="s">
        <v>123</v>
      </c>
      <c r="G5" t="s">
        <v>109</v>
      </c>
      <c r="H5" t="s">
        <v>38</v>
      </c>
      <c r="I5" s="5">
        <v>987</v>
      </c>
      <c r="J5" s="5">
        <f t="shared" si="0"/>
        <v>987</v>
      </c>
      <c r="K5" s="5" t="s">
        <v>20</v>
      </c>
      <c r="L5" s="1" t="s">
        <v>20</v>
      </c>
      <c r="M5" s="4">
        <v>122.19</v>
      </c>
      <c r="N5" s="4">
        <f t="shared" si="1"/>
        <v>120601.53</v>
      </c>
    </row>
    <row r="6" spans="1:14" x14ac:dyDescent="0.3">
      <c r="A6" t="s">
        <v>124</v>
      </c>
      <c r="B6" t="s">
        <v>14</v>
      </c>
      <c r="C6">
        <v>4587796</v>
      </c>
      <c r="D6" t="s">
        <v>125</v>
      </c>
      <c r="E6" t="s">
        <v>126</v>
      </c>
      <c r="F6" t="s">
        <v>127</v>
      </c>
      <c r="G6" t="s">
        <v>109</v>
      </c>
      <c r="H6" t="s">
        <v>110</v>
      </c>
      <c r="I6" s="5">
        <v>324</v>
      </c>
      <c r="J6" s="5">
        <f t="shared" si="0"/>
        <v>324</v>
      </c>
      <c r="K6" s="5" t="s">
        <v>20</v>
      </c>
      <c r="L6" s="1" t="s">
        <v>20</v>
      </c>
      <c r="M6" s="4">
        <v>92.35</v>
      </c>
      <c r="N6" s="4">
        <f t="shared" si="1"/>
        <v>29921.399999999998</v>
      </c>
    </row>
    <row r="7" spans="1:14" x14ac:dyDescent="0.3">
      <c r="A7" t="s">
        <v>128</v>
      </c>
      <c r="B7" t="s">
        <v>14</v>
      </c>
      <c r="C7">
        <v>4587796</v>
      </c>
      <c r="D7" t="s">
        <v>129</v>
      </c>
      <c r="E7" t="s">
        <v>130</v>
      </c>
      <c r="F7" t="s">
        <v>131</v>
      </c>
      <c r="G7" t="s">
        <v>109</v>
      </c>
      <c r="H7" t="s">
        <v>38</v>
      </c>
      <c r="I7" s="5">
        <v>651</v>
      </c>
      <c r="J7" s="5">
        <f t="shared" si="0"/>
        <v>651</v>
      </c>
      <c r="K7" s="5" t="s">
        <v>20</v>
      </c>
      <c r="L7" s="1" t="s">
        <v>20</v>
      </c>
      <c r="M7" s="4">
        <v>140.19999999999999</v>
      </c>
      <c r="N7" s="4">
        <f t="shared" si="1"/>
        <v>91270.2</v>
      </c>
    </row>
    <row r="8" spans="1:14" x14ac:dyDescent="0.3">
      <c r="A8" t="s">
        <v>132</v>
      </c>
      <c r="B8" t="s">
        <v>14</v>
      </c>
      <c r="C8">
        <v>4587796</v>
      </c>
      <c r="D8" t="s">
        <v>133</v>
      </c>
      <c r="E8" t="s">
        <v>134</v>
      </c>
      <c r="F8" t="s">
        <v>135</v>
      </c>
      <c r="G8" t="s">
        <v>109</v>
      </c>
      <c r="H8" t="s">
        <v>110</v>
      </c>
      <c r="I8" s="5">
        <v>157</v>
      </c>
      <c r="J8" s="5">
        <f t="shared" si="0"/>
        <v>157</v>
      </c>
      <c r="K8" s="5" t="s">
        <v>20</v>
      </c>
      <c r="L8" s="1" t="s">
        <v>20</v>
      </c>
      <c r="M8" s="4">
        <v>10.09</v>
      </c>
      <c r="N8" s="4">
        <f t="shared" si="1"/>
        <v>1584.1299999999999</v>
      </c>
    </row>
    <row r="9" spans="1:14" x14ac:dyDescent="0.3">
      <c r="A9" t="s">
        <v>136</v>
      </c>
      <c r="B9" t="s">
        <v>14</v>
      </c>
      <c r="C9">
        <v>4587796</v>
      </c>
      <c r="D9" t="s">
        <v>137</v>
      </c>
      <c r="E9" t="s">
        <v>138</v>
      </c>
      <c r="F9" t="s">
        <v>139</v>
      </c>
      <c r="G9" t="s">
        <v>109</v>
      </c>
      <c r="H9" t="s">
        <v>115</v>
      </c>
      <c r="I9" s="5">
        <v>254</v>
      </c>
      <c r="J9" s="5">
        <f t="shared" si="0"/>
        <v>254</v>
      </c>
      <c r="K9" s="5" t="s">
        <v>20</v>
      </c>
      <c r="L9" s="1" t="s">
        <v>20</v>
      </c>
      <c r="M9" s="4">
        <v>99.93</v>
      </c>
      <c r="N9" s="4">
        <f t="shared" si="1"/>
        <v>25382.22</v>
      </c>
    </row>
    <row r="10" spans="1:14" x14ac:dyDescent="0.3">
      <c r="A10" t="s">
        <v>140</v>
      </c>
      <c r="B10" t="s">
        <v>14</v>
      </c>
      <c r="C10">
        <v>4587796</v>
      </c>
      <c r="D10" t="s">
        <v>141</v>
      </c>
      <c r="E10" t="s">
        <v>142</v>
      </c>
      <c r="F10" t="s">
        <v>143</v>
      </c>
      <c r="G10" t="s">
        <v>109</v>
      </c>
      <c r="H10" t="s">
        <v>115</v>
      </c>
      <c r="I10" s="5">
        <v>354</v>
      </c>
      <c r="J10" s="5">
        <f t="shared" si="0"/>
        <v>354</v>
      </c>
      <c r="K10" s="5" t="s">
        <v>20</v>
      </c>
      <c r="L10" s="1" t="s">
        <v>20</v>
      </c>
      <c r="M10" s="4">
        <v>47.6</v>
      </c>
      <c r="N10" s="4">
        <f t="shared" si="1"/>
        <v>16850.400000000001</v>
      </c>
    </row>
    <row r="11" spans="1:14" x14ac:dyDescent="0.3">
      <c r="A11" t="s">
        <v>144</v>
      </c>
      <c r="B11" t="s">
        <v>14</v>
      </c>
      <c r="C11">
        <v>4587796</v>
      </c>
      <c r="D11" t="s">
        <v>145</v>
      </c>
      <c r="E11" t="s">
        <v>146</v>
      </c>
      <c r="F11" t="s">
        <v>147</v>
      </c>
      <c r="G11" t="s">
        <v>109</v>
      </c>
      <c r="H11" t="s">
        <v>148</v>
      </c>
      <c r="I11" s="5">
        <v>451</v>
      </c>
      <c r="J11" s="5">
        <f t="shared" si="0"/>
        <v>451</v>
      </c>
      <c r="K11" s="5" t="s">
        <v>20</v>
      </c>
      <c r="L11" s="1" t="s">
        <v>20</v>
      </c>
      <c r="M11" s="4">
        <v>88.88</v>
      </c>
      <c r="N11" s="4">
        <f t="shared" si="1"/>
        <v>40084.879999999997</v>
      </c>
    </row>
    <row r="12" spans="1:14" x14ac:dyDescent="0.3">
      <c r="A12" t="s">
        <v>149</v>
      </c>
      <c r="B12" t="s">
        <v>14</v>
      </c>
      <c r="C12">
        <v>4587796</v>
      </c>
      <c r="D12" t="s">
        <v>150</v>
      </c>
      <c r="E12" t="s">
        <v>151</v>
      </c>
      <c r="F12" t="s">
        <v>152</v>
      </c>
      <c r="G12" t="s">
        <v>109</v>
      </c>
      <c r="H12" t="s">
        <v>153</v>
      </c>
      <c r="I12" s="5">
        <v>147</v>
      </c>
      <c r="J12" s="5">
        <f t="shared" si="0"/>
        <v>147</v>
      </c>
      <c r="K12" s="5" t="s">
        <v>20</v>
      </c>
      <c r="L12" s="1" t="s">
        <v>20</v>
      </c>
      <c r="M12" s="4">
        <v>99.08</v>
      </c>
      <c r="N12" s="4">
        <f t="shared" si="1"/>
        <v>14564.76</v>
      </c>
    </row>
    <row r="13" spans="1:14" x14ac:dyDescent="0.3">
      <c r="A13" t="s">
        <v>76</v>
      </c>
    </row>
    <row r="14" spans="1:14" x14ac:dyDescent="0.3">
      <c r="A14" t="s">
        <v>76</v>
      </c>
      <c r="B14" t="s">
        <v>76</v>
      </c>
      <c r="C14" t="s">
        <v>76</v>
      </c>
      <c r="D14" t="s">
        <v>76</v>
      </c>
      <c r="E14" t="s">
        <v>76</v>
      </c>
      <c r="F14" t="s">
        <v>76</v>
      </c>
      <c r="G14" t="s">
        <v>76</v>
      </c>
      <c r="H14" t="s">
        <v>76</v>
      </c>
      <c r="I14" t="s">
        <v>76</v>
      </c>
      <c r="J14" t="s">
        <v>76</v>
      </c>
      <c r="K14" t="s">
        <v>76</v>
      </c>
      <c r="L14" t="s">
        <v>76</v>
      </c>
    </row>
    <row r="15" spans="1:14" x14ac:dyDescent="0.3">
      <c r="A15" t="s">
        <v>76</v>
      </c>
      <c r="B15" t="s">
        <v>76</v>
      </c>
      <c r="C15" t="s">
        <v>76</v>
      </c>
      <c r="D15" t="s">
        <v>76</v>
      </c>
      <c r="E15" t="s">
        <v>76</v>
      </c>
      <c r="F15" t="s">
        <v>76</v>
      </c>
      <c r="G15" t="s">
        <v>76</v>
      </c>
      <c r="H15" t="s">
        <v>76</v>
      </c>
      <c r="I15" t="s">
        <v>76</v>
      </c>
      <c r="J15" t="s">
        <v>76</v>
      </c>
      <c r="K15" t="s">
        <v>76</v>
      </c>
      <c r="L15" t="s">
        <v>76</v>
      </c>
      <c r="N15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workbookViewId="0">
      <selection activeCell="A2" sqref="A2:XFD6"/>
    </sheetView>
  </sheetViews>
  <sheetFormatPr defaultRowHeight="14.4" x14ac:dyDescent="0.3"/>
  <cols>
    <col min="1" max="1" width="29.44140625" bestFit="1" customWidth="1" collapsed="1"/>
    <col min="2" max="2" width="26.88671875" bestFit="1" customWidth="1" collapsed="1"/>
    <col min="3" max="3" width="24.33203125" bestFit="1" customWidth="1" collapsed="1"/>
    <col min="4" max="4" width="18.21875" bestFit="1" customWidth="1" collapsed="1"/>
    <col min="5" max="5" width="15.21875" bestFit="1" customWidth="1" collapsed="1"/>
    <col min="6" max="6" width="20" bestFit="1" customWidth="1" collapsed="1"/>
    <col min="7" max="7" width="21.21875" bestFit="1" customWidth="1" collapsed="1"/>
    <col min="8" max="8" width="16.88671875" bestFit="1" customWidth="1" collapsed="1"/>
    <col min="9" max="9" width="16.6640625" bestFit="1" customWidth="1" collapsed="1"/>
    <col min="10" max="10" width="27.6640625" bestFit="1" customWidth="1" collapsed="1"/>
    <col min="11" max="11" width="29.21875" bestFit="1" customWidth="1" collapsed="1"/>
    <col min="12" max="12" width="12.21875" bestFit="1" customWidth="1" collapsed="1"/>
    <col min="13" max="13" width="16.88671875" bestFit="1" customWidth="1" collapsed="1"/>
    <col min="14" max="14" width="27.6640625" bestFit="1" customWidth="1" collapsed="1"/>
    <col min="15" max="15" width="27.33203125" bestFit="1" customWidth="1" collapsed="1"/>
    <col min="16" max="16" width="29.44140625" bestFit="1" customWidth="1" collapsed="1"/>
    <col min="17" max="17" width="29.21875" bestFit="1" customWidth="1" collapsed="1"/>
  </cols>
  <sheetData>
    <row r="1" spans="1:17" ht="16.8" x14ac:dyDescent="0.4">
      <c r="A1" s="2" t="s">
        <v>0</v>
      </c>
      <c r="B1" s="2" t="s">
        <v>1</v>
      </c>
      <c r="C1" s="2" t="s">
        <v>154</v>
      </c>
      <c r="D1" s="2" t="s">
        <v>155</v>
      </c>
      <c r="E1" s="2" t="s">
        <v>156</v>
      </c>
      <c r="F1" s="2" t="s">
        <v>157</v>
      </c>
      <c r="G1" s="2" t="s">
        <v>158</v>
      </c>
      <c r="H1" s="2" t="s">
        <v>159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160</v>
      </c>
      <c r="N1" s="2" t="s">
        <v>161</v>
      </c>
      <c r="O1" s="2" t="s">
        <v>162</v>
      </c>
      <c r="P1" s="2" t="s">
        <v>163</v>
      </c>
      <c r="Q1" s="2" t="s">
        <v>164</v>
      </c>
    </row>
    <row r="2" spans="1:17" x14ac:dyDescent="0.3">
      <c r="G2" s="3"/>
      <c r="H2" s="3"/>
      <c r="I2" s="5"/>
      <c r="J2" s="5"/>
      <c r="K2" s="5"/>
      <c r="L2" s="1"/>
      <c r="N2" s="4"/>
      <c r="O2" s="4"/>
      <c r="P2" s="4"/>
      <c r="Q2" s="4"/>
    </row>
    <row r="3" spans="1:17" x14ac:dyDescent="0.3">
      <c r="G3" s="3"/>
      <c r="H3" s="3"/>
      <c r="I3" s="5"/>
      <c r="J3" s="5"/>
      <c r="K3" s="5"/>
      <c r="L3" s="1"/>
      <c r="N3" s="4"/>
      <c r="O3" s="4"/>
      <c r="P3" s="4"/>
      <c r="Q3" s="4"/>
    </row>
    <row r="4" spans="1:17" x14ac:dyDescent="0.3">
      <c r="G4" s="3"/>
      <c r="H4" s="3"/>
      <c r="I4" s="5"/>
      <c r="J4" s="5"/>
      <c r="K4" s="5"/>
      <c r="L4" s="1"/>
      <c r="N4" s="4"/>
      <c r="O4" s="4"/>
      <c r="P4" s="4"/>
      <c r="Q4" s="4"/>
    </row>
    <row r="5" spans="1:17" x14ac:dyDescent="0.3">
      <c r="G5" s="3"/>
      <c r="H5" s="3"/>
      <c r="I5" s="5"/>
      <c r="J5" s="5"/>
      <c r="K5" s="5"/>
      <c r="L5" s="1"/>
      <c r="N5" s="4"/>
      <c r="O5" s="4"/>
      <c r="P5" s="4"/>
      <c r="Q5" s="4"/>
    </row>
    <row r="6" spans="1:17" x14ac:dyDescent="0.3">
      <c r="G6" s="3"/>
      <c r="H6" s="3"/>
      <c r="I6" s="5"/>
      <c r="J6" s="5"/>
      <c r="K6" s="5"/>
      <c r="L6" s="1"/>
      <c r="N6" s="4"/>
      <c r="O6" s="4"/>
      <c r="P6" s="4"/>
      <c r="Q6" s="4"/>
    </row>
    <row r="7" spans="1:17" x14ac:dyDescent="0.3">
      <c r="A7" t="s">
        <v>76</v>
      </c>
    </row>
    <row r="8" spans="1:17" x14ac:dyDescent="0.3">
      <c r="A8" t="s">
        <v>76</v>
      </c>
      <c r="B8" t="s">
        <v>76</v>
      </c>
      <c r="C8" t="s">
        <v>76</v>
      </c>
      <c r="D8" t="s">
        <v>76</v>
      </c>
      <c r="E8" t="s">
        <v>76</v>
      </c>
      <c r="F8" t="s">
        <v>76</v>
      </c>
      <c r="G8" t="s">
        <v>76</v>
      </c>
      <c r="H8" t="s">
        <v>76</v>
      </c>
      <c r="I8" t="s">
        <v>76</v>
      </c>
      <c r="J8" t="s">
        <v>76</v>
      </c>
      <c r="K8" t="s">
        <v>76</v>
      </c>
      <c r="L8" t="s">
        <v>76</v>
      </c>
      <c r="M8" t="s">
        <v>76</v>
      </c>
    </row>
    <row r="9" spans="1:17" x14ac:dyDescent="0.3">
      <c r="A9" t="s">
        <v>76</v>
      </c>
      <c r="B9" t="s">
        <v>76</v>
      </c>
      <c r="C9" t="s">
        <v>76</v>
      </c>
      <c r="D9" t="s">
        <v>76</v>
      </c>
      <c r="E9" t="s">
        <v>76</v>
      </c>
      <c r="F9" t="s">
        <v>76</v>
      </c>
      <c r="G9" t="s">
        <v>76</v>
      </c>
      <c r="H9" t="s">
        <v>76</v>
      </c>
      <c r="I9" t="s">
        <v>76</v>
      </c>
      <c r="J9" t="s">
        <v>76</v>
      </c>
      <c r="K9" t="s">
        <v>76</v>
      </c>
      <c r="L9" t="s">
        <v>76</v>
      </c>
      <c r="M9" t="s">
        <v>76</v>
      </c>
      <c r="O9" s="4"/>
      <c r="Q9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A2" sqref="A2:XFD5"/>
    </sheetView>
  </sheetViews>
  <sheetFormatPr defaultRowHeight="14.4" x14ac:dyDescent="0.3"/>
  <cols>
    <col min="1" max="1" width="22" bestFit="1" customWidth="1" collapsed="1"/>
    <col min="2" max="2" width="26.88671875" bestFit="1" customWidth="1" collapsed="1"/>
    <col min="3" max="3" width="19.21875" bestFit="1" customWidth="1" collapsed="1"/>
    <col min="4" max="4" width="15.21875" bestFit="1" customWidth="1" collapsed="1"/>
    <col min="5" max="5" width="16.88671875" bestFit="1" customWidth="1" collapsed="1"/>
    <col min="6" max="6" width="16.6640625" bestFit="1" customWidth="1" collapsed="1"/>
    <col min="7" max="7" width="27.6640625" bestFit="1" customWidth="1" collapsed="1"/>
    <col min="8" max="8" width="29.21875" bestFit="1" customWidth="1" collapsed="1"/>
    <col min="9" max="9" width="12.21875" bestFit="1" customWidth="1" collapsed="1"/>
    <col min="10" max="13" width="33.44140625" bestFit="1" customWidth="1" collapsed="1"/>
  </cols>
  <sheetData>
    <row r="1" spans="1:13" ht="16.8" x14ac:dyDescent="0.4">
      <c r="A1" s="2" t="s">
        <v>0</v>
      </c>
      <c r="B1" s="2" t="s">
        <v>1</v>
      </c>
      <c r="C1" s="2" t="s">
        <v>165</v>
      </c>
      <c r="D1" s="2" t="s">
        <v>156</v>
      </c>
      <c r="E1" s="2" t="s">
        <v>159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166</v>
      </c>
      <c r="K1" s="2" t="s">
        <v>167</v>
      </c>
      <c r="L1" s="2" t="s">
        <v>168</v>
      </c>
      <c r="M1" s="2" t="s">
        <v>12</v>
      </c>
    </row>
    <row r="2" spans="1:13" x14ac:dyDescent="0.3">
      <c r="E2" s="3"/>
      <c r="F2" s="5"/>
      <c r="G2" s="5"/>
      <c r="H2" s="1"/>
      <c r="J2" s="4"/>
      <c r="K2" s="4"/>
      <c r="L2" s="4"/>
      <c r="M2" s="4"/>
    </row>
    <row r="3" spans="1:13" x14ac:dyDescent="0.3">
      <c r="E3" s="3"/>
      <c r="F3" s="5"/>
      <c r="G3" s="5"/>
      <c r="H3" s="1"/>
      <c r="J3" s="4"/>
      <c r="K3" s="4"/>
      <c r="L3" s="4"/>
      <c r="M3" s="4"/>
    </row>
    <row r="4" spans="1:13" x14ac:dyDescent="0.3">
      <c r="E4" s="3"/>
      <c r="F4" s="5"/>
      <c r="G4" s="5"/>
      <c r="H4" s="1"/>
      <c r="J4" s="4"/>
      <c r="K4" s="4"/>
      <c r="L4" s="4"/>
      <c r="M4" s="4"/>
    </row>
    <row r="5" spans="1:13" x14ac:dyDescent="0.3">
      <c r="E5" s="3"/>
      <c r="F5" s="5"/>
      <c r="G5" s="5"/>
      <c r="H5" s="1"/>
      <c r="J5" s="4"/>
      <c r="K5" s="4"/>
      <c r="L5" s="4"/>
      <c r="M5" s="4"/>
    </row>
    <row r="6" spans="1:13" x14ac:dyDescent="0.3">
      <c r="A6" t="s">
        <v>76</v>
      </c>
    </row>
    <row r="7" spans="1:13" x14ac:dyDescent="0.3">
      <c r="A7" t="s">
        <v>76</v>
      </c>
      <c r="B7" t="s">
        <v>76</v>
      </c>
      <c r="C7" t="s">
        <v>76</v>
      </c>
      <c r="D7" t="s">
        <v>76</v>
      </c>
      <c r="E7" t="s">
        <v>76</v>
      </c>
      <c r="F7" t="s">
        <v>76</v>
      </c>
      <c r="G7" t="s">
        <v>76</v>
      </c>
      <c r="H7" t="s">
        <v>76</v>
      </c>
      <c r="I7" t="s">
        <v>76</v>
      </c>
      <c r="J7" t="s">
        <v>76</v>
      </c>
      <c r="K7" t="s">
        <v>76</v>
      </c>
    </row>
    <row r="8" spans="1:13" x14ac:dyDescent="0.3">
      <c r="A8" t="s">
        <v>76</v>
      </c>
      <c r="B8" t="s">
        <v>76</v>
      </c>
      <c r="C8" t="s">
        <v>76</v>
      </c>
      <c r="D8" t="s">
        <v>76</v>
      </c>
      <c r="E8" t="s">
        <v>76</v>
      </c>
      <c r="F8" t="s">
        <v>76</v>
      </c>
      <c r="G8" t="s">
        <v>76</v>
      </c>
      <c r="H8" t="s">
        <v>76</v>
      </c>
      <c r="I8" t="s">
        <v>76</v>
      </c>
      <c r="J8" t="s">
        <v>76</v>
      </c>
      <c r="K8" t="s">
        <v>76</v>
      </c>
      <c r="M8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workbookViewId="0">
      <selection activeCell="C1" sqref="C1:C1048576"/>
    </sheetView>
  </sheetViews>
  <sheetFormatPr defaultRowHeight="14.4" x14ac:dyDescent="0.3"/>
  <cols>
    <col min="1" max="1" width="79.88671875" bestFit="1" customWidth="1" collapsed="1"/>
    <col min="2" max="2" width="28" bestFit="1" customWidth="1" collapsed="1"/>
    <col min="3" max="3" width="31.33203125" bestFit="1" customWidth="1" collapsed="1"/>
  </cols>
  <sheetData>
    <row r="1" spans="1:3" ht="16.8" x14ac:dyDescent="0.4">
      <c r="A1" s="2" t="s">
        <v>0</v>
      </c>
      <c r="B1" s="2" t="s">
        <v>169</v>
      </c>
      <c r="C1" s="2" t="s">
        <v>168</v>
      </c>
    </row>
    <row r="2" spans="1:3" x14ac:dyDescent="0.3">
      <c r="A2" t="s">
        <v>170</v>
      </c>
      <c r="B2" t="s">
        <v>171</v>
      </c>
      <c r="C2" s="4">
        <v>64.89</v>
      </c>
    </row>
    <row r="3" spans="1:3" x14ac:dyDescent="0.3">
      <c r="A3" t="s">
        <v>172</v>
      </c>
      <c r="B3" t="s">
        <v>171</v>
      </c>
      <c r="C3" s="4">
        <v>146.94</v>
      </c>
    </row>
    <row r="4" spans="1:3" x14ac:dyDescent="0.3">
      <c r="A4" t="s">
        <v>173</v>
      </c>
      <c r="B4" t="s">
        <v>171</v>
      </c>
      <c r="C4" s="4">
        <v>28.34</v>
      </c>
    </row>
    <row r="5" spans="1:3" x14ac:dyDescent="0.3">
      <c r="A5" t="s">
        <v>174</v>
      </c>
      <c r="B5" t="s">
        <v>171</v>
      </c>
      <c r="C5" s="4">
        <v>1439.144</v>
      </c>
    </row>
    <row r="6" spans="1:3" x14ac:dyDescent="0.3">
      <c r="A6" t="s">
        <v>175</v>
      </c>
      <c r="B6" t="s">
        <v>171</v>
      </c>
      <c r="C6" s="4">
        <v>86.414000000000001</v>
      </c>
    </row>
    <row r="7" spans="1:3" x14ac:dyDescent="0.3">
      <c r="A7" t="s">
        <v>176</v>
      </c>
      <c r="B7" t="s">
        <v>171</v>
      </c>
      <c r="C7" s="4">
        <v>614.75</v>
      </c>
    </row>
    <row r="8" spans="1:3" x14ac:dyDescent="0.3">
      <c r="A8" t="s">
        <v>177</v>
      </c>
      <c r="B8" t="s">
        <v>171</v>
      </c>
      <c r="C8" s="4">
        <v>23.92</v>
      </c>
    </row>
    <row r="9" spans="1:3" x14ac:dyDescent="0.3">
      <c r="A9" t="s">
        <v>178</v>
      </c>
      <c r="B9" t="s">
        <v>171</v>
      </c>
      <c r="C9" s="4">
        <v>38.020000000000003</v>
      </c>
    </row>
    <row r="10" spans="1:3" x14ac:dyDescent="0.3">
      <c r="A10" t="s">
        <v>179</v>
      </c>
      <c r="B10" t="s">
        <v>171</v>
      </c>
      <c r="C10" s="4">
        <v>5.63</v>
      </c>
    </row>
    <row r="11" spans="1:3" x14ac:dyDescent="0.3">
      <c r="A11" t="s">
        <v>180</v>
      </c>
      <c r="B11" t="s">
        <v>171</v>
      </c>
      <c r="C11" s="4">
        <v>1476.8</v>
      </c>
    </row>
    <row r="12" spans="1:3" x14ac:dyDescent="0.3">
      <c r="A12" t="s">
        <v>181</v>
      </c>
      <c r="B12" t="s">
        <v>171</v>
      </c>
      <c r="C12" s="4">
        <v>148.58000000000001</v>
      </c>
    </row>
    <row r="13" spans="1:3" x14ac:dyDescent="0.3">
      <c r="A13" t="s">
        <v>182</v>
      </c>
      <c r="B13" t="s">
        <v>183</v>
      </c>
      <c r="C13" s="4">
        <v>66.739999999999995</v>
      </c>
    </row>
    <row r="14" spans="1:3" x14ac:dyDescent="0.3">
      <c r="A14" t="s">
        <v>184</v>
      </c>
      <c r="B14" t="s">
        <v>183</v>
      </c>
      <c r="C14" s="4">
        <v>142.38</v>
      </c>
    </row>
    <row r="15" spans="1:3" x14ac:dyDescent="0.3">
      <c r="A15" t="s">
        <v>173</v>
      </c>
      <c r="B15" t="s">
        <v>183</v>
      </c>
      <c r="C15" s="4">
        <v>92.95</v>
      </c>
    </row>
    <row r="16" spans="1:3" x14ac:dyDescent="0.3">
      <c r="A16" t="s">
        <v>175</v>
      </c>
      <c r="B16" t="s">
        <v>183</v>
      </c>
      <c r="C16" s="4">
        <v>14.93</v>
      </c>
    </row>
    <row r="17" spans="1:3" x14ac:dyDescent="0.3">
      <c r="A17" t="s">
        <v>185</v>
      </c>
      <c r="B17" t="s">
        <v>183</v>
      </c>
      <c r="C17" s="4">
        <v>140.09</v>
      </c>
    </row>
    <row r="18" spans="1:3" x14ac:dyDescent="0.3">
      <c r="A18" t="s">
        <v>186</v>
      </c>
      <c r="B18" t="s">
        <v>183</v>
      </c>
      <c r="C18" s="4">
        <v>49.93</v>
      </c>
    </row>
    <row r="19" spans="1:3" x14ac:dyDescent="0.3">
      <c r="A19" t="s">
        <v>187</v>
      </c>
      <c r="B19" t="s">
        <v>183</v>
      </c>
      <c r="C19" s="4">
        <v>43.32</v>
      </c>
    </row>
    <row r="20" spans="1:3" x14ac:dyDescent="0.3">
      <c r="A20" t="s">
        <v>188</v>
      </c>
      <c r="B20" t="s">
        <v>183</v>
      </c>
      <c r="C20" s="4">
        <v>0.4</v>
      </c>
    </row>
    <row r="21" spans="1:3" x14ac:dyDescent="0.3">
      <c r="A21" t="s">
        <v>177</v>
      </c>
      <c r="B21" t="s">
        <v>183</v>
      </c>
      <c r="C21" s="4">
        <v>145.52000000000001</v>
      </c>
    </row>
    <row r="22" spans="1:3" x14ac:dyDescent="0.3">
      <c r="A22" t="s">
        <v>178</v>
      </c>
      <c r="B22" t="s">
        <v>183</v>
      </c>
      <c r="C22" s="4">
        <v>147.07</v>
      </c>
    </row>
    <row r="23" spans="1:3" x14ac:dyDescent="0.3">
      <c r="A23" t="s">
        <v>179</v>
      </c>
      <c r="B23" t="s">
        <v>183</v>
      </c>
      <c r="C23" s="4">
        <v>46.414000000000001</v>
      </c>
    </row>
    <row r="24" spans="1:3" x14ac:dyDescent="0.3">
      <c r="A24" t="s">
        <v>180</v>
      </c>
      <c r="B24" t="s">
        <v>183</v>
      </c>
      <c r="C24" s="4">
        <v>54.92</v>
      </c>
    </row>
    <row r="25" spans="1:3" x14ac:dyDescent="0.3">
      <c r="A25" t="s">
        <v>181</v>
      </c>
      <c r="B25" t="s">
        <v>183</v>
      </c>
      <c r="C25" s="4">
        <v>5.66</v>
      </c>
    </row>
    <row r="26" spans="1:3" x14ac:dyDescent="0.3">
      <c r="A26" t="s">
        <v>189</v>
      </c>
      <c r="B26" t="s">
        <v>190</v>
      </c>
      <c r="C26" s="4">
        <v>723.96</v>
      </c>
    </row>
    <row r="27" spans="1:3" x14ac:dyDescent="0.3">
      <c r="A27" t="s">
        <v>173</v>
      </c>
      <c r="B27" t="s">
        <v>190</v>
      </c>
      <c r="C27" s="4">
        <v>0.79</v>
      </c>
    </row>
    <row r="28" spans="1:3" x14ac:dyDescent="0.3">
      <c r="A28" t="s">
        <v>174</v>
      </c>
      <c r="B28" t="s">
        <v>190</v>
      </c>
      <c r="C28" s="4">
        <v>0.67</v>
      </c>
    </row>
    <row r="29" spans="1:3" x14ac:dyDescent="0.3">
      <c r="A29" t="s">
        <v>191</v>
      </c>
      <c r="B29" t="s">
        <v>190</v>
      </c>
      <c r="C29" s="4">
        <v>738.28</v>
      </c>
    </row>
    <row r="30" spans="1:3" x14ac:dyDescent="0.3">
      <c r="A30" t="s">
        <v>192</v>
      </c>
      <c r="B30" t="s">
        <v>190</v>
      </c>
      <c r="C30" s="4">
        <v>463.36</v>
      </c>
    </row>
    <row r="31" spans="1:3" x14ac:dyDescent="0.3">
      <c r="A31" t="s">
        <v>193</v>
      </c>
      <c r="B31" t="s">
        <v>190</v>
      </c>
      <c r="C31" s="4">
        <v>4514.9799999999996</v>
      </c>
    </row>
    <row r="32" spans="1:3" x14ac:dyDescent="0.3">
      <c r="A32" t="s">
        <v>194</v>
      </c>
      <c r="B32" t="s">
        <v>190</v>
      </c>
      <c r="C32" s="4">
        <v>659.79</v>
      </c>
    </row>
    <row r="33" spans="1:3" x14ac:dyDescent="0.3">
      <c r="A33" t="s">
        <v>195</v>
      </c>
      <c r="B33" t="s">
        <v>190</v>
      </c>
      <c r="C33" s="4">
        <v>14.4</v>
      </c>
    </row>
    <row r="34" spans="1:3" x14ac:dyDescent="0.3">
      <c r="A34" t="s">
        <v>196</v>
      </c>
      <c r="B34" t="s">
        <v>190</v>
      </c>
      <c r="C34" s="4">
        <v>0.84</v>
      </c>
    </row>
    <row r="35" spans="1:3" x14ac:dyDescent="0.3">
      <c r="A35" t="s">
        <v>197</v>
      </c>
      <c r="B35" t="s">
        <v>190</v>
      </c>
      <c r="C35" s="4">
        <v>360.46</v>
      </c>
    </row>
    <row r="36" spans="1:3" x14ac:dyDescent="0.3">
      <c r="A36" t="s">
        <v>198</v>
      </c>
      <c r="B36" t="s">
        <v>190</v>
      </c>
      <c r="C36" s="4">
        <v>14140.214</v>
      </c>
    </row>
    <row r="37" spans="1:3" x14ac:dyDescent="0.3">
      <c r="A37" t="s">
        <v>199</v>
      </c>
      <c r="B37" t="s">
        <v>190</v>
      </c>
      <c r="C37" s="4">
        <v>460.85</v>
      </c>
    </row>
    <row r="38" spans="1:3" x14ac:dyDescent="0.3">
      <c r="A38" t="s">
        <v>200</v>
      </c>
      <c r="B38" t="s">
        <v>190</v>
      </c>
      <c r="C38" s="4">
        <v>386.56</v>
      </c>
    </row>
    <row r="39" spans="1:3" x14ac:dyDescent="0.3">
      <c r="A39" t="s">
        <v>201</v>
      </c>
      <c r="B39" t="s">
        <v>190</v>
      </c>
      <c r="C39" s="4">
        <v>1414.34</v>
      </c>
    </row>
    <row r="40" spans="1:3" x14ac:dyDescent="0.3">
      <c r="A40" t="s">
        <v>202</v>
      </c>
      <c r="B40" t="s">
        <v>190</v>
      </c>
      <c r="C40" s="4">
        <v>682.23</v>
      </c>
    </row>
    <row r="41" spans="1:3" x14ac:dyDescent="0.3">
      <c r="A41" t="s">
        <v>203</v>
      </c>
      <c r="B41" t="s">
        <v>190</v>
      </c>
      <c r="C41" s="4">
        <v>33.82</v>
      </c>
    </row>
    <row r="42" spans="1:3" x14ac:dyDescent="0.3">
      <c r="A42" t="s">
        <v>204</v>
      </c>
      <c r="B42" t="s">
        <v>190</v>
      </c>
      <c r="C42" s="4">
        <v>440.78</v>
      </c>
    </row>
    <row r="43" spans="1:3" x14ac:dyDescent="0.3">
      <c r="A43" t="s">
        <v>76</v>
      </c>
    </row>
    <row r="44" spans="1:3" x14ac:dyDescent="0.3">
      <c r="A44" t="s">
        <v>76</v>
      </c>
    </row>
    <row r="45" spans="1:3" x14ac:dyDescent="0.3">
      <c r="A45" t="s">
        <v>76</v>
      </c>
      <c r="C45" s="4"/>
    </row>
    <row r="46" spans="1:3" x14ac:dyDescent="0.3">
      <c r="A46" t="s">
        <v>76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4" sqref="C4"/>
    </sheetView>
  </sheetViews>
  <sheetFormatPr defaultRowHeight="14.4" x14ac:dyDescent="0.3"/>
  <cols>
    <col min="1" max="1" width="34.88671875" bestFit="1" customWidth="1" collapsed="1"/>
    <col min="2" max="2" width="19.88671875" bestFit="1" customWidth="1" collapsed="1"/>
    <col min="3" max="3" width="31.33203125" bestFit="1" customWidth="1" collapsed="1"/>
  </cols>
  <sheetData>
    <row r="1" spans="1:3" ht="16.8" x14ac:dyDescent="0.4">
      <c r="A1" s="2" t="s">
        <v>0</v>
      </c>
      <c r="B1" s="2" t="s">
        <v>169</v>
      </c>
      <c r="C1" s="2" t="s">
        <v>168</v>
      </c>
    </row>
    <row r="2" spans="1:3" x14ac:dyDescent="0.3">
      <c r="A2" t="s">
        <v>175</v>
      </c>
      <c r="B2" t="s">
        <v>205</v>
      </c>
      <c r="C2" s="4">
        <v>471</v>
      </c>
    </row>
    <row r="3" spans="1:3" x14ac:dyDescent="0.3">
      <c r="A3" t="s">
        <v>176</v>
      </c>
      <c r="B3" t="s">
        <v>205</v>
      </c>
      <c r="C3" s="4">
        <v>347</v>
      </c>
    </row>
    <row r="4" spans="1:3" x14ac:dyDescent="0.3">
      <c r="A4" t="s">
        <v>76</v>
      </c>
    </row>
    <row r="5" spans="1:3" x14ac:dyDescent="0.3">
      <c r="A5" t="s">
        <v>76</v>
      </c>
    </row>
    <row r="6" spans="1:3" x14ac:dyDescent="0.3">
      <c r="A6" t="s">
        <v>76</v>
      </c>
      <c r="C6" s="4"/>
    </row>
    <row r="7" spans="1:3" x14ac:dyDescent="0.3">
      <c r="A7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Posição - Ações</vt:lpstr>
      <vt:lpstr>Posição - BDR</vt:lpstr>
      <vt:lpstr>Posição - Empréstimos</vt:lpstr>
      <vt:lpstr>Posição - ETF</vt:lpstr>
      <vt:lpstr>Posição - Fundos</vt:lpstr>
      <vt:lpstr>Posição - Renda Fixa</vt:lpstr>
      <vt:lpstr>Posição - Tesouro Direto</vt:lpstr>
      <vt:lpstr>Proventos Recebidos</vt:lpstr>
      <vt:lpstr>Reembolsos de Empréstimo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Guilherme Martins</cp:lastModifiedBy>
  <dcterms:created xsi:type="dcterms:W3CDTF">2023-08-31T17:43:36Z</dcterms:created>
  <dcterms:modified xsi:type="dcterms:W3CDTF">2023-09-13T16:40:20Z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2.5.5</vt:lpwstr>
  </property>
</Properties>
</file>