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Dashboards-Power-Bi\Financial Control Dashboard\"/>
    </mc:Choice>
  </mc:AlternateContent>
  <xr:revisionPtr revIDLastSave="0" documentId="13_ncr:1_{0B5F90FD-26A7-4CDD-A8E2-B0BC8E3D2F01}" xr6:coauthVersionLast="45" xr6:coauthVersionMax="46" xr10:uidLastSave="{00000000-0000-0000-0000-000000000000}"/>
  <bookViews>
    <workbookView xWindow="-120" yWindow="-120" windowWidth="29040" windowHeight="15840" xr2:uid="{31335F1A-1D20-45AD-9FCE-7EA083900330}"/>
  </bookViews>
  <sheets>
    <sheet name="Resumo" sheetId="1" r:id="rId1"/>
    <sheet name="Gastos" sheetId="2" r:id="rId2"/>
    <sheet name="Remuneração" sheetId="5" r:id="rId3"/>
    <sheet name="Previsão" sheetId="6" r:id="rId4"/>
    <sheet name="Cat_Investimentos" sheetId="12" state="hidden" r:id="rId5"/>
    <sheet name="Cat_Gastos" sheetId="3" state="hidden" r:id="rId6"/>
    <sheet name="Cat_Remuneração" sheetId="7" state="hidden" r:id="rId7"/>
    <sheet name="Cat_Meses" sheetId="8" state="hidden" r:id="rId8"/>
    <sheet name="Cat_Anos" sheetId="11" state="hidden" r:id="rId9"/>
    <sheet name="Cat_Meio" sheetId="9" state="hidden" r:id="rId10"/>
    <sheet name="Cat_Empresa" sheetId="10" state="hidden" r:id="rId11"/>
    <sheet name="Cat_Gastos_Excel" sheetId="13" state="hidden" r:id="rId12"/>
  </sheets>
  <definedNames>
    <definedName name="_xlnm._FilterDatabase" localSheetId="1" hidden="1">Gastos!$A$1:$I$471</definedName>
    <definedName name="_xlnm._FilterDatabase" localSheetId="2" hidden="1">Remuneração!$A$1:$F$470</definedName>
    <definedName name="_xlnm._FilterDatabase" localSheetId="0" hidden="1">Resumo!$E$30:$I$129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0" i="2" l="1"/>
  <c r="A249" i="2"/>
  <c r="A248" i="2"/>
  <c r="A247" i="2"/>
  <c r="A246" i="2"/>
  <c r="A245" i="2"/>
  <c r="E6" i="1" l="1"/>
  <c r="E7" i="1"/>
  <c r="E8" i="1"/>
  <c r="E9" i="1"/>
  <c r="E10" i="1"/>
  <c r="E11" i="1"/>
  <c r="E12" i="1"/>
  <c r="E13" i="1"/>
  <c r="E14" i="1"/>
  <c r="E15" i="1"/>
  <c r="E16" i="1"/>
  <c r="E17" i="1"/>
  <c r="E5" i="1"/>
  <c r="A62" i="2" l="1"/>
  <c r="G17" i="1"/>
  <c r="J22" i="1"/>
  <c r="I22" i="1" l="1"/>
  <c r="H22" i="1"/>
  <c r="G22" i="1"/>
  <c r="A241" i="2" l="1"/>
  <c r="A70" i="2" l="1"/>
  <c r="B15" i="1"/>
  <c r="B14" i="1"/>
  <c r="B13" i="1"/>
  <c r="B9" i="1"/>
  <c r="B8" i="1"/>
  <c r="B7" i="1"/>
  <c r="D6" i="1" l="1"/>
  <c r="D7" i="1"/>
  <c r="D8" i="1"/>
  <c r="D9" i="1"/>
  <c r="D10" i="1"/>
  <c r="D11" i="1"/>
  <c r="D12" i="1"/>
  <c r="D13" i="1"/>
  <c r="D14" i="1"/>
  <c r="D15" i="1"/>
  <c r="D16" i="1"/>
  <c r="D17" i="1"/>
  <c r="D5" i="1"/>
  <c r="E22" i="1"/>
  <c r="E23" i="1"/>
  <c r="E24" i="1"/>
  <c r="E25" i="1"/>
  <c r="E26" i="1"/>
  <c r="E21" i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2" i="2"/>
  <c r="A243" i="2"/>
  <c r="A244" i="2"/>
  <c r="E18" i="1"/>
  <c r="E27" i="1" l="1"/>
  <c r="A2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5" i="1"/>
  <c r="G6" i="1"/>
  <c r="G7" i="1"/>
  <c r="G8" i="1"/>
  <c r="G9" i="1"/>
  <c r="G10" i="1"/>
  <c r="G11" i="1"/>
  <c r="G12" i="1"/>
  <c r="G13" i="1"/>
  <c r="G14" i="1"/>
  <c r="G15" i="1"/>
  <c r="G16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G31" i="1" l="1"/>
  <c r="F31" i="1"/>
  <c r="F99" i="1"/>
  <c r="G125" i="1"/>
  <c r="E99" i="1"/>
  <c r="G124" i="1"/>
  <c r="E118" i="1"/>
  <c r="G108" i="1"/>
  <c r="I98" i="1"/>
  <c r="G105" i="1"/>
  <c r="I121" i="1"/>
  <c r="F112" i="1"/>
  <c r="H102" i="1"/>
  <c r="G117" i="1"/>
  <c r="E128" i="1"/>
  <c r="G118" i="1"/>
  <c r="E112" i="1"/>
  <c r="G102" i="1"/>
  <c r="H31" i="1"/>
  <c r="G96" i="1"/>
  <c r="H32" i="1"/>
  <c r="H96" i="1"/>
  <c r="E96" i="1"/>
  <c r="I96" i="1"/>
  <c r="F96" i="1"/>
  <c r="E127" i="1"/>
  <c r="F118" i="1"/>
  <c r="G109" i="1"/>
  <c r="H100" i="1"/>
  <c r="G128" i="1"/>
  <c r="F125" i="1"/>
  <c r="E122" i="1"/>
  <c r="I118" i="1"/>
  <c r="H115" i="1"/>
  <c r="G112" i="1"/>
  <c r="F109" i="1"/>
  <c r="E106" i="1"/>
  <c r="I102" i="1"/>
  <c r="H99" i="1"/>
  <c r="H128" i="1"/>
  <c r="E119" i="1"/>
  <c r="I107" i="1"/>
  <c r="E129" i="1"/>
  <c r="I125" i="1"/>
  <c r="H122" i="1"/>
  <c r="G119" i="1"/>
  <c r="F116" i="1"/>
  <c r="E113" i="1"/>
  <c r="I109" i="1"/>
  <c r="H106" i="1"/>
  <c r="G103" i="1"/>
  <c r="F100" i="1"/>
  <c r="E97" i="1"/>
  <c r="I119" i="1"/>
  <c r="E111" i="1"/>
  <c r="G101" i="1"/>
  <c r="I128" i="1"/>
  <c r="H125" i="1"/>
  <c r="G122" i="1"/>
  <c r="F119" i="1"/>
  <c r="E116" i="1"/>
  <c r="I112" i="1"/>
  <c r="H109" i="1"/>
  <c r="G106" i="1"/>
  <c r="F103" i="1"/>
  <c r="E100" i="1"/>
  <c r="E107" i="1"/>
  <c r="F121" i="1"/>
  <c r="H111" i="1"/>
  <c r="F105" i="1"/>
  <c r="I115" i="1"/>
  <c r="E125" i="1"/>
  <c r="H118" i="1"/>
  <c r="E109" i="1"/>
  <c r="G99" i="1"/>
  <c r="H108" i="1"/>
  <c r="H121" i="1"/>
  <c r="E123" i="1"/>
  <c r="F114" i="1"/>
  <c r="H104" i="1"/>
  <c r="G97" i="1"/>
  <c r="I126" i="1"/>
  <c r="H123" i="1"/>
  <c r="G120" i="1"/>
  <c r="F117" i="1"/>
  <c r="E114" i="1"/>
  <c r="I110" i="1"/>
  <c r="H107" i="1"/>
  <c r="G104" i="1"/>
  <c r="F101" i="1"/>
  <c r="E98" i="1"/>
  <c r="I123" i="1"/>
  <c r="H112" i="1"/>
  <c r="E103" i="1"/>
  <c r="G127" i="1"/>
  <c r="F124" i="1"/>
  <c r="E121" i="1"/>
  <c r="I117" i="1"/>
  <c r="H114" i="1"/>
  <c r="G111" i="1"/>
  <c r="F108" i="1"/>
  <c r="E105" i="1"/>
  <c r="I101" i="1"/>
  <c r="H98" i="1"/>
  <c r="H124" i="1"/>
  <c r="E115" i="1"/>
  <c r="F106" i="1"/>
  <c r="F98" i="1"/>
  <c r="F127" i="1"/>
  <c r="E124" i="1"/>
  <c r="I120" i="1"/>
  <c r="H117" i="1"/>
  <c r="G114" i="1"/>
  <c r="F111" i="1"/>
  <c r="E108" i="1"/>
  <c r="I104" i="1"/>
  <c r="H101" i="1"/>
  <c r="G98" i="1"/>
  <c r="H116" i="1"/>
  <c r="H127" i="1"/>
  <c r="I114" i="1"/>
  <c r="E102" i="1"/>
  <c r="F126" i="1"/>
  <c r="F128" i="1"/>
  <c r="G115" i="1"/>
  <c r="I105" i="1"/>
  <c r="I127" i="1"/>
  <c r="I99" i="1"/>
  <c r="I124" i="1"/>
  <c r="F115" i="1"/>
  <c r="I108" i="1"/>
  <c r="H105" i="1"/>
  <c r="G129" i="1"/>
  <c r="H120" i="1"/>
  <c r="I111" i="1"/>
  <c r="F102" i="1"/>
  <c r="F129" i="1"/>
  <c r="E126" i="1"/>
  <c r="I122" i="1"/>
  <c r="H119" i="1"/>
  <c r="G116" i="1"/>
  <c r="F113" i="1"/>
  <c r="E110" i="1"/>
  <c r="I106" i="1"/>
  <c r="H103" i="1"/>
  <c r="G100" i="1"/>
  <c r="F97" i="1"/>
  <c r="G121" i="1"/>
  <c r="F110" i="1"/>
  <c r="I129" i="1"/>
  <c r="H126" i="1"/>
  <c r="G123" i="1"/>
  <c r="F120" i="1"/>
  <c r="E117" i="1"/>
  <c r="I113" i="1"/>
  <c r="H110" i="1"/>
  <c r="G107" i="1"/>
  <c r="F104" i="1"/>
  <c r="E101" i="1"/>
  <c r="I97" i="1"/>
  <c r="F122" i="1"/>
  <c r="G113" i="1"/>
  <c r="I103" i="1"/>
  <c r="H129" i="1"/>
  <c r="G126" i="1"/>
  <c r="F123" i="1"/>
  <c r="E120" i="1"/>
  <c r="I116" i="1"/>
  <c r="H113" i="1"/>
  <c r="G110" i="1"/>
  <c r="F107" i="1"/>
  <c r="E104" i="1"/>
  <c r="I100" i="1"/>
  <c r="H97" i="1"/>
  <c r="E31" i="1"/>
  <c r="G37" i="1"/>
  <c r="F41" i="1"/>
  <c r="E45" i="1"/>
  <c r="G53" i="1"/>
  <c r="B16" i="1"/>
  <c r="B10" i="1"/>
  <c r="H50" i="1"/>
  <c r="H54" i="1"/>
  <c r="G34" i="1"/>
  <c r="G38" i="1"/>
  <c r="G42" i="1"/>
  <c r="G46" i="1"/>
  <c r="G50" i="1"/>
  <c r="G54" i="1"/>
  <c r="F34" i="1"/>
  <c r="F38" i="1"/>
  <c r="F42" i="1"/>
  <c r="F46" i="1"/>
  <c r="F50" i="1"/>
  <c r="F54" i="1"/>
  <c r="E34" i="1"/>
  <c r="E38" i="1"/>
  <c r="E42" i="1"/>
  <c r="E46" i="1"/>
  <c r="E50" i="1"/>
  <c r="E54" i="1"/>
  <c r="F56" i="1"/>
  <c r="G59" i="1"/>
  <c r="G35" i="1"/>
  <c r="G39" i="1"/>
  <c r="G43" i="1"/>
  <c r="G47" i="1"/>
  <c r="G51" i="1"/>
  <c r="F35" i="1"/>
  <c r="F39" i="1"/>
  <c r="F43" i="1"/>
  <c r="F47" i="1"/>
  <c r="F51" i="1"/>
  <c r="E35" i="1"/>
  <c r="E39" i="1"/>
  <c r="E43" i="1"/>
  <c r="E47" i="1"/>
  <c r="E51" i="1"/>
  <c r="G32" i="1"/>
  <c r="G36" i="1"/>
  <c r="G40" i="1"/>
  <c r="G44" i="1"/>
  <c r="G48" i="1"/>
  <c r="G52" i="1"/>
  <c r="F32" i="1"/>
  <c r="F36" i="1"/>
  <c r="F40" i="1"/>
  <c r="F44" i="1"/>
  <c r="F48" i="1"/>
  <c r="F52" i="1"/>
  <c r="E32" i="1"/>
  <c r="E36" i="1"/>
  <c r="E40" i="1"/>
  <c r="E44" i="1"/>
  <c r="E48" i="1"/>
  <c r="E52" i="1"/>
  <c r="G55" i="1"/>
  <c r="E57" i="1"/>
  <c r="I57" i="1"/>
  <c r="H58" i="1"/>
  <c r="I37" i="1"/>
  <c r="I93" i="1"/>
  <c r="H90" i="1"/>
  <c r="G87" i="1"/>
  <c r="F84" i="1"/>
  <c r="E81" i="1"/>
  <c r="I77" i="1"/>
  <c r="H74" i="1"/>
  <c r="G71" i="1"/>
  <c r="F68" i="1"/>
  <c r="E65" i="1"/>
  <c r="I61" i="1"/>
  <c r="I53" i="1"/>
  <c r="E41" i="1"/>
  <c r="F53" i="1"/>
  <c r="F37" i="1"/>
  <c r="G49" i="1"/>
  <c r="G33" i="1"/>
  <c r="H55" i="1"/>
  <c r="H41" i="1"/>
  <c r="I49" i="1"/>
  <c r="I33" i="1"/>
  <c r="E93" i="1"/>
  <c r="I89" i="1"/>
  <c r="H86" i="1"/>
  <c r="G83" i="1"/>
  <c r="F80" i="1"/>
  <c r="E77" i="1"/>
  <c r="I73" i="1"/>
  <c r="H70" i="1"/>
  <c r="G67" i="1"/>
  <c r="F64" i="1"/>
  <c r="E61" i="1"/>
  <c r="H45" i="1"/>
  <c r="E53" i="1"/>
  <c r="E37" i="1"/>
  <c r="F49" i="1"/>
  <c r="F33" i="1"/>
  <c r="G45" i="1"/>
  <c r="H53" i="1"/>
  <c r="H37" i="1"/>
  <c r="I45" i="1"/>
  <c r="G95" i="1"/>
  <c r="F92" i="1"/>
  <c r="E89" i="1"/>
  <c r="I85" i="1"/>
  <c r="H82" i="1"/>
  <c r="G79" i="1"/>
  <c r="F76" i="1"/>
  <c r="E73" i="1"/>
  <c r="I69" i="1"/>
  <c r="H66" i="1"/>
  <c r="G63" i="1"/>
  <c r="F60" i="1"/>
  <c r="E49" i="1"/>
  <c r="E33" i="1"/>
  <c r="F45" i="1"/>
  <c r="G41" i="1"/>
  <c r="H49" i="1"/>
  <c r="H33" i="1"/>
  <c r="I41" i="1"/>
  <c r="H94" i="1"/>
  <c r="G91" i="1"/>
  <c r="F88" i="1"/>
  <c r="E85" i="1"/>
  <c r="I81" i="1"/>
  <c r="H78" i="1"/>
  <c r="G75" i="1"/>
  <c r="F72" i="1"/>
  <c r="E69" i="1"/>
  <c r="I65" i="1"/>
  <c r="H62" i="1"/>
  <c r="H52" i="1"/>
  <c r="H48" i="1"/>
  <c r="H44" i="1"/>
  <c r="H40" i="1"/>
  <c r="H36" i="1"/>
  <c r="I52" i="1"/>
  <c r="I48" i="1"/>
  <c r="I44" i="1"/>
  <c r="I40" i="1"/>
  <c r="I36" i="1"/>
  <c r="I32" i="1"/>
  <c r="F95" i="1"/>
  <c r="G94" i="1"/>
  <c r="H93" i="1"/>
  <c r="I92" i="1"/>
  <c r="E92" i="1"/>
  <c r="F91" i="1"/>
  <c r="G90" i="1"/>
  <c r="H89" i="1"/>
  <c r="I88" i="1"/>
  <c r="E88" i="1"/>
  <c r="F87" i="1"/>
  <c r="G86" i="1"/>
  <c r="H85" i="1"/>
  <c r="I84" i="1"/>
  <c r="E84" i="1"/>
  <c r="F83" i="1"/>
  <c r="G82" i="1"/>
  <c r="H81" i="1"/>
  <c r="I80" i="1"/>
  <c r="E80" i="1"/>
  <c r="F79" i="1"/>
  <c r="G78" i="1"/>
  <c r="H77" i="1"/>
  <c r="I76" i="1"/>
  <c r="E76" i="1"/>
  <c r="F75" i="1"/>
  <c r="G74" i="1"/>
  <c r="H73" i="1"/>
  <c r="I72" i="1"/>
  <c r="E72" i="1"/>
  <c r="F71" i="1"/>
  <c r="G70" i="1"/>
  <c r="H69" i="1"/>
  <c r="I68" i="1"/>
  <c r="E68" i="1"/>
  <c r="F67" i="1"/>
  <c r="G66" i="1"/>
  <c r="H65" i="1"/>
  <c r="I64" i="1"/>
  <c r="E64" i="1"/>
  <c r="F63" i="1"/>
  <c r="G62" i="1"/>
  <c r="H61" i="1"/>
  <c r="I60" i="1"/>
  <c r="E60" i="1"/>
  <c r="F59" i="1"/>
  <c r="G58" i="1"/>
  <c r="H57" i="1"/>
  <c r="I56" i="1"/>
  <c r="E56" i="1"/>
  <c r="F55" i="1"/>
  <c r="H51" i="1"/>
  <c r="H47" i="1"/>
  <c r="H43" i="1"/>
  <c r="H39" i="1"/>
  <c r="H35" i="1"/>
  <c r="I31" i="1"/>
  <c r="I51" i="1"/>
  <c r="I47" i="1"/>
  <c r="I43" i="1"/>
  <c r="I39" i="1"/>
  <c r="I35" i="1"/>
  <c r="I95" i="1"/>
  <c r="E95" i="1"/>
  <c r="F94" i="1"/>
  <c r="G93" i="1"/>
  <c r="H92" i="1"/>
  <c r="I91" i="1"/>
  <c r="E91" i="1"/>
  <c r="F90" i="1"/>
  <c r="G89" i="1"/>
  <c r="H88" i="1"/>
  <c r="I87" i="1"/>
  <c r="E87" i="1"/>
  <c r="F86" i="1"/>
  <c r="G85" i="1"/>
  <c r="H84" i="1"/>
  <c r="I83" i="1"/>
  <c r="E83" i="1"/>
  <c r="F82" i="1"/>
  <c r="G81" i="1"/>
  <c r="H80" i="1"/>
  <c r="I79" i="1"/>
  <c r="E79" i="1"/>
  <c r="F78" i="1"/>
  <c r="G77" i="1"/>
  <c r="H76" i="1"/>
  <c r="I75" i="1"/>
  <c r="E75" i="1"/>
  <c r="F74" i="1"/>
  <c r="G73" i="1"/>
  <c r="H72" i="1"/>
  <c r="I71" i="1"/>
  <c r="E71" i="1"/>
  <c r="F70" i="1"/>
  <c r="G69" i="1"/>
  <c r="H68" i="1"/>
  <c r="I67" i="1"/>
  <c r="E67" i="1"/>
  <c r="F66" i="1"/>
  <c r="G65" i="1"/>
  <c r="H64" i="1"/>
  <c r="I63" i="1"/>
  <c r="E63" i="1"/>
  <c r="F62" i="1"/>
  <c r="G61" i="1"/>
  <c r="H60" i="1"/>
  <c r="I59" i="1"/>
  <c r="E59" i="1"/>
  <c r="F58" i="1"/>
  <c r="G57" i="1"/>
  <c r="H56" i="1"/>
  <c r="I55" i="1"/>
  <c r="E55" i="1"/>
  <c r="H46" i="1"/>
  <c r="H42" i="1"/>
  <c r="H38" i="1"/>
  <c r="H34" i="1"/>
  <c r="I54" i="1"/>
  <c r="I50" i="1"/>
  <c r="I46" i="1"/>
  <c r="I42" i="1"/>
  <c r="I38" i="1"/>
  <c r="I34" i="1"/>
  <c r="H95" i="1"/>
  <c r="I94" i="1"/>
  <c r="E94" i="1"/>
  <c r="F93" i="1"/>
  <c r="G92" i="1"/>
  <c r="H91" i="1"/>
  <c r="I90" i="1"/>
  <c r="E90" i="1"/>
  <c r="F89" i="1"/>
  <c r="G88" i="1"/>
  <c r="H87" i="1"/>
  <c r="I86" i="1"/>
  <c r="E86" i="1"/>
  <c r="F85" i="1"/>
  <c r="G84" i="1"/>
  <c r="H83" i="1"/>
  <c r="I82" i="1"/>
  <c r="E82" i="1"/>
  <c r="F81" i="1"/>
  <c r="G80" i="1"/>
  <c r="H79" i="1"/>
  <c r="I78" i="1"/>
  <c r="E78" i="1"/>
  <c r="F77" i="1"/>
  <c r="G76" i="1"/>
  <c r="H75" i="1"/>
  <c r="I74" i="1"/>
  <c r="E74" i="1"/>
  <c r="F73" i="1"/>
  <c r="G72" i="1"/>
  <c r="H71" i="1"/>
  <c r="I70" i="1"/>
  <c r="E70" i="1"/>
  <c r="F69" i="1"/>
  <c r="G68" i="1"/>
  <c r="H67" i="1"/>
  <c r="I66" i="1"/>
  <c r="E66" i="1"/>
  <c r="F65" i="1"/>
  <c r="G64" i="1"/>
  <c r="H63" i="1"/>
  <c r="I62" i="1"/>
  <c r="E62" i="1"/>
  <c r="F61" i="1"/>
  <c r="G60" i="1"/>
  <c r="H59" i="1"/>
  <c r="I58" i="1"/>
  <c r="E58" i="1"/>
  <c r="F57" i="1"/>
  <c r="G56" i="1"/>
  <c r="I11" i="1"/>
  <c r="J11" i="1" s="1"/>
  <c r="I7" i="1"/>
  <c r="J7" i="1" s="1"/>
  <c r="I13" i="1"/>
  <c r="J13" i="1" s="1"/>
  <c r="I9" i="1"/>
  <c r="J9" i="1" s="1"/>
  <c r="I6" i="1"/>
  <c r="J6" i="1" s="1"/>
  <c r="L144" i="1"/>
  <c r="I14" i="1"/>
  <c r="J14" i="1" s="1"/>
  <c r="I10" i="1"/>
  <c r="J10" i="1" s="1"/>
  <c r="I15" i="1"/>
  <c r="J15" i="1" s="1"/>
  <c r="I17" i="1"/>
  <c r="J17" i="1" s="1"/>
  <c r="I16" i="1"/>
  <c r="J16" i="1" s="1"/>
  <c r="F18" i="1"/>
  <c r="G18" i="1"/>
  <c r="I12" i="1"/>
  <c r="J12" i="1" s="1"/>
  <c r="I8" i="1"/>
  <c r="J8" i="1" s="1"/>
  <c r="H18" i="1"/>
  <c r="I5" i="1"/>
  <c r="J5" i="1" s="1"/>
  <c r="J18" i="1" l="1"/>
  <c r="I18" i="1"/>
  <c r="G26" i="1" s="1"/>
</calcChain>
</file>

<file path=xl/sharedStrings.xml><?xml version="1.0" encoding="utf-8"?>
<sst xmlns="http://schemas.openxmlformats.org/spreadsheetml/2006/main" count="1842" uniqueCount="387">
  <si>
    <t>Mês</t>
  </si>
  <si>
    <t>Ano</t>
  </si>
  <si>
    <t>Referências</t>
  </si>
  <si>
    <t>Compras</t>
  </si>
  <si>
    <t>Mercado</t>
  </si>
  <si>
    <t>Farmácia</t>
  </si>
  <si>
    <t>Viagem</t>
  </si>
  <si>
    <t>Mês de referência</t>
  </si>
  <si>
    <t>Cont PROCV</t>
  </si>
  <si>
    <t>Janeiro</t>
  </si>
  <si>
    <t>Ano referência</t>
  </si>
  <si>
    <t>Resumo</t>
  </si>
  <si>
    <t>Discretização de gastos</t>
  </si>
  <si>
    <t>Cartão de crédito</t>
  </si>
  <si>
    <t>Conta corrente</t>
  </si>
  <si>
    <t>Total</t>
  </si>
  <si>
    <t>Categoria</t>
  </si>
  <si>
    <t>Lanches</t>
  </si>
  <si>
    <t>Contas</t>
  </si>
  <si>
    <t>Educação</t>
  </si>
  <si>
    <t>Saúde</t>
  </si>
  <si>
    <t>Lazer</t>
  </si>
  <si>
    <t>Uber</t>
  </si>
  <si>
    <t>Outros</t>
  </si>
  <si>
    <t>Itaú</t>
  </si>
  <si>
    <t>Nubank</t>
  </si>
  <si>
    <t>Data</t>
  </si>
  <si>
    <t>Nome</t>
  </si>
  <si>
    <t>Valor</t>
  </si>
  <si>
    <t>Empresa</t>
  </si>
  <si>
    <t>Carro (combustível)</t>
  </si>
  <si>
    <t>Ações</t>
  </si>
  <si>
    <t>Fundos</t>
  </si>
  <si>
    <t>Fundos imobiliários</t>
  </si>
  <si>
    <t>Renda Fixa</t>
  </si>
  <si>
    <t>Reserva de Emergência</t>
  </si>
  <si>
    <t>Dinheiro</t>
  </si>
  <si>
    <t>Investimentos</t>
  </si>
  <si>
    <t>Salário</t>
  </si>
  <si>
    <t>Bonificações</t>
  </si>
  <si>
    <t>Remuneração</t>
  </si>
  <si>
    <t>Descrição</t>
  </si>
  <si>
    <t>C6</t>
  </si>
  <si>
    <t>Previsão</t>
  </si>
  <si>
    <t>Meio</t>
  </si>
  <si>
    <t>Receitas</t>
  </si>
  <si>
    <t>Gastos por meio</t>
  </si>
  <si>
    <t>Criptomoedas</t>
  </si>
  <si>
    <t>Balanço final no mês</t>
  </si>
  <si>
    <t>Diferença da previsão</t>
  </si>
  <si>
    <t>Resgates</t>
  </si>
  <si>
    <t>Gastos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</si>
  <si>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</si>
  <si>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</si>
  <si>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</si>
  <si>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</si>
  <si>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</si>
  <si>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</si>
  <si>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</si>
  <si>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</si>
  <si>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</si>
  <si>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</si>
  <si>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</si>
  <si>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Movimentações (negativo = entrada, positivo = gasto)</t>
  </si>
  <si>
    <t>Carro (docs e manutenção)</t>
  </si>
  <si>
    <t>05/01/2021</t>
  </si>
  <si>
    <t>08/01/2021</t>
  </si>
  <si>
    <t>09/01/2021</t>
  </si>
  <si>
    <t>10/01/2021</t>
  </si>
  <si>
    <t>24/01/2021</t>
  </si>
  <si>
    <t>25/01/2021</t>
  </si>
  <si>
    <t>26/01/2021</t>
  </si>
  <si>
    <t>28/01/2021</t>
  </si>
  <si>
    <t>29/01/2021</t>
  </si>
  <si>
    <t>30/01/2021</t>
  </si>
  <si>
    <t>31/01/2021</t>
  </si>
  <si>
    <t>01/02/2021</t>
  </si>
  <si>
    <t>04/02/2021</t>
  </si>
  <si>
    <t>05/02/2021</t>
  </si>
  <si>
    <t>06/02/2021</t>
  </si>
  <si>
    <t>08/02/2021</t>
  </si>
  <si>
    <t>09/02/2021</t>
  </si>
  <si>
    <t>10/02/2021</t>
  </si>
  <si>
    <t>01/01/2021</t>
  </si>
  <si>
    <t>08/07/2020</t>
  </si>
  <si>
    <t>11/11/2020</t>
  </si>
  <si>
    <t>20/02/2021</t>
  </si>
  <si>
    <t>21/02/2021</t>
  </si>
  <si>
    <t>23/02/2021</t>
  </si>
  <si>
    <t>25/02/2021</t>
  </si>
  <si>
    <t>26/02/2021</t>
  </si>
  <si>
    <t>28/02/2021</t>
  </si>
  <si>
    <t>01/03/2021</t>
  </si>
  <si>
    <t>02/03/2021</t>
  </si>
  <si>
    <t>04/03/2021</t>
  </si>
  <si>
    <t>05/03/2021</t>
  </si>
  <si>
    <t>06/03/2021</t>
  </si>
  <si>
    <t>09/03/2021</t>
  </si>
  <si>
    <t>10/03/2021</t>
  </si>
  <si>
    <t>11/03/2021</t>
  </si>
  <si>
    <t>12/03/2021</t>
  </si>
  <si>
    <t>13/03/2021</t>
  </si>
  <si>
    <t>14/03/2021</t>
  </si>
  <si>
    <t>16/03/2021</t>
  </si>
  <si>
    <t>17/03/2021</t>
  </si>
  <si>
    <t>19/03/2021</t>
  </si>
  <si>
    <t>21/03/2021</t>
  </si>
  <si>
    <t>23/03/2021</t>
  </si>
  <si>
    <t>24/03/2021</t>
  </si>
  <si>
    <t>25/03/2021</t>
  </si>
  <si>
    <t>26/03/2021</t>
  </si>
  <si>
    <t>27/03/2021</t>
  </si>
  <si>
    <t>29/03/2021</t>
  </si>
  <si>
    <t>30/03/2021</t>
  </si>
  <si>
    <t>31/03/2021</t>
  </si>
  <si>
    <t>02/04/2021</t>
  </si>
  <si>
    <t>03/04/2021</t>
  </si>
  <si>
    <t>05/04/2021</t>
  </si>
  <si>
    <t>Valor_Prev</t>
  </si>
  <si>
    <t>Categoria_Prev</t>
  </si>
  <si>
    <t>Cat_Anos</t>
  </si>
  <si>
    <t>Num_Mes</t>
  </si>
  <si>
    <t>Ordem</t>
  </si>
  <si>
    <t>Exemplo de gasto 1</t>
  </si>
  <si>
    <t>Exemplo de gasto 2</t>
  </si>
  <si>
    <t>Exemplo de gasto 3</t>
  </si>
  <si>
    <t>Exemplo de gasto 4</t>
  </si>
  <si>
    <t>Exemplo de gasto 5</t>
  </si>
  <si>
    <t>Exemplo de gasto 6</t>
  </si>
  <si>
    <t>Exemplo de gasto 7</t>
  </si>
  <si>
    <t>Exemplo de gasto 8</t>
  </si>
  <si>
    <t>Exemplo de gasto 9</t>
  </si>
  <si>
    <t>Exemplo de gasto 10</t>
  </si>
  <si>
    <t>Exemplo de gasto 11</t>
  </si>
  <si>
    <t>Exemplo de gasto 12</t>
  </si>
  <si>
    <t>Exemplo de gasto 13</t>
  </si>
  <si>
    <t>Exemplo de gasto 14</t>
  </si>
  <si>
    <t>Exemplo de gasto 15</t>
  </si>
  <si>
    <t>Exemplo de gasto 16</t>
  </si>
  <si>
    <t>Exemplo de gasto 17</t>
  </si>
  <si>
    <t>Exemplo de gasto 18</t>
  </si>
  <si>
    <t>Exemplo de gasto 19</t>
  </si>
  <si>
    <t>Exemplo de gasto 20</t>
  </si>
  <si>
    <t>Exemplo de gasto 21</t>
  </si>
  <si>
    <t>Exemplo de gasto 22</t>
  </si>
  <si>
    <t>Exemplo de gasto 23</t>
  </si>
  <si>
    <t>Exemplo de gasto 24</t>
  </si>
  <si>
    <t>Exemplo de gasto 25</t>
  </si>
  <si>
    <t>Exemplo de gasto 26</t>
  </si>
  <si>
    <t>Exemplo de gasto 27</t>
  </si>
  <si>
    <t>Exemplo de gasto 28</t>
  </si>
  <si>
    <t>Exemplo de gasto 29</t>
  </si>
  <si>
    <t>Exemplo de gasto 30</t>
  </si>
  <si>
    <t>Exemplo de gasto 31</t>
  </si>
  <si>
    <t>Exemplo de gasto 32</t>
  </si>
  <si>
    <t>Exemplo de gasto 33</t>
  </si>
  <si>
    <t>Exemplo de gasto 34</t>
  </si>
  <si>
    <t>Exemplo de gasto 35</t>
  </si>
  <si>
    <t>Exemplo de gasto 36</t>
  </si>
  <si>
    <t>Exemplo de gasto 37</t>
  </si>
  <si>
    <t>Exemplo de gasto 38</t>
  </si>
  <si>
    <t>Exemplo de gasto 39</t>
  </si>
  <si>
    <t>Exemplo de gasto 40</t>
  </si>
  <si>
    <t>Exemplo de gasto 41</t>
  </si>
  <si>
    <t>Exemplo de gasto 42</t>
  </si>
  <si>
    <t>Exemplo de gasto 43</t>
  </si>
  <si>
    <t>Exemplo de gasto 44</t>
  </si>
  <si>
    <t>Exemplo de gasto 45</t>
  </si>
  <si>
    <t>Exemplo de gasto 46</t>
  </si>
  <si>
    <t>Exemplo de gasto 47</t>
  </si>
  <si>
    <t>Exemplo de gasto 48</t>
  </si>
  <si>
    <t>Exemplo de gasto 49</t>
  </si>
  <si>
    <t>Exemplo de gasto 50</t>
  </si>
  <si>
    <t>Exemplo de gasto 51</t>
  </si>
  <si>
    <t>Exemplo de gasto 52</t>
  </si>
  <si>
    <t>Exemplo de gasto 53</t>
  </si>
  <si>
    <t>Exemplo de gasto 54</t>
  </si>
  <si>
    <t>Exemplo de gasto 55</t>
  </si>
  <si>
    <t>Exemplo de gasto 56</t>
  </si>
  <si>
    <t>Exemplo de gasto 57</t>
  </si>
  <si>
    <t>Exemplo de gasto 58</t>
  </si>
  <si>
    <t>Exemplo de gasto 59</t>
  </si>
  <si>
    <t>Exemplo de gasto 60</t>
  </si>
  <si>
    <t>Exemplo de gasto 61</t>
  </si>
  <si>
    <t>Exemplo de gasto 62</t>
  </si>
  <si>
    <t>Exemplo de gasto 63</t>
  </si>
  <si>
    <t>Exemplo de gasto 64</t>
  </si>
  <si>
    <t>Exemplo de gasto 65</t>
  </si>
  <si>
    <t>Exemplo de gasto 66</t>
  </si>
  <si>
    <t>Exemplo de gasto 67</t>
  </si>
  <si>
    <t>Exemplo de gasto 68</t>
  </si>
  <si>
    <t>Exemplo de gasto 69</t>
  </si>
  <si>
    <t>Exemplo de gasto 70</t>
  </si>
  <si>
    <t>Exemplo de gasto 71</t>
  </si>
  <si>
    <t>Exemplo de gasto 72</t>
  </si>
  <si>
    <t>Exemplo de gasto 73</t>
  </si>
  <si>
    <t>Exemplo de gasto 74</t>
  </si>
  <si>
    <t>Exemplo de gasto 75</t>
  </si>
  <si>
    <t>Exemplo de gasto 76</t>
  </si>
  <si>
    <t>Exemplo de gasto 77</t>
  </si>
  <si>
    <t>Exemplo de gasto 78</t>
  </si>
  <si>
    <t>Exemplo de gasto 79</t>
  </si>
  <si>
    <t>Exemplo de gasto 80</t>
  </si>
  <si>
    <t>Exemplo de gasto 81</t>
  </si>
  <si>
    <t>Exemplo de gasto 82</t>
  </si>
  <si>
    <t>Exemplo de gasto 83</t>
  </si>
  <si>
    <t>Exemplo de gasto 84</t>
  </si>
  <si>
    <t>Exemplo de gasto 85</t>
  </si>
  <si>
    <t>Exemplo de gasto 86</t>
  </si>
  <si>
    <t>Exemplo de gasto 87</t>
  </si>
  <si>
    <t>Exemplo de gasto 88</t>
  </si>
  <si>
    <t>Exemplo de gasto 89</t>
  </si>
  <si>
    <t>Exemplo de gasto 90</t>
  </si>
  <si>
    <t>Exemplo de gasto 91</t>
  </si>
  <si>
    <t>Exemplo de gasto 92</t>
  </si>
  <si>
    <t>Exemplo de gasto 93</t>
  </si>
  <si>
    <t>Exemplo de gasto 94</t>
  </si>
  <si>
    <t>Exemplo de gasto 95</t>
  </si>
  <si>
    <t>Exemplo de gasto 96</t>
  </si>
  <si>
    <t>Exemplo de gasto 97</t>
  </si>
  <si>
    <t>Exemplo de gasto 98</t>
  </si>
  <si>
    <t>Exemplo de gasto 99</t>
  </si>
  <si>
    <t>Exemplo de gasto 100</t>
  </si>
  <si>
    <t>Exemplo de gasto 101</t>
  </si>
  <si>
    <t>Exemplo de gasto 102</t>
  </si>
  <si>
    <t>Exemplo de gasto 103</t>
  </si>
  <si>
    <t>Exemplo de gasto 104</t>
  </si>
  <si>
    <t>Exemplo de gasto 105</t>
  </si>
  <si>
    <t>Exemplo de gasto 106</t>
  </si>
  <si>
    <t>Exemplo de gasto 107</t>
  </si>
  <si>
    <t>Exemplo de gasto 108</t>
  </si>
  <si>
    <t>Exemplo de gasto 109</t>
  </si>
  <si>
    <t>Exemplo de gasto 110</t>
  </si>
  <si>
    <t>Exemplo de gasto 111</t>
  </si>
  <si>
    <t>Exemplo de gasto 112</t>
  </si>
  <si>
    <t>Exemplo de gasto 113</t>
  </si>
  <si>
    <t>Exemplo de gasto 114</t>
  </si>
  <si>
    <t>Exemplo de gasto 115</t>
  </si>
  <si>
    <t>Exemplo de gasto 116</t>
  </si>
  <si>
    <t>Exemplo de gasto 117</t>
  </si>
  <si>
    <t>Exemplo de gasto 118</t>
  </si>
  <si>
    <t>Exemplo de gasto 119</t>
  </si>
  <si>
    <t>Exemplo de gasto 120</t>
  </si>
  <si>
    <t>Exemplo de gasto 121</t>
  </si>
  <si>
    <t>Exemplo de gasto 122</t>
  </si>
  <si>
    <t>Exemplo de gasto 123</t>
  </si>
  <si>
    <t>Exemplo de gasto 124</t>
  </si>
  <si>
    <t>Exemplo de gasto 125</t>
  </si>
  <si>
    <t>Exemplo de gasto 126</t>
  </si>
  <si>
    <t>Exemplo de gasto 127</t>
  </si>
  <si>
    <t>Exemplo de gasto 128</t>
  </si>
  <si>
    <t>Exemplo de gasto 129</t>
  </si>
  <si>
    <t>Exemplo de gasto 130</t>
  </si>
  <si>
    <t>Exemplo de gasto 131</t>
  </si>
  <si>
    <t>Exemplo de gasto 132</t>
  </si>
  <si>
    <t>Exemplo de gasto 133</t>
  </si>
  <si>
    <t>Exemplo de gasto 134</t>
  </si>
  <si>
    <t>Exemplo de gasto 135</t>
  </si>
  <si>
    <t>Exemplo de gasto 136</t>
  </si>
  <si>
    <t>Exemplo de gasto 137</t>
  </si>
  <si>
    <t>Exemplo de gasto 138</t>
  </si>
  <si>
    <t>Exemplo de gasto 139</t>
  </si>
  <si>
    <t>Exemplo de gasto 140</t>
  </si>
  <si>
    <t>Exemplo de gasto 141</t>
  </si>
  <si>
    <t>Exemplo de gasto 142</t>
  </si>
  <si>
    <t>Exemplo de gasto 143</t>
  </si>
  <si>
    <t>Exemplo de gasto 144</t>
  </si>
  <si>
    <t>Exemplo de gasto 145</t>
  </si>
  <si>
    <t>Exemplo de gasto 146</t>
  </si>
  <si>
    <t>Exemplo de gasto 147</t>
  </si>
  <si>
    <t>Exemplo de gasto 148</t>
  </si>
  <si>
    <t>Exemplo de gasto 149</t>
  </si>
  <si>
    <t>Exemplo de gasto 150</t>
  </si>
  <si>
    <t>Exemplo de gasto 151</t>
  </si>
  <si>
    <t>Exemplo de gasto 152</t>
  </si>
  <si>
    <t>Exemplo de gasto 153</t>
  </si>
  <si>
    <t>Exemplo de gasto 154</t>
  </si>
  <si>
    <t>Exemplo de gasto 155</t>
  </si>
  <si>
    <t>Exemplo de gasto 156</t>
  </si>
  <si>
    <t>Exemplo de gasto 157</t>
  </si>
  <si>
    <t>Exemplo de gasto 158</t>
  </si>
  <si>
    <t>Exemplo de gasto 159</t>
  </si>
  <si>
    <t>Exemplo de gasto 160</t>
  </si>
  <si>
    <t>Exemplo de gasto 161</t>
  </si>
  <si>
    <t>Exemplo de gasto 162</t>
  </si>
  <si>
    <t>Exemplo de gasto 163</t>
  </si>
  <si>
    <t>Exemplo de gasto 164</t>
  </si>
  <si>
    <t>Exemplo de gasto 165</t>
  </si>
  <si>
    <t>Exemplo de gasto 166</t>
  </si>
  <si>
    <t>Exemplo de gasto 167</t>
  </si>
  <si>
    <t>Exemplo de gasto 168</t>
  </si>
  <si>
    <t>Exemplo de gasto 169</t>
  </si>
  <si>
    <t>Exemplo de gasto 170</t>
  </si>
  <si>
    <t>Exemplo de gasto 171</t>
  </si>
  <si>
    <t>Exemplo de gasto 172</t>
  </si>
  <si>
    <t>Exemplo de gasto 173</t>
  </si>
  <si>
    <t>Exemplo de gasto 174</t>
  </si>
  <si>
    <t>Exemplo de gasto 175</t>
  </si>
  <si>
    <t>Exemplo de gasto 176</t>
  </si>
  <si>
    <t>Exemplo de gasto 177</t>
  </si>
  <si>
    <t>Exemplo de gasto 178</t>
  </si>
  <si>
    <t>Exemplo de gasto 179</t>
  </si>
  <si>
    <t>Exemplo de gasto 180</t>
  </si>
  <si>
    <t>Exemplo de gasto 181</t>
  </si>
  <si>
    <t>Exemplo de gasto 182</t>
  </si>
  <si>
    <t>Exemplo de gasto 183</t>
  </si>
  <si>
    <t>Exemplo de gasto 184</t>
  </si>
  <si>
    <t>Exemplo de gasto 185</t>
  </si>
  <si>
    <t>Exemplo de gasto 186</t>
  </si>
  <si>
    <t>Exemplo de gasto 187</t>
  </si>
  <si>
    <t>Exemplo de gasto 188</t>
  </si>
  <si>
    <t>Exemplo de gasto 189</t>
  </si>
  <si>
    <t>Exemplo de gasto 190</t>
  </si>
  <si>
    <t>Exemplo de gasto 191</t>
  </si>
  <si>
    <t>Exemplo de gasto 192</t>
  </si>
  <si>
    <t>Exemplo de gasto 193</t>
  </si>
  <si>
    <t>Exemplo de gasto 194</t>
  </si>
  <si>
    <t>Exemplo de gasto 195</t>
  </si>
  <si>
    <t>Exemplo de gasto 196</t>
  </si>
  <si>
    <t>Exemplo de gasto 197</t>
  </si>
  <si>
    <t>Exemplo de gasto 198</t>
  </si>
  <si>
    <t>Exemplo de gasto 199</t>
  </si>
  <si>
    <t>Exemplo de gasto 200</t>
  </si>
  <si>
    <t>Exemplo de gasto 201</t>
  </si>
  <si>
    <t>Exemplo de gasto 202</t>
  </si>
  <si>
    <t>Exemplo de gasto 203</t>
  </si>
  <si>
    <t>Exemplo de gasto 204</t>
  </si>
  <si>
    <t>Exemplo de gasto 205</t>
  </si>
  <si>
    <t>Exemplo de gasto 206</t>
  </si>
  <si>
    <t>Exemplo de gasto 207</t>
  </si>
  <si>
    <t>Exemplo de gasto 208</t>
  </si>
  <si>
    <t>Exemplo de gasto 209</t>
  </si>
  <si>
    <t>Exemplo de gasto 210</t>
  </si>
  <si>
    <t>Exemplo de gasto 211</t>
  </si>
  <si>
    <t>Exemplo de gasto 212</t>
  </si>
  <si>
    <t>Exemplo de gasto 213</t>
  </si>
  <si>
    <t>Exemplo de gasto 214</t>
  </si>
  <si>
    <t>Exemplo de gasto 215</t>
  </si>
  <si>
    <t>Exemplo de gasto 216</t>
  </si>
  <si>
    <t>Exemplo de gasto 217</t>
  </si>
  <si>
    <t>Exemplo de gasto 218</t>
  </si>
  <si>
    <t>Exemplo de gasto 219</t>
  </si>
  <si>
    <t>Exemplo de gasto 220</t>
  </si>
  <si>
    <t>Exemplo de gasto 221</t>
  </si>
  <si>
    <t>Exemplo de gasto 222</t>
  </si>
  <si>
    <t>Exemplo de gasto 223</t>
  </si>
  <si>
    <t>Exemplo de gasto 224</t>
  </si>
  <si>
    <t>Exemplo de gasto 225</t>
  </si>
  <si>
    <t>Exemplo de gasto 226</t>
  </si>
  <si>
    <t>Exemplo de gasto 227</t>
  </si>
  <si>
    <t>Exemplo de gasto 228</t>
  </si>
  <si>
    <t>Exemplo de gasto 229</t>
  </si>
  <si>
    <t>Exemplo de gasto 230</t>
  </si>
  <si>
    <t>Exemplo de gasto 231</t>
  </si>
  <si>
    <t>Exemplo de gasto 232</t>
  </si>
  <si>
    <t>Exemplo de gasto 233</t>
  </si>
  <si>
    <t>Exemplo de gasto 234</t>
  </si>
  <si>
    <t>Exemplo de gasto 235</t>
  </si>
  <si>
    <t>Exemplo de gasto 236</t>
  </si>
  <si>
    <t>Exemplo de gasto 237</t>
  </si>
  <si>
    <t>Exemplo de gasto 238</t>
  </si>
  <si>
    <t>Exemplo de gasto 239</t>
  </si>
  <si>
    <t>Exemplo de gasto 240</t>
  </si>
  <si>
    <t>Exemplo de gasto 241</t>
  </si>
  <si>
    <t>Exemplo de gasto 242</t>
  </si>
  <si>
    <t>Exemplo de gasto 243</t>
  </si>
  <si>
    <t>Exemplo de gasto 244</t>
  </si>
  <si>
    <t>Exemplo de gasto 245</t>
  </si>
  <si>
    <t>Exemplo de gasto 246</t>
  </si>
  <si>
    <t>Exemplo de gasto 247</t>
  </si>
  <si>
    <t>Exemplo de gasto 248</t>
  </si>
  <si>
    <t>Exemplo de gasto 249</t>
  </si>
  <si>
    <t>Exemplo de remuneração 1</t>
  </si>
  <si>
    <t>Exemplo de remuneração 2</t>
  </si>
  <si>
    <t>Exemplo de remuneração 3</t>
  </si>
  <si>
    <t>Exemplo de remuneração 4</t>
  </si>
  <si>
    <t>Exemplo de remuneração 5</t>
  </si>
  <si>
    <t>Exemplo de remuneração 6</t>
  </si>
  <si>
    <t>Exemplo de remuneração 7</t>
  </si>
  <si>
    <t>Exemplo de remuneração 8</t>
  </si>
  <si>
    <t>Exemplo de remuneração 9</t>
  </si>
  <si>
    <t>Exemplo de remuneração 10</t>
  </si>
  <si>
    <t>Exemplo de remuneração 11</t>
  </si>
  <si>
    <t>Exemplo de remuneração 12</t>
  </si>
  <si>
    <t>Exemplo de remuneração 13</t>
  </si>
  <si>
    <t>Exemplo de remuneração 14</t>
  </si>
  <si>
    <t>Exemplo de remuneração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</si>
</sst>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14" fontId="2" fillId="0" borderId="0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5" fillId="2" borderId="6" xfId="0" applyFont="1" applyFill="1" applyBorder="1" applyAlignment="1">
      <alignment horizontal="right"/>
    </xf>
    <xf numFmtId="44" fontId="5" fillId="2" borderId="7" xfId="1" applyFont="1" applyFill="1" applyBorder="1"/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44" fontId="0" fillId="11" borderId="1" xfId="1" applyFont="1" applyFill="1" applyBorder="1"/>
    <xf numFmtId="0" fontId="6" fillId="11" borderId="4" xfId="0" applyFont="1" applyFill="1" applyBorder="1"/>
    <xf numFmtId="0" fontId="6" fillId="11" borderId="4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6" fillId="11" borderId="6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44" fontId="1" fillId="2" borderId="5" xfId="1" applyFont="1" applyFill="1" applyBorder="1"/>
    <xf numFmtId="44" fontId="1" fillId="12" borderId="5" xfId="1" applyFont="1" applyFill="1" applyBorder="1"/>
    <xf numFmtId="44" fontId="0" fillId="8" borderId="5" xfId="1" applyFont="1" applyFill="1" applyBorder="1"/>
    <xf numFmtId="14" fontId="2" fillId="0" borderId="1" xfId="0" applyNumberFormat="1" applyFont="1" applyBorder="1"/>
    <xf numFmtId="0" fontId="6" fillId="4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44" fontId="0" fillId="0" borderId="5" xfId="1" applyFont="1" applyBorder="1"/>
    <xf numFmtId="44" fontId="5" fillId="2" borderId="13" xfId="1" applyFont="1" applyFill="1" applyBorder="1"/>
    <xf numFmtId="0" fontId="6" fillId="0" borderId="4" xfId="0" applyFont="1" applyBorder="1" applyAlignment="1">
      <alignment horizontal="left"/>
    </xf>
    <xf numFmtId="0" fontId="6" fillId="8" borderId="4" xfId="0" applyFont="1" applyFill="1" applyBorder="1" applyAlignment="1">
      <alignment horizontal="right"/>
    </xf>
    <xf numFmtId="0" fontId="5" fillId="1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13" borderId="1" xfId="0" applyFont="1" applyFill="1" applyBorder="1" applyAlignment="1">
      <alignment horizontal="right"/>
    </xf>
    <xf numFmtId="44" fontId="5" fillId="13" borderId="1" xfId="1" applyFont="1" applyFill="1" applyBorder="1"/>
    <xf numFmtId="0" fontId="6" fillId="0" borderId="1" xfId="0" applyFont="1" applyBorder="1"/>
    <xf numFmtId="0" fontId="0" fillId="0" borderId="0" xfId="0" applyBorder="1"/>
    <xf numFmtId="14" fontId="2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right"/>
    </xf>
    <xf numFmtId="44" fontId="0" fillId="0" borderId="0" xfId="0" applyNumberFormat="1"/>
    <xf numFmtId="14" fontId="13" fillId="0" borderId="1" xfId="0" applyNumberFormat="1" applyFont="1" applyBorder="1"/>
    <xf numFmtId="0" fontId="14" fillId="0" borderId="1" xfId="0" applyFont="1" applyBorder="1"/>
    <xf numFmtId="0" fontId="0" fillId="0" borderId="0" xfId="0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14" borderId="9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4" fontId="11" fillId="11" borderId="4" xfId="1" applyFont="1" applyFill="1" applyBorder="1" applyAlignment="1">
      <alignment horizontal="center" vertical="center"/>
    </xf>
    <xf numFmtId="44" fontId="11" fillId="11" borderId="6" xfId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eda" xfId="1" builtinId="4"/>
    <cellStyle name="Normal" xfId="0" builtinId="0"/>
    <cellStyle name="Normal 2" xfId="2" xr:uid="{5BCA87B0-AA2E-4A39-9256-EF958D3B6ED2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A0-4481-AB84-C59243121E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A0-4481-AB84-C59243121E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A0-4481-AB84-C59243121E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A0-4481-AB84-C59243121E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A0-4481-AB84-C59243121E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A0-4481-AB84-C59243121EE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A0-4481-AB84-C59243121EE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A0-4481-AB84-C59243121EE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CA0-4481-AB84-C59243121EE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CA0-4481-AB84-C59243121EE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A0-4481-AB84-C59243121EE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CA0-4481-AB84-C59243121EE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CA0-4481-AB84-C59243121E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Resumo!$D$5:$D$17</c:f>
              <c:strCache>
                <c:ptCount val="13"/>
                <c:pt idx="0">
                  <c:v>Lanches</c:v>
                </c:pt>
                <c:pt idx="1">
                  <c:v>Compras</c:v>
                </c:pt>
                <c:pt idx="2">
                  <c:v>Contas</c:v>
                </c:pt>
                <c:pt idx="3">
                  <c:v>Carro (docs e manutenção)</c:v>
                </c:pt>
                <c:pt idx="4">
                  <c:v>Carro (combustível)</c:v>
                </c:pt>
                <c:pt idx="5">
                  <c:v>Educação</c:v>
                </c:pt>
                <c:pt idx="6">
                  <c:v>Farmácia</c:v>
                </c:pt>
                <c:pt idx="7">
                  <c:v>Lazer</c:v>
                </c:pt>
                <c:pt idx="8">
                  <c:v>Mercado</c:v>
                </c:pt>
                <c:pt idx="9">
                  <c:v>Saúde</c:v>
                </c:pt>
                <c:pt idx="10">
                  <c:v>Uber</c:v>
                </c:pt>
                <c:pt idx="11">
                  <c:v>Viagem</c:v>
                </c:pt>
                <c:pt idx="12">
                  <c:v>Outros</c:v>
                </c:pt>
              </c:strCache>
            </c:strRef>
          </c:cat>
          <c:val>
            <c:numRef>
              <c:f>Resumo!$I$5:$I$17</c:f>
              <c:numCache>
                <c:formatCode>_("R$"* #,##0.00_);_("R$"* \(#,##0.00\);_("R$"* "-"??_);_(@_)</c:formatCode>
                <c:ptCount val="13"/>
                <c:pt idx="0">
                  <c:v>677</c:v>
                </c:pt>
                <c:pt idx="1">
                  <c:v>491</c:v>
                </c:pt>
                <c:pt idx="2">
                  <c:v>352</c:v>
                </c:pt>
                <c:pt idx="3">
                  <c:v>94</c:v>
                </c:pt>
                <c:pt idx="4">
                  <c:v>55</c:v>
                </c:pt>
                <c:pt idx="5">
                  <c:v>191</c:v>
                </c:pt>
                <c:pt idx="6">
                  <c:v>430</c:v>
                </c:pt>
                <c:pt idx="7">
                  <c:v>565</c:v>
                </c:pt>
                <c:pt idx="8">
                  <c:v>761</c:v>
                </c:pt>
                <c:pt idx="9">
                  <c:v>73</c:v>
                </c:pt>
                <c:pt idx="10">
                  <c:v>0</c:v>
                </c:pt>
                <c:pt idx="11">
                  <c:v>0</c:v>
                </c:pt>
                <c:pt idx="1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9-485D-9B40-54E155CD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90486</xdr:rowOff>
    </xdr:from>
    <xdr:to>
      <xdr:col>18</xdr:col>
      <xdr:colOff>257176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965BA9-995A-4981-A78B-45C783E07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27</xdr:row>
      <xdr:rowOff>114300</xdr:rowOff>
    </xdr:from>
    <xdr:to>
      <xdr:col>12</xdr:col>
      <xdr:colOff>942974</xdr:colOff>
      <xdr:row>32</xdr:row>
      <xdr:rowOff>47625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478A4C9-7514-45DE-9DB3-7F793F9AEFAE}"/>
            </a:ext>
          </a:extLst>
        </xdr:cNvPr>
        <xdr:cNvSpPr txBox="1"/>
      </xdr:nvSpPr>
      <xdr:spPr>
        <a:xfrm>
          <a:off x="12144374" y="5391150"/>
          <a:ext cx="218122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Feito por: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Guilherme Elias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https://github.com/guilhermehge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https://www.linkedin.com/in/guilhermehge/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25-C78F-4495-806C-185FDBDCC67D}">
  <dimension ref="A1:N144"/>
  <sheetViews>
    <sheetView showGridLines="0" tabSelected="1" workbookViewId="0">
      <selection activeCell="B22" sqref="B22"/>
    </sheetView>
  </sheetViews>
  <sheetFormatPr defaultRowHeight="15" x14ac:dyDescent="0.25"/>
  <cols>
    <col min="1" max="1" width="16" customWidth="1"/>
    <col min="2" max="2" width="15.140625" customWidth="1"/>
    <col min="3" max="3" width="9.7109375" customWidth="1"/>
    <col min="4" max="4" width="28.140625" customWidth="1"/>
    <col min="5" max="5" width="19" customWidth="1"/>
    <col min="6" max="6" width="19.140625" customWidth="1"/>
    <col min="7" max="7" width="18" customWidth="1"/>
    <col min="8" max="8" width="15.85546875" customWidth="1"/>
    <col min="9" max="9" width="17" customWidth="1"/>
    <col min="10" max="10" width="20.7109375" bestFit="1" customWidth="1"/>
    <col min="12" max="12" width="12.85546875" customWidth="1"/>
    <col min="13" max="13" width="23.28515625" customWidth="1"/>
    <col min="14" max="14" width="15" customWidth="1"/>
    <col min="15" max="15" width="13.28515625" bestFit="1" customWidth="1"/>
    <col min="16" max="16" width="16.28515625" bestFit="1" customWidth="1"/>
  </cols>
  <sheetData>
    <row r="1" spans="1:10" x14ac:dyDescent="0.25">
      <c r="A1" s="44" t="s">
        <v>2</v>
      </c>
      <c r="B1" s="45"/>
      <c r="D1" s="53" t="s">
        <v>11</v>
      </c>
      <c r="E1" s="54"/>
      <c r="F1" s="54"/>
      <c r="G1" s="54"/>
      <c r="H1" s="54"/>
      <c r="I1" s="54"/>
      <c r="J1" s="55"/>
    </row>
    <row r="2" spans="1:10" x14ac:dyDescent="0.25">
      <c r="A2" s="15" t="s">
        <v>0</v>
      </c>
      <c r="B2" s="16" t="s">
        <v>55</v>
      </c>
      <c r="D2" s="56"/>
      <c r="E2" s="57"/>
      <c r="F2" s="57"/>
      <c r="G2" s="57"/>
      <c r="H2" s="57"/>
      <c r="I2" s="57"/>
      <c r="J2" s="58"/>
    </row>
    <row r="3" spans="1:10" ht="19.5" thickBot="1" x14ac:dyDescent="0.35">
      <c r="A3" s="17" t="s">
        <v>1</v>
      </c>
      <c r="B3" s="18">
        <v>2021</v>
      </c>
      <c r="D3" s="50" t="s">
        <v>12</v>
      </c>
      <c r="E3" s="51"/>
      <c r="F3" s="51"/>
      <c r="G3" s="51"/>
      <c r="H3" s="51"/>
      <c r="I3" s="51"/>
      <c r="J3" s="52"/>
    </row>
    <row r="4" spans="1:10" ht="15.75" thickBot="1" x14ac:dyDescent="0.3">
      <c r="D4" s="25" t="s">
        <v>16</v>
      </c>
      <c r="E4" s="4" t="s">
        <v>43</v>
      </c>
      <c r="F4" s="4" t="s">
        <v>13</v>
      </c>
      <c r="G4" s="4" t="s">
        <v>14</v>
      </c>
      <c r="H4" s="4" t="s">
        <v>36</v>
      </c>
      <c r="I4" s="4" t="s">
        <v>15</v>
      </c>
      <c r="J4" s="26" t="s">
        <v>49</v>
      </c>
    </row>
    <row r="5" spans="1:10" ht="15.75" thickBot="1" x14ac:dyDescent="0.3">
      <c r="A5" s="46" t="s">
        <v>46</v>
      </c>
      <c r="B5" s="47"/>
      <c r="D5" s="29" t="str">
        <f>Cat_Gastos!A2</f>
        <v>Lanches</v>
      </c>
      <c r="E5" s="6">
        <f>SUMIFS(Previsão!$D:$D,Previsão!$C:$C,Resumo!$D5,Previsão!$A:$A,Resumo!$B$2,Previsão!$B:$B,Resumo!$B$3)</f>
        <v>160</v>
      </c>
      <c r="F5" s="6">
        <f>SUMIFS(Gastos!$G:$G,Gastos!$F:$F,Resumo!$D5,Gastos!$H:$H,Resumo!F$4,Gastos!$B:$B,Resumo!$B$2,Gastos!$C:$C,Resumo!$B$3)</f>
        <v>488</v>
      </c>
      <c r="G5" s="6">
        <f>SUMIFS(Gastos!$G:$G,Gastos!$F:$F,Resumo!$D5,Gastos!$H:$H,Resumo!G$4,Gastos!$B:$B,Resumo!$B$2,Gastos!$C:$C,Resumo!$B$3)</f>
        <v>189</v>
      </c>
      <c r="H5" s="6">
        <f>SUMIFS(Gastos!$G:$G,Gastos!$F:$F,Resumo!$D5,Gastos!$H:$H,Resumo!H$4,Gastos!$B:$B,Resumo!$B$2,Gastos!$C:$C,Resumo!$B$3)</f>
        <v>0</v>
      </c>
      <c r="I5" s="6">
        <f t="shared" ref="I5:I17" si="0">SUM(F5:H5)</f>
        <v>677</v>
      </c>
      <c r="J5" s="27">
        <f t="shared" ref="J5:J17" si="1">E5-I5</f>
        <v>-517</v>
      </c>
    </row>
    <row r="6" spans="1:10" x14ac:dyDescent="0.25">
      <c r="A6" s="48" t="s">
        <v>13</v>
      </c>
      <c r="B6" s="49"/>
      <c r="D6" s="29" t="str">
        <f>Cat_Gastos!A3</f>
        <v>Compras</v>
      </c>
      <c r="E6" s="6">
        <f>SUMIFS(Previsão!$D:$D,Previsão!$C:$C,Resumo!$D6,Previsão!$A:$A,Resumo!$B$2,Previsão!$B:$B,Resumo!$B$3)</f>
        <v>300</v>
      </c>
      <c r="F6" s="6">
        <f>SUMIFS(Gastos!$G:$G,Gastos!$F:$F,Resumo!$D6,Gastos!$H:$H,Resumo!F$4,Gastos!$B:$B,Resumo!$B$2,Gastos!$C:$C,Resumo!$B$3)</f>
        <v>491</v>
      </c>
      <c r="G6" s="6">
        <f>SUMIFS(Gastos!$G:$G,Gastos!$F:$F,Resumo!$D6,Gastos!$H:$H,Resumo!G$4,Gastos!$B:$B,Resumo!$B$2,Gastos!$C:$C,Resumo!$B$3)</f>
        <v>0</v>
      </c>
      <c r="H6" s="6">
        <f>SUMIFS(Gastos!$G:$G,Gastos!$F:$F,Resumo!$D6,Gastos!$H:$H,Resumo!H$4,Gastos!$B:$B,Resumo!$B$2,Gastos!$C:$C,Resumo!$B$3)</f>
        <v>0</v>
      </c>
      <c r="I6" s="6">
        <f t="shared" si="0"/>
        <v>491</v>
      </c>
      <c r="J6" s="27">
        <f t="shared" si="1"/>
        <v>-191</v>
      </c>
    </row>
    <row r="7" spans="1:10" x14ac:dyDescent="0.25">
      <c r="A7" s="30" t="s">
        <v>24</v>
      </c>
      <c r="B7" s="23">
        <f>SUMIFS(Gastos!$G:$G,Gastos!$H:$H,Resumo!$A$6,Gastos!$I:$I,Resumo!$A7,Gastos!$B:$B,Resumo!$B$2,Gastos!$C:$C,Resumo!$B$3)</f>
        <v>1263</v>
      </c>
      <c r="D7" s="29" t="str">
        <f>Cat_Gastos!A4</f>
        <v>Contas</v>
      </c>
      <c r="E7" s="6">
        <f>SUMIFS(Previsão!$D:$D,Previsão!$C:$C,Resumo!$D7,Previsão!$A:$A,Resumo!$B$2,Previsão!$B:$B,Resumo!$B$3)</f>
        <v>500</v>
      </c>
      <c r="F7" s="6">
        <f>SUMIFS(Gastos!$G:$G,Gastos!$F:$F,Resumo!$D7,Gastos!$H:$H,Resumo!F$4,Gastos!$B:$B,Resumo!$B$2,Gastos!$C:$C,Resumo!$B$3)</f>
        <v>0</v>
      </c>
      <c r="G7" s="6">
        <f>SUMIFS(Gastos!$G:$G,Gastos!$F:$F,Resumo!$D7,Gastos!$H:$H,Resumo!G$4,Gastos!$B:$B,Resumo!$B$2,Gastos!$C:$C,Resumo!$B$3)</f>
        <v>352</v>
      </c>
      <c r="H7" s="6">
        <f>SUMIFS(Gastos!$G:$G,Gastos!$F:$F,Resumo!$D7,Gastos!$H:$H,Resumo!H$4,Gastos!$B:$B,Resumo!$B$2,Gastos!$C:$C,Resumo!$B$3)</f>
        <v>0</v>
      </c>
      <c r="I7" s="6">
        <f t="shared" si="0"/>
        <v>352</v>
      </c>
      <c r="J7" s="27">
        <f t="shared" si="1"/>
        <v>148</v>
      </c>
    </row>
    <row r="8" spans="1:10" x14ac:dyDescent="0.25">
      <c r="A8" s="31" t="s">
        <v>25</v>
      </c>
      <c r="B8" s="22">
        <f>SUMIFS(Gastos!$G:$G,Gastos!$H:$H,Resumo!$A$6,Gastos!$I:$I,Resumo!$A8,Gastos!$B:$B,Resumo!$B$2,Gastos!$C:$C,Resumo!$B$3)</f>
        <v>48</v>
      </c>
      <c r="D8" s="29" t="str">
        <f>Cat_Gastos!A5</f>
        <v>Carro (docs e manutenção)</v>
      </c>
      <c r="E8" s="6">
        <f>SUMIFS(Previsão!$D:$D,Previsão!$C:$C,Resumo!$D8,Previsão!$A:$A,Resumo!$B$2,Previsão!$B:$B,Resumo!$B$3)</f>
        <v>200</v>
      </c>
      <c r="F8" s="6">
        <f>SUMIFS(Gastos!$G:$G,Gastos!$F:$F,Resumo!$D8,Gastos!$H:$H,Resumo!F$4,Gastos!$B:$B,Resumo!$B$2,Gastos!$C:$C,Resumo!$B$3)</f>
        <v>94</v>
      </c>
      <c r="G8" s="6">
        <f>SUMIFS(Gastos!$G:$G,Gastos!$F:$F,Resumo!$D8,Gastos!$H:$H,Resumo!G$4,Gastos!$B:$B,Resumo!$B$2,Gastos!$C:$C,Resumo!$B$3)</f>
        <v>0</v>
      </c>
      <c r="H8" s="6">
        <f>SUMIFS(Gastos!$G:$G,Gastos!$F:$F,Resumo!$D8,Gastos!$H:$H,Resumo!H$4,Gastos!$B:$B,Resumo!$B$2,Gastos!$C:$C,Resumo!$B$3)</f>
        <v>0</v>
      </c>
      <c r="I8" s="6">
        <f t="shared" si="0"/>
        <v>94</v>
      </c>
      <c r="J8" s="27">
        <f t="shared" si="1"/>
        <v>106</v>
      </c>
    </row>
    <row r="9" spans="1:10" x14ac:dyDescent="0.25">
      <c r="A9" s="32" t="s">
        <v>42</v>
      </c>
      <c r="B9" s="21">
        <f>SUMIFS(Gastos!$G:$G,Gastos!$H:$H,Resumo!$A$6,Gastos!$I:$I,Resumo!$A9,Gastos!$B:$B,Resumo!$B$2,Gastos!$C:$C,Resumo!$B$3)</f>
        <v>1548</v>
      </c>
      <c r="D9" s="29" t="str">
        <f>Cat_Gastos!A6</f>
        <v>Carro (combustível)</v>
      </c>
      <c r="E9" s="6">
        <f>SUMIFS(Previsão!$D:$D,Previsão!$C:$C,Resumo!$D9,Previsão!$A:$A,Resumo!$B$2,Previsão!$B:$B,Resumo!$B$3)</f>
        <v>200</v>
      </c>
      <c r="F9" s="6">
        <f>SUMIFS(Gastos!$G:$G,Gastos!$F:$F,Resumo!$D9,Gastos!$H:$H,Resumo!F$4,Gastos!$B:$B,Resumo!$B$2,Gastos!$C:$C,Resumo!$B$3)</f>
        <v>55</v>
      </c>
      <c r="G9" s="6">
        <f>SUMIFS(Gastos!$G:$G,Gastos!$F:$F,Resumo!$D9,Gastos!$H:$H,Resumo!G$4,Gastos!$B:$B,Resumo!$B$2,Gastos!$C:$C,Resumo!$B$3)</f>
        <v>0</v>
      </c>
      <c r="H9" s="6">
        <f>SUMIFS(Gastos!$G:$G,Gastos!$F:$F,Resumo!$D9,Gastos!$H:$H,Resumo!H$4,Gastos!$B:$B,Resumo!$B$2,Gastos!$C:$C,Resumo!$B$3)</f>
        <v>0</v>
      </c>
      <c r="I9" s="6">
        <f t="shared" si="0"/>
        <v>55</v>
      </c>
      <c r="J9" s="27">
        <f t="shared" si="1"/>
        <v>145</v>
      </c>
    </row>
    <row r="10" spans="1:10" x14ac:dyDescent="0.25">
      <c r="A10" s="33" t="s">
        <v>15</v>
      </c>
      <c r="B10" s="34">
        <f>SUM(B7:B9)</f>
        <v>2859</v>
      </c>
      <c r="D10" s="29" t="str">
        <f>Cat_Gastos!A7</f>
        <v>Educação</v>
      </c>
      <c r="E10" s="6">
        <f>SUMIFS(Previsão!$D:$D,Previsão!$C:$C,Resumo!$D10,Previsão!$A:$A,Resumo!$B$2,Previsão!$B:$B,Resumo!$B$3)</f>
        <v>600</v>
      </c>
      <c r="F10" s="6">
        <f>SUMIFS(Gastos!$G:$G,Gastos!$F:$F,Resumo!$D10,Gastos!$H:$H,Resumo!F$4,Gastos!$B:$B,Resumo!$B$2,Gastos!$C:$C,Resumo!$B$3)</f>
        <v>83</v>
      </c>
      <c r="G10" s="6">
        <f>SUMIFS(Gastos!$G:$G,Gastos!$F:$F,Resumo!$D10,Gastos!$H:$H,Resumo!G$4,Gastos!$B:$B,Resumo!$B$2,Gastos!$C:$C,Resumo!$B$3)</f>
        <v>108</v>
      </c>
      <c r="H10" s="6">
        <f>SUMIFS(Gastos!$G:$G,Gastos!$F:$F,Resumo!$D10,Gastos!$H:$H,Resumo!H$4,Gastos!$B:$B,Resumo!$B$2,Gastos!$C:$C,Resumo!$B$3)</f>
        <v>0</v>
      </c>
      <c r="I10" s="6">
        <f t="shared" si="0"/>
        <v>191</v>
      </c>
      <c r="J10" s="27">
        <f t="shared" si="1"/>
        <v>409</v>
      </c>
    </row>
    <row r="11" spans="1:10" ht="15.75" thickBot="1" x14ac:dyDescent="0.3">
      <c r="A11" s="19"/>
      <c r="B11" s="36"/>
      <c r="C11" s="20"/>
      <c r="D11" s="29" t="str">
        <f>Cat_Gastos!A8</f>
        <v>Farmácia</v>
      </c>
      <c r="E11" s="6">
        <f>SUMIFS(Previsão!$D:$D,Previsão!$C:$C,Resumo!$D11,Previsão!$A:$A,Resumo!$B$2,Previsão!$B:$B,Resumo!$B$3)</f>
        <v>250</v>
      </c>
      <c r="F11" s="6">
        <f>SUMIFS(Gastos!$G:$G,Gastos!$F:$F,Resumo!$D11,Gastos!$H:$H,Resumo!F$4,Gastos!$B:$B,Resumo!$B$2,Gastos!$C:$C,Resumo!$B$3)</f>
        <v>430</v>
      </c>
      <c r="G11" s="6">
        <f>SUMIFS(Gastos!$G:$G,Gastos!$F:$F,Resumo!$D11,Gastos!$H:$H,Resumo!G$4,Gastos!$B:$B,Resumo!$B$2,Gastos!$C:$C,Resumo!$B$3)</f>
        <v>0</v>
      </c>
      <c r="H11" s="6">
        <f>SUMIFS(Gastos!$G:$G,Gastos!$F:$F,Resumo!$D11,Gastos!$H:$H,Resumo!H$4,Gastos!$B:$B,Resumo!$B$2,Gastos!$C:$C,Resumo!$B$3)</f>
        <v>0</v>
      </c>
      <c r="I11" s="6">
        <f t="shared" si="0"/>
        <v>430</v>
      </c>
      <c r="J11" s="27">
        <f t="shared" si="1"/>
        <v>-180</v>
      </c>
    </row>
    <row r="12" spans="1:10" x14ac:dyDescent="0.25">
      <c r="A12" s="48" t="s">
        <v>14</v>
      </c>
      <c r="B12" s="49"/>
      <c r="D12" s="29" t="str">
        <f>Cat_Gastos!A9</f>
        <v>Lazer</v>
      </c>
      <c r="E12" s="6">
        <f>SUMIFS(Previsão!$D:$D,Previsão!$C:$C,Resumo!$D12,Previsão!$A:$A,Resumo!$B$2,Previsão!$B:$B,Resumo!$B$3)</f>
        <v>100</v>
      </c>
      <c r="F12" s="6">
        <f>SUMIFS(Gastos!$G:$G,Gastos!$F:$F,Resumo!$D12,Gastos!$H:$H,Resumo!F$4,Gastos!$B:$B,Resumo!$B$2,Gastos!$C:$C,Resumo!$B$3)</f>
        <v>454</v>
      </c>
      <c r="G12" s="6">
        <f>SUMIFS(Gastos!$G:$G,Gastos!$F:$F,Resumo!$D12,Gastos!$H:$H,Resumo!G$4,Gastos!$B:$B,Resumo!$B$2,Gastos!$C:$C,Resumo!$B$3)</f>
        <v>111</v>
      </c>
      <c r="H12" s="6">
        <f>SUMIFS(Gastos!$G:$G,Gastos!$F:$F,Resumo!$D12,Gastos!$H:$H,Resumo!H$4,Gastos!$B:$B,Resumo!$B$2,Gastos!$C:$C,Resumo!$B$3)</f>
        <v>0</v>
      </c>
      <c r="I12" s="6">
        <f t="shared" si="0"/>
        <v>565</v>
      </c>
      <c r="J12" s="27">
        <f t="shared" si="1"/>
        <v>-465</v>
      </c>
    </row>
    <row r="13" spans="1:10" x14ac:dyDescent="0.25">
      <c r="A13" s="30" t="s">
        <v>24</v>
      </c>
      <c r="B13" s="23">
        <f>SUMIFS(Gastos!$G:$G,Gastos!$H:$H,Resumo!$A$12,Gastos!$I:$I,Resumo!$A13,Gastos!$B:$B,Resumo!$B$2,Gastos!$C:$C,Resumo!$B$3)</f>
        <v>60</v>
      </c>
      <c r="D13" s="29" t="str">
        <f>Cat_Gastos!A10</f>
        <v>Mercado</v>
      </c>
      <c r="E13" s="6">
        <f>SUMIFS(Previsão!$D:$D,Previsão!$C:$C,Resumo!$D13,Previsão!$A:$A,Resumo!$B$2,Previsão!$B:$B,Resumo!$B$3)</f>
        <v>650</v>
      </c>
      <c r="F13" s="6">
        <f>SUMIFS(Gastos!$G:$G,Gastos!$F:$F,Resumo!$D13,Gastos!$H:$H,Resumo!F$4,Gastos!$B:$B,Resumo!$B$2,Gastos!$C:$C,Resumo!$B$3)</f>
        <v>572</v>
      </c>
      <c r="G13" s="6">
        <f>SUMIFS(Gastos!$G:$G,Gastos!$F:$F,Resumo!$D13,Gastos!$H:$H,Resumo!G$4,Gastos!$B:$B,Resumo!$B$2,Gastos!$C:$C,Resumo!$B$3)</f>
        <v>189</v>
      </c>
      <c r="H13" s="6">
        <f>SUMIFS(Gastos!$G:$G,Gastos!$F:$F,Resumo!$D13,Gastos!$H:$H,Resumo!H$4,Gastos!$B:$B,Resumo!$B$2,Gastos!$C:$C,Resumo!$B$3)</f>
        <v>0</v>
      </c>
      <c r="I13" s="6">
        <f t="shared" si="0"/>
        <v>761</v>
      </c>
      <c r="J13" s="27">
        <f t="shared" si="1"/>
        <v>-111</v>
      </c>
    </row>
    <row r="14" spans="1:10" x14ac:dyDescent="0.25">
      <c r="A14" s="31" t="s">
        <v>25</v>
      </c>
      <c r="B14" s="22">
        <f>SUMIFS(Gastos!$G:$G,Gastos!$H:$H,Resumo!$A$12,Gastos!$I:$I,Resumo!$A14,Gastos!$B:$B,Resumo!$B$2,Gastos!$C:$C,Resumo!$B$3)</f>
        <v>1889</v>
      </c>
      <c r="D14" s="29" t="str">
        <f>Cat_Gastos!A11</f>
        <v>Saúde</v>
      </c>
      <c r="E14" s="6">
        <f>SUMIFS(Previsão!$D:$D,Previsão!$C:$C,Resumo!$D14,Previsão!$A:$A,Resumo!$B$2,Previsão!$B:$B,Resumo!$B$3)</f>
        <v>460</v>
      </c>
      <c r="F14" s="6">
        <f>SUMIFS(Gastos!$G:$G,Gastos!$F:$F,Resumo!$D14,Gastos!$H:$H,Resumo!F$4,Gastos!$B:$B,Resumo!$B$2,Gastos!$C:$C,Resumo!$B$3)</f>
        <v>73</v>
      </c>
      <c r="G14" s="6">
        <f>SUMIFS(Gastos!$G:$G,Gastos!$F:$F,Resumo!$D14,Gastos!$H:$H,Resumo!G$4,Gastos!$B:$B,Resumo!$B$2,Gastos!$C:$C,Resumo!$B$3)</f>
        <v>0</v>
      </c>
      <c r="H14" s="6">
        <f>SUMIFS(Gastos!$G:$G,Gastos!$F:$F,Resumo!$D14,Gastos!$H:$H,Resumo!H$4,Gastos!$B:$B,Resumo!$B$2,Gastos!$C:$C,Resumo!$B$3)</f>
        <v>0</v>
      </c>
      <c r="I14" s="6">
        <f t="shared" si="0"/>
        <v>73</v>
      </c>
      <c r="J14" s="27">
        <f t="shared" si="1"/>
        <v>387</v>
      </c>
    </row>
    <row r="15" spans="1:10" x14ac:dyDescent="0.25">
      <c r="A15" s="32" t="s">
        <v>42</v>
      </c>
      <c r="B15" s="21">
        <f>SUMIFS(Gastos!$G:$G,Gastos!$H:$H,Resumo!$A$12,Gastos!$I:$I,Resumo!$A15,Gastos!$B:$B,Resumo!$B$2,Gastos!$C:$C,Resumo!$B$3)</f>
        <v>0</v>
      </c>
      <c r="D15" s="29" t="str">
        <f>Cat_Gastos!A12</f>
        <v>Uber</v>
      </c>
      <c r="E15" s="6">
        <f>SUMIFS(Previsão!$D:$D,Previsão!$C:$C,Resumo!$D15,Previsão!$A:$A,Resumo!$B$2,Previsão!$B:$B,Resumo!$B$3)</f>
        <v>50</v>
      </c>
      <c r="F15" s="6">
        <f>SUMIFS(Gastos!$G:$G,Gastos!$F:$F,Resumo!$D15,Gastos!$H:$H,Resumo!F$4,Gastos!$B:$B,Resumo!$B$2,Gastos!$C:$C,Resumo!$B$3)</f>
        <v>0</v>
      </c>
      <c r="G15" s="6">
        <f>SUMIFS(Gastos!$G:$G,Gastos!$F:$F,Resumo!$D15,Gastos!$H:$H,Resumo!G$4,Gastos!$B:$B,Resumo!$B$2,Gastos!$C:$C,Resumo!$B$3)</f>
        <v>0</v>
      </c>
      <c r="H15" s="6">
        <f>SUMIFS(Gastos!$G:$G,Gastos!$F:$F,Resumo!$D15,Gastos!$H:$H,Resumo!H$4,Gastos!$B:$B,Resumo!$B$2,Gastos!$C:$C,Resumo!$B$3)</f>
        <v>0</v>
      </c>
      <c r="I15" s="6">
        <f t="shared" si="0"/>
        <v>0</v>
      </c>
      <c r="J15" s="27">
        <f t="shared" si="1"/>
        <v>50</v>
      </c>
    </row>
    <row r="16" spans="1:10" x14ac:dyDescent="0.25">
      <c r="A16" s="33" t="s">
        <v>15</v>
      </c>
      <c r="B16" s="34">
        <f>SUM(B13:B15)</f>
        <v>1949</v>
      </c>
      <c r="D16" s="29" t="str">
        <f>Cat_Gastos!A13</f>
        <v>Viagem</v>
      </c>
      <c r="E16" s="6">
        <f>SUMIFS(Previsão!$D:$D,Previsão!$C:$C,Resumo!$D16,Previsão!$A:$A,Resumo!$B$2,Previsão!$B:$B,Resumo!$B$3)</f>
        <v>0</v>
      </c>
      <c r="F16" s="6">
        <f>SUMIFS(Gastos!$G:$G,Gastos!$F:$F,Resumo!$D16,Gastos!$H:$H,Resumo!F$4,Gastos!$B:$B,Resumo!$B$2,Gastos!$C:$C,Resumo!$B$3)</f>
        <v>0</v>
      </c>
      <c r="G16" s="6">
        <f>SUMIFS(Gastos!$G:$G,Gastos!$F:$F,Resumo!$D16,Gastos!$H:$H,Resumo!G$4,Gastos!$B:$B,Resumo!$B$2,Gastos!$C:$C,Resumo!$B$3)</f>
        <v>0</v>
      </c>
      <c r="H16" s="6">
        <f>SUMIFS(Gastos!$G:$G,Gastos!$F:$F,Resumo!$D16,Gastos!$H:$H,Resumo!H$4,Gastos!$B:$B,Resumo!$B$2,Gastos!$C:$C,Resumo!$B$3)</f>
        <v>0</v>
      </c>
      <c r="I16" s="6">
        <f t="shared" si="0"/>
        <v>0</v>
      </c>
      <c r="J16" s="27">
        <f t="shared" si="1"/>
        <v>0</v>
      </c>
    </row>
    <row r="17" spans="1:10" x14ac:dyDescent="0.25">
      <c r="D17" s="29" t="str">
        <f>Cat_Gastos!A14</f>
        <v>Outros</v>
      </c>
      <c r="E17" s="6">
        <f>SUMIFS(Previsão!$D:$D,Previsão!$C:$C,Resumo!$D17,Previsão!$A:$A,Resumo!$B$2,Previsão!$B:$B,Resumo!$B$3)</f>
        <v>100</v>
      </c>
      <c r="F17" s="6">
        <f>SUMIFS(Gastos!$G:$G,Gastos!$F:$F,Resumo!$D17,Gastos!$H:$H,Resumo!F$4,Gastos!$B:$B,Resumo!$B$2,Gastos!$C:$C,Resumo!$B$3)</f>
        <v>119</v>
      </c>
      <c r="G17" s="6">
        <f>SUMIFS(Gastos!$G:$G,Gastos!$F:$F,Resumo!$D17,Gastos!$H:$H,Resumo!G$4,Gastos!$B:$B,Resumo!$B$2,Gastos!$C:$C,Resumo!$B$3)</f>
        <v>0</v>
      </c>
      <c r="H17" s="6">
        <f>SUMIFS(Gastos!$G:$G,Gastos!$F:$F,Resumo!$D17,Gastos!$H:$H,Resumo!H$4,Gastos!$B:$B,Resumo!$B$2,Gastos!$C:$C,Resumo!$B$3)</f>
        <v>68</v>
      </c>
      <c r="I17" s="6">
        <f t="shared" si="0"/>
        <v>187</v>
      </c>
      <c r="J17" s="27">
        <f t="shared" si="1"/>
        <v>-87</v>
      </c>
    </row>
    <row r="18" spans="1:10" ht="15.75" thickBot="1" x14ac:dyDescent="0.3">
      <c r="A18" s="76"/>
      <c r="B18" s="76"/>
      <c r="D18" s="7" t="s">
        <v>15</v>
      </c>
      <c r="E18" s="28">
        <f>SUM(E5:E17)</f>
        <v>3570</v>
      </c>
      <c r="F18" s="28">
        <f>SUM(F5:F17)</f>
        <v>2859</v>
      </c>
      <c r="G18" s="28">
        <f t="shared" ref="G18:J18" si="2">SUM(G5:G17)</f>
        <v>949</v>
      </c>
      <c r="H18" s="28">
        <f t="shared" si="2"/>
        <v>68</v>
      </c>
      <c r="I18" s="28">
        <f t="shared" si="2"/>
        <v>3876</v>
      </c>
      <c r="J18" s="8">
        <f t="shared" si="2"/>
        <v>-306</v>
      </c>
    </row>
    <row r="19" spans="1:10" ht="15.75" thickBot="1" x14ac:dyDescent="0.3"/>
    <row r="20" spans="1:10" x14ac:dyDescent="0.25">
      <c r="D20" s="74" t="s">
        <v>37</v>
      </c>
      <c r="E20" s="75"/>
      <c r="G20" s="71" t="s">
        <v>45</v>
      </c>
      <c r="H20" s="72"/>
      <c r="I20" s="72"/>
      <c r="J20" s="73"/>
    </row>
    <row r="21" spans="1:10" x14ac:dyDescent="0.25">
      <c r="D21" s="14" t="s">
        <v>31</v>
      </c>
      <c r="E21" s="13">
        <f>SUMIFS(Gastos!$G:$G,Gastos!$F:$F,Resumo!$D21,Gastos!$B:$B,Resumo!$B$2,Gastos!$C:$C,Resumo!$B$3)</f>
        <v>1000</v>
      </c>
      <c r="G21" s="9" t="s">
        <v>38</v>
      </c>
      <c r="H21" s="11" t="s">
        <v>39</v>
      </c>
      <c r="I21" s="12" t="s">
        <v>50</v>
      </c>
      <c r="J21" s="10" t="s">
        <v>23</v>
      </c>
    </row>
    <row r="22" spans="1:10" ht="15" customHeight="1" x14ac:dyDescent="0.25">
      <c r="D22" s="14" t="s">
        <v>32</v>
      </c>
      <c r="E22" s="13">
        <f>SUMIFS(Gastos!$G:$G,Gastos!$F:$F,Resumo!$D22,Gastos!$B:$B,Resumo!$B$2,Gastos!$C:$C,Resumo!$B$3)</f>
        <v>0</v>
      </c>
      <c r="G22" s="69">
        <f>SUMIFS(Remuneração!$E:$E,Remuneração!$A:$A,Resumo!$B$2,Remuneração!$B:$B,Resumo!$B$3,Remuneração!$F:$F,Resumo!G21)</f>
        <v>2000</v>
      </c>
      <c r="H22" s="69">
        <f>SUMIFS(Remuneração!$E:$E,Remuneração!$A:$A,Resumo!$B$2,Remuneração!$B:$B,Resumo!$B$3,Remuneração!$F:$F,Resumo!H21)</f>
        <v>0</v>
      </c>
      <c r="I22" s="69">
        <f>SUMIFS(Remuneração!$E:$E,Remuneração!$A:$A,Resumo!$B$2,Remuneração!$B:$B,Resumo!$B$3,Remuneração!$F:$F,Resumo!I21)</f>
        <v>0</v>
      </c>
      <c r="J22" s="69">
        <f>SUMIFS(Remuneração!$E:$E,Remuneração!$A:$A,Resumo!$B$2,Remuneração!$B:$B,Resumo!$B$3,Remuneração!$F:$F,J21)</f>
        <v>3050</v>
      </c>
    </row>
    <row r="23" spans="1:10" ht="15.75" customHeight="1" thickBot="1" x14ac:dyDescent="0.3">
      <c r="D23" s="14" t="s">
        <v>33</v>
      </c>
      <c r="E23" s="13">
        <f>SUMIFS(Gastos!$G:$G,Gastos!$F:$F,Resumo!$D23,Gastos!$B:$B,Resumo!$B$2,Gastos!$C:$C,Resumo!$B$3)</f>
        <v>0</v>
      </c>
      <c r="G23" s="70"/>
      <c r="H23" s="70"/>
      <c r="I23" s="70"/>
      <c r="J23" s="70"/>
    </row>
    <row r="24" spans="1:10" ht="15.75" thickBot="1" x14ac:dyDescent="0.3">
      <c r="D24" s="14" t="s">
        <v>34</v>
      </c>
      <c r="E24" s="13">
        <f>SUMIFS(Gastos!$G:$G,Gastos!$F:$F,Resumo!$D24,Gastos!$B:$B,Resumo!$B$2,Gastos!$C:$C,Resumo!$B$3)</f>
        <v>0</v>
      </c>
      <c r="G24" s="3"/>
      <c r="H24" s="3"/>
      <c r="I24" s="3"/>
      <c r="J24" s="3"/>
    </row>
    <row r="25" spans="1:10" ht="15" customHeight="1" x14ac:dyDescent="0.25">
      <c r="D25" s="14" t="s">
        <v>35</v>
      </c>
      <c r="E25" s="13">
        <f>SUMIFS(Gastos!$G:$G,Gastos!$F:$F,Resumo!$D25,Gastos!$B:$B,Resumo!$B$2,Gastos!$C:$C,Resumo!$B$3)</f>
        <v>0</v>
      </c>
      <c r="G25" s="65" t="s">
        <v>48</v>
      </c>
      <c r="H25" s="66"/>
      <c r="I25" s="66"/>
      <c r="J25" s="67"/>
    </row>
    <row r="26" spans="1:10" ht="15" customHeight="1" x14ac:dyDescent="0.25">
      <c r="B26" s="40"/>
      <c r="D26" s="14" t="s">
        <v>47</v>
      </c>
      <c r="E26" s="13">
        <f>SUMIFS(Gastos!$G:$G,Gastos!$F:$F,Resumo!$D26,Gastos!$B:$B,Resumo!$B$2,Gastos!$C:$C,Resumo!$B$3)</f>
        <v>0</v>
      </c>
      <c r="G26" s="59">
        <f>$G$22+$H$22+$I$22+$J$22-$I$18-$E$27</f>
        <v>174</v>
      </c>
      <c r="H26" s="60"/>
      <c r="I26" s="60"/>
      <c r="J26" s="61"/>
    </row>
    <row r="27" spans="1:10" ht="15.75" thickBot="1" x14ac:dyDescent="0.3">
      <c r="D27" s="7" t="s">
        <v>15</v>
      </c>
      <c r="E27" s="8">
        <f>SUM(E21:E26)</f>
        <v>1000</v>
      </c>
      <c r="G27" s="62"/>
      <c r="H27" s="63"/>
      <c r="I27" s="63"/>
      <c r="J27" s="64"/>
    </row>
    <row r="29" spans="1:10" x14ac:dyDescent="0.25">
      <c r="E29" s="68" t="s">
        <v>63</v>
      </c>
      <c r="F29" s="68"/>
      <c r="G29" s="68"/>
      <c r="H29" s="68"/>
      <c r="I29" s="68"/>
    </row>
    <row r="30" spans="1:10" x14ac:dyDescent="0.25">
      <c r="E30" s="35" t="s">
        <v>26</v>
      </c>
      <c r="F30" s="35" t="s">
        <v>27</v>
      </c>
      <c r="G30" s="35" t="s">
        <v>16</v>
      </c>
      <c r="H30" s="35" t="s">
        <v>28</v>
      </c>
      <c r="I30" s="35" t="s">
        <v>44</v>
      </c>
    </row>
    <row r="31" spans="1:10" x14ac:dyDescent="0.25">
      <c r="E31" s="39">
        <f>IFERROR(VLOOKUP($B$2&amp;$B$3&amp;ROW($A1),Gastos!$A:$I,4,FALSE),"")</f>
        <v>44282</v>
      </c>
      <c r="F31" s="24" t="str">
        <f>IFERROR(VLOOKUP($B$2&amp;$B$3&amp;ROW($A1),Gastos!$A:$I,5,FALSE),"")</f>
        <v>Exemplo de gasto 200</v>
      </c>
      <c r="G31" s="24" t="str">
        <f>IFERROR(VLOOKUP($B$2&amp;$B$3&amp;ROW($A1),Gastos!$A:$I,6,FALSE),"")</f>
        <v>Lazer</v>
      </c>
      <c r="H31" s="6">
        <f>IFERROR(VLOOKUP($B$2&amp;$B$3&amp;ROW($A1),Gastos!$A:$I,7,FALSE),"")</f>
        <v>48</v>
      </c>
      <c r="I31" s="5" t="str">
        <f>IFERROR(VLOOKUP($B$2&amp;$B$3&amp;ROW($A1),Gastos!$A:$I,8,FALSE),"")</f>
        <v>Cartão de crédito</v>
      </c>
    </row>
    <row r="32" spans="1:10" x14ac:dyDescent="0.25">
      <c r="E32" s="39">
        <f>IFERROR(VLOOKUP($B$2&amp;$B$3&amp;ROW($A2),Gastos!$A:$I,4,FALSE),"")</f>
        <v>44286</v>
      </c>
      <c r="F32" s="24" t="str">
        <f>IFERROR(VLOOKUP($B$2&amp;$B$3&amp;ROW($A2),Gastos!$A:$I,5,FALSE),"")</f>
        <v>Exemplo de gasto 201</v>
      </c>
      <c r="G32" s="24" t="str">
        <f>IFERROR(VLOOKUP($B$2&amp;$B$3&amp;ROW($A2),Gastos!$A:$I,6,FALSE),"")</f>
        <v>Contas</v>
      </c>
      <c r="H32" s="6">
        <f>IFERROR(VLOOKUP($B$2&amp;$B$3&amp;ROW($A2),Gastos!$A:$I,7,FALSE),"")</f>
        <v>97</v>
      </c>
      <c r="I32" s="5" t="str">
        <f>IFERROR(VLOOKUP($B$2&amp;$B$3&amp;ROW($A2),Gastos!$A:$I,8,FALSE),"")</f>
        <v>Conta corrente</v>
      </c>
    </row>
    <row r="33" spans="5:9" x14ac:dyDescent="0.25">
      <c r="E33" s="39" t="str">
        <f>IFERROR(VLOOKUP($B$2&amp;$B$3&amp;ROW($A3),Gastos!$A:$I,4,FALSE),"")</f>
        <v>08/07/2020</v>
      </c>
      <c r="F33" s="24" t="str">
        <f>IFERROR(VLOOKUP($B$2&amp;$B$3&amp;ROW($A3),Gastos!$A:$I,5,FALSE),"")</f>
        <v>Exemplo de gasto 202</v>
      </c>
      <c r="G33" s="24" t="str">
        <f>IFERROR(VLOOKUP($B$2&amp;$B$3&amp;ROW($A3),Gastos!$A:$I,6,FALSE),"")</f>
        <v>Compras</v>
      </c>
      <c r="H33" s="6">
        <f>IFERROR(VLOOKUP($B$2&amp;$B$3&amp;ROW($A3),Gastos!$A:$I,7,FALSE),"")</f>
        <v>84</v>
      </c>
      <c r="I33" s="5" t="str">
        <f>IFERROR(VLOOKUP($B$2&amp;$B$3&amp;ROW($A3),Gastos!$A:$I,8,FALSE),"")</f>
        <v>Cartão de crédito</v>
      </c>
    </row>
    <row r="34" spans="5:9" x14ac:dyDescent="0.25">
      <c r="E34" s="39" t="str">
        <f>IFERROR(VLOOKUP($B$2&amp;$B$3&amp;ROW($A4),Gastos!$A:$I,4,FALSE),"")</f>
        <v>11/11/2020</v>
      </c>
      <c r="F34" s="24" t="str">
        <f>IFERROR(VLOOKUP($B$2&amp;$B$3&amp;ROW($A4),Gastos!$A:$I,5,FALSE),"")</f>
        <v>Exemplo de gasto 203</v>
      </c>
      <c r="G34" s="24" t="str">
        <f>IFERROR(VLOOKUP($B$2&amp;$B$3&amp;ROW($A4),Gastos!$A:$I,6,FALSE),"")</f>
        <v>Compras</v>
      </c>
      <c r="H34" s="6">
        <f>IFERROR(VLOOKUP($B$2&amp;$B$3&amp;ROW($A4),Gastos!$A:$I,7,FALSE),"")</f>
        <v>68</v>
      </c>
      <c r="I34" s="5" t="str">
        <f>IFERROR(VLOOKUP($B$2&amp;$B$3&amp;ROW($A4),Gastos!$A:$I,8,FALSE),"")</f>
        <v>Cartão de crédito</v>
      </c>
    </row>
    <row r="35" spans="5:9" x14ac:dyDescent="0.25">
      <c r="E35" s="39" t="str">
        <f>IFERROR(VLOOKUP($B$2&amp;$B$3&amp;ROW($A5),Gastos!$A:$I,4,FALSE),"")</f>
        <v>25/02/2021</v>
      </c>
      <c r="F35" s="24" t="str">
        <f>IFERROR(VLOOKUP($B$2&amp;$B$3&amp;ROW($A5),Gastos!$A:$I,5,FALSE),"")</f>
        <v>Exemplo de gasto 204</v>
      </c>
      <c r="G35" s="24" t="str">
        <f>IFERROR(VLOOKUP($B$2&amp;$B$3&amp;ROW($A5),Gastos!$A:$I,6,FALSE),"")</f>
        <v>Compras</v>
      </c>
      <c r="H35" s="6">
        <f>IFERROR(VLOOKUP($B$2&amp;$B$3&amp;ROW($A5),Gastos!$A:$I,7,FALSE),"")</f>
        <v>60</v>
      </c>
      <c r="I35" s="5" t="str">
        <f>IFERROR(VLOOKUP($B$2&amp;$B$3&amp;ROW($A5),Gastos!$A:$I,8,FALSE),"")</f>
        <v>Cartão de crédito</v>
      </c>
    </row>
    <row r="36" spans="5:9" x14ac:dyDescent="0.25">
      <c r="E36" s="39" t="str">
        <f>IFERROR(VLOOKUP($B$2&amp;$B$3&amp;ROW($A6),Gastos!$A:$I,4,FALSE),"")</f>
        <v>25/02/2021</v>
      </c>
      <c r="F36" s="24" t="str">
        <f>IFERROR(VLOOKUP($B$2&amp;$B$3&amp;ROW($A6),Gastos!$A:$I,5,FALSE),"")</f>
        <v>Exemplo de gasto 205</v>
      </c>
      <c r="G36" s="24" t="str">
        <f>IFERROR(VLOOKUP($B$2&amp;$B$3&amp;ROW($A6),Gastos!$A:$I,6,FALSE),"")</f>
        <v>Compras</v>
      </c>
      <c r="H36" s="6">
        <f>IFERROR(VLOOKUP($B$2&amp;$B$3&amp;ROW($A6),Gastos!$A:$I,7,FALSE),"")</f>
        <v>51</v>
      </c>
      <c r="I36" s="5" t="str">
        <f>IFERROR(VLOOKUP($B$2&amp;$B$3&amp;ROW($A6),Gastos!$A:$I,8,FALSE),"")</f>
        <v>Cartão de crédito</v>
      </c>
    </row>
    <row r="37" spans="5:9" x14ac:dyDescent="0.25">
      <c r="E37" s="39" t="str">
        <f>IFERROR(VLOOKUP($B$2&amp;$B$3&amp;ROW($A7),Gastos!$A:$I,4,FALSE),"")</f>
        <v>06/03/2021</v>
      </c>
      <c r="F37" s="24" t="str">
        <f>IFERROR(VLOOKUP($B$2&amp;$B$3&amp;ROW($A7),Gastos!$A:$I,5,FALSE),"")</f>
        <v>Exemplo de gasto 206</v>
      </c>
      <c r="G37" s="24" t="str">
        <f>IFERROR(VLOOKUP($B$2&amp;$B$3&amp;ROW($A7),Gastos!$A:$I,6,FALSE),"")</f>
        <v>Carro (docs e manutenção)</v>
      </c>
      <c r="H37" s="6">
        <f>IFERROR(VLOOKUP($B$2&amp;$B$3&amp;ROW($A7),Gastos!$A:$I,7,FALSE),"")</f>
        <v>94</v>
      </c>
      <c r="I37" s="5" t="str">
        <f>IFERROR(VLOOKUP($B$2&amp;$B$3&amp;ROW($A7),Gastos!$A:$I,8,FALSE),"")</f>
        <v>Cartão de crédito</v>
      </c>
    </row>
    <row r="38" spans="5:9" x14ac:dyDescent="0.25">
      <c r="E38" s="39" t="str">
        <f>IFERROR(VLOOKUP($B$2&amp;$B$3&amp;ROW($A8),Gastos!$A:$I,4,FALSE),"")</f>
        <v>24/03/2021</v>
      </c>
      <c r="F38" s="24" t="str">
        <f>IFERROR(VLOOKUP($B$2&amp;$B$3&amp;ROW($A8),Gastos!$A:$I,5,FALSE),"")</f>
        <v>Exemplo de gasto 207</v>
      </c>
      <c r="G38" s="24" t="str">
        <f>IFERROR(VLOOKUP($B$2&amp;$B$3&amp;ROW($A8),Gastos!$A:$I,6,FALSE),"")</f>
        <v>Farmácia</v>
      </c>
      <c r="H38" s="6">
        <f>IFERROR(VLOOKUP($B$2&amp;$B$3&amp;ROW($A8),Gastos!$A:$I,7,FALSE),"")</f>
        <v>34</v>
      </c>
      <c r="I38" s="5" t="str">
        <f>IFERROR(VLOOKUP($B$2&amp;$B$3&amp;ROW($A8),Gastos!$A:$I,8,FALSE),"")</f>
        <v>Cartão de crédito</v>
      </c>
    </row>
    <row r="39" spans="5:9" x14ac:dyDescent="0.25">
      <c r="E39" s="39" t="str">
        <f>IFERROR(VLOOKUP($B$2&amp;$B$3&amp;ROW($A9),Gastos!$A:$I,4,FALSE),"")</f>
        <v>25/03/2021</v>
      </c>
      <c r="F39" s="24" t="str">
        <f>IFERROR(VLOOKUP($B$2&amp;$B$3&amp;ROW($A9),Gastos!$A:$I,5,FALSE),"")</f>
        <v>Exemplo de gasto 208</v>
      </c>
      <c r="G39" s="24" t="str">
        <f>IFERROR(VLOOKUP($B$2&amp;$B$3&amp;ROW($A9),Gastos!$A:$I,6,FALSE),"")</f>
        <v>Compras</v>
      </c>
      <c r="H39" s="6">
        <f>IFERROR(VLOOKUP($B$2&amp;$B$3&amp;ROW($A9),Gastos!$A:$I,7,FALSE),"")</f>
        <v>117</v>
      </c>
      <c r="I39" s="5" t="str">
        <f>IFERROR(VLOOKUP($B$2&amp;$B$3&amp;ROW($A9),Gastos!$A:$I,8,FALSE),"")</f>
        <v>Cartão de crédito</v>
      </c>
    </row>
    <row r="40" spans="5:9" x14ac:dyDescent="0.25">
      <c r="E40" s="39" t="str">
        <f>IFERROR(VLOOKUP($B$2&amp;$B$3&amp;ROW($A10),Gastos!$A:$I,4,FALSE),"")</f>
        <v>26/03/2021</v>
      </c>
      <c r="F40" s="24" t="str">
        <f>IFERROR(VLOOKUP($B$2&amp;$B$3&amp;ROW($A10),Gastos!$A:$I,5,FALSE),"")</f>
        <v>Exemplo de gasto 209</v>
      </c>
      <c r="G40" s="24" t="str">
        <f>IFERROR(VLOOKUP($B$2&amp;$B$3&amp;ROW($A10),Gastos!$A:$I,6,FALSE),"")</f>
        <v>Mercado</v>
      </c>
      <c r="H40" s="6">
        <f>IFERROR(VLOOKUP($B$2&amp;$B$3&amp;ROW($A10),Gastos!$A:$I,7,FALSE),"")</f>
        <v>38</v>
      </c>
      <c r="I40" s="5" t="str">
        <f>IFERROR(VLOOKUP($B$2&amp;$B$3&amp;ROW($A10),Gastos!$A:$I,8,FALSE),"")</f>
        <v>Cartão de crédito</v>
      </c>
    </row>
    <row r="41" spans="5:9" x14ac:dyDescent="0.25">
      <c r="E41" s="39" t="str">
        <f>IFERROR(VLOOKUP($B$2&amp;$B$3&amp;ROW($A11),Gastos!$A:$I,4,FALSE),"")</f>
        <v>27/03/2021</v>
      </c>
      <c r="F41" s="24" t="str">
        <f>IFERROR(VLOOKUP($B$2&amp;$B$3&amp;ROW($A11),Gastos!$A:$I,5,FALSE),"")</f>
        <v>Exemplo de gasto 210</v>
      </c>
      <c r="G41" s="24" t="str">
        <f>IFERROR(VLOOKUP($B$2&amp;$B$3&amp;ROW($A11),Gastos!$A:$I,6,FALSE),"")</f>
        <v>Mercado</v>
      </c>
      <c r="H41" s="6">
        <f>IFERROR(VLOOKUP($B$2&amp;$B$3&amp;ROW($A11),Gastos!$A:$I,7,FALSE),"")</f>
        <v>71</v>
      </c>
      <c r="I41" s="5" t="str">
        <f>IFERROR(VLOOKUP($B$2&amp;$B$3&amp;ROW($A11),Gastos!$A:$I,8,FALSE),"")</f>
        <v>Cartão de crédito</v>
      </c>
    </row>
    <row r="42" spans="5:9" x14ac:dyDescent="0.25">
      <c r="E42" s="39" t="str">
        <f>IFERROR(VLOOKUP($B$2&amp;$B$3&amp;ROW($A12),Gastos!$A:$I,4,FALSE),"")</f>
        <v>29/03/2021</v>
      </c>
      <c r="F42" s="24" t="str">
        <f>IFERROR(VLOOKUP($B$2&amp;$B$3&amp;ROW($A12),Gastos!$A:$I,5,FALSE),"")</f>
        <v>Exemplo de gasto 211</v>
      </c>
      <c r="G42" s="24" t="str">
        <f>IFERROR(VLOOKUP($B$2&amp;$B$3&amp;ROW($A12),Gastos!$A:$I,6,FALSE),"")</f>
        <v>Educação</v>
      </c>
      <c r="H42" s="6">
        <f>IFERROR(VLOOKUP($B$2&amp;$B$3&amp;ROW($A12),Gastos!$A:$I,7,FALSE),"")</f>
        <v>83</v>
      </c>
      <c r="I42" s="5" t="str">
        <f>IFERROR(VLOOKUP($B$2&amp;$B$3&amp;ROW($A12),Gastos!$A:$I,8,FALSE),"")</f>
        <v>Cartão de crédito</v>
      </c>
    </row>
    <row r="43" spans="5:9" x14ac:dyDescent="0.25">
      <c r="E43" s="39" t="str">
        <f>IFERROR(VLOOKUP($B$2&amp;$B$3&amp;ROW($A13),Gastos!$A:$I,4,FALSE),"")</f>
        <v>30/03/2021</v>
      </c>
      <c r="F43" s="24" t="str">
        <f>IFERROR(VLOOKUP($B$2&amp;$B$3&amp;ROW($A13),Gastos!$A:$I,5,FALSE),"")</f>
        <v>Exemplo de gasto 212</v>
      </c>
      <c r="G43" s="24" t="str">
        <f>IFERROR(VLOOKUP($B$2&amp;$B$3&amp;ROW($A13),Gastos!$A:$I,6,FALSE),"")</f>
        <v>Lanches</v>
      </c>
      <c r="H43" s="6">
        <f>IFERROR(VLOOKUP($B$2&amp;$B$3&amp;ROW($A13),Gastos!$A:$I,7,FALSE),"")</f>
        <v>62</v>
      </c>
      <c r="I43" s="5" t="str">
        <f>IFERROR(VLOOKUP($B$2&amp;$B$3&amp;ROW($A13),Gastos!$A:$I,8,FALSE),"")</f>
        <v>Cartão de crédito</v>
      </c>
    </row>
    <row r="44" spans="5:9" x14ac:dyDescent="0.25">
      <c r="E44" s="39" t="str">
        <f>IFERROR(VLOOKUP($B$2&amp;$B$3&amp;ROW($A14),Gastos!$A:$I,4,FALSE),"")</f>
        <v>31/03/2021</v>
      </c>
      <c r="F44" s="24" t="str">
        <f>IFERROR(VLOOKUP($B$2&amp;$B$3&amp;ROW($A14),Gastos!$A:$I,5,FALSE),"")</f>
        <v>Exemplo de gasto 213</v>
      </c>
      <c r="G44" s="24" t="str">
        <f>IFERROR(VLOOKUP($B$2&amp;$B$3&amp;ROW($A14),Gastos!$A:$I,6,FALSE),"")</f>
        <v>Saúde</v>
      </c>
      <c r="H44" s="6">
        <f>IFERROR(VLOOKUP($B$2&amp;$B$3&amp;ROW($A14),Gastos!$A:$I,7,FALSE),"")</f>
        <v>73</v>
      </c>
      <c r="I44" s="5" t="str">
        <f>IFERROR(VLOOKUP($B$2&amp;$B$3&amp;ROW($A14),Gastos!$A:$I,8,FALSE),"")</f>
        <v>Cartão de crédito</v>
      </c>
    </row>
    <row r="45" spans="5:9" x14ac:dyDescent="0.25">
      <c r="E45" s="39" t="str">
        <f>IFERROR(VLOOKUP($B$2&amp;$B$3&amp;ROW($A15),Gastos!$A:$I,4,FALSE),"")</f>
        <v>02/04/2021</v>
      </c>
      <c r="F45" s="24" t="str">
        <f>IFERROR(VLOOKUP($B$2&amp;$B$3&amp;ROW($A15),Gastos!$A:$I,5,FALSE),"")</f>
        <v>Exemplo de gasto 214</v>
      </c>
      <c r="G45" s="24" t="str">
        <f>IFERROR(VLOOKUP($B$2&amp;$B$3&amp;ROW($A15),Gastos!$A:$I,6,FALSE),"")</f>
        <v>Farmácia</v>
      </c>
      <c r="H45" s="6">
        <f>IFERROR(VLOOKUP($B$2&amp;$B$3&amp;ROW($A15),Gastos!$A:$I,7,FALSE),"")</f>
        <v>113</v>
      </c>
      <c r="I45" s="5" t="str">
        <f>IFERROR(VLOOKUP($B$2&amp;$B$3&amp;ROW($A15),Gastos!$A:$I,8,FALSE),"")</f>
        <v>Cartão de crédito</v>
      </c>
    </row>
    <row r="46" spans="5:9" x14ac:dyDescent="0.25">
      <c r="E46" s="39" t="str">
        <f>IFERROR(VLOOKUP($B$2&amp;$B$3&amp;ROW($A16),Gastos!$A:$I,4,FALSE),"")</f>
        <v>02/04/2021</v>
      </c>
      <c r="F46" s="24" t="str">
        <f>IFERROR(VLOOKUP($B$2&amp;$B$3&amp;ROW($A16),Gastos!$A:$I,5,FALSE),"")</f>
        <v>Exemplo de gasto 215</v>
      </c>
      <c r="G46" s="24" t="str">
        <f>IFERROR(VLOOKUP($B$2&amp;$B$3&amp;ROW($A16),Gastos!$A:$I,6,FALSE),"")</f>
        <v>Lanches</v>
      </c>
      <c r="H46" s="6">
        <f>IFERROR(VLOOKUP($B$2&amp;$B$3&amp;ROW($A16),Gastos!$A:$I,7,FALSE),"")</f>
        <v>37</v>
      </c>
      <c r="I46" s="5" t="str">
        <f>IFERROR(VLOOKUP($B$2&amp;$B$3&amp;ROW($A16),Gastos!$A:$I,8,FALSE),"")</f>
        <v>Cartão de crédito</v>
      </c>
    </row>
    <row r="47" spans="5:9" x14ac:dyDescent="0.25">
      <c r="E47" s="39" t="str">
        <f>IFERROR(VLOOKUP($B$2&amp;$B$3&amp;ROW($A17),Gastos!$A:$I,4,FALSE),"")</f>
        <v>02/04/2021</v>
      </c>
      <c r="F47" s="24" t="str">
        <f>IFERROR(VLOOKUP($B$2&amp;$B$3&amp;ROW($A17),Gastos!$A:$I,5,FALSE),"")</f>
        <v>Exemplo de gasto 216</v>
      </c>
      <c r="G47" s="24" t="str">
        <f>IFERROR(VLOOKUP($B$2&amp;$B$3&amp;ROW($A17),Gastos!$A:$I,6,FALSE),"")</f>
        <v>Lanches</v>
      </c>
      <c r="H47" s="6">
        <f>IFERROR(VLOOKUP($B$2&amp;$B$3&amp;ROW($A17),Gastos!$A:$I,7,FALSE),"")</f>
        <v>107</v>
      </c>
      <c r="I47" s="5" t="str">
        <f>IFERROR(VLOOKUP($B$2&amp;$B$3&amp;ROW($A17),Gastos!$A:$I,8,FALSE),"")</f>
        <v>Cartão de crédito</v>
      </c>
    </row>
    <row r="48" spans="5:9" x14ac:dyDescent="0.25">
      <c r="E48" s="39" t="str">
        <f>IFERROR(VLOOKUP($B$2&amp;$B$3&amp;ROW($A18),Gastos!$A:$I,4,FALSE),"")</f>
        <v>03/04/2021</v>
      </c>
      <c r="F48" s="24" t="str">
        <f>IFERROR(VLOOKUP($B$2&amp;$B$3&amp;ROW($A18),Gastos!$A:$I,5,FALSE),"")</f>
        <v>Exemplo de gasto 217</v>
      </c>
      <c r="G48" s="24" t="str">
        <f>IFERROR(VLOOKUP($B$2&amp;$B$3&amp;ROW($A18),Gastos!$A:$I,6,FALSE),"")</f>
        <v>Mercado</v>
      </c>
      <c r="H48" s="6">
        <f>IFERROR(VLOOKUP($B$2&amp;$B$3&amp;ROW($A18),Gastos!$A:$I,7,FALSE),"")</f>
        <v>131</v>
      </c>
      <c r="I48" s="5" t="str">
        <f>IFERROR(VLOOKUP($B$2&amp;$B$3&amp;ROW($A18),Gastos!$A:$I,8,FALSE),"")</f>
        <v>Cartão de crédito</v>
      </c>
    </row>
    <row r="49" spans="5:9" x14ac:dyDescent="0.25">
      <c r="E49" s="39" t="str">
        <f>IFERROR(VLOOKUP($B$2&amp;$B$3&amp;ROW($A19),Gastos!$A:$I,4,FALSE),"")</f>
        <v>05/04/2021</v>
      </c>
      <c r="F49" s="24" t="str">
        <f>IFERROR(VLOOKUP($B$2&amp;$B$3&amp;ROW($A19),Gastos!$A:$I,5,FALSE),"")</f>
        <v>Exemplo de gasto 218</v>
      </c>
      <c r="G49" s="24" t="str">
        <f>IFERROR(VLOOKUP($B$2&amp;$B$3&amp;ROW($A19),Gastos!$A:$I,6,FALSE),"")</f>
        <v>Lanches</v>
      </c>
      <c r="H49" s="6">
        <f>IFERROR(VLOOKUP($B$2&amp;$B$3&amp;ROW($A19),Gastos!$A:$I,7,FALSE),"")</f>
        <v>40</v>
      </c>
      <c r="I49" s="5" t="str">
        <f>IFERROR(VLOOKUP($B$2&amp;$B$3&amp;ROW($A19),Gastos!$A:$I,8,FALSE),"")</f>
        <v>Cartão de crédito</v>
      </c>
    </row>
    <row r="50" spans="5:9" x14ac:dyDescent="0.25">
      <c r="E50" s="39">
        <f>IFERROR(VLOOKUP($B$2&amp;$B$3&amp;ROW($A20),Gastos!$A:$I,4,FALSE),"")</f>
        <v>44292</v>
      </c>
      <c r="F50" s="24" t="str">
        <f>IFERROR(VLOOKUP($B$2&amp;$B$3&amp;ROW($A20),Gastos!$A:$I,5,FALSE),"")</f>
        <v>Exemplo de gasto 219</v>
      </c>
      <c r="G50" s="24" t="str">
        <f>IFERROR(VLOOKUP($B$2&amp;$B$3&amp;ROW($A20),Gastos!$A:$I,6,FALSE),"")</f>
        <v>Contas</v>
      </c>
      <c r="H50" s="6">
        <f>IFERROR(VLOOKUP($B$2&amp;$B$3&amp;ROW($A20),Gastos!$A:$I,7,FALSE),"")</f>
        <v>60</v>
      </c>
      <c r="I50" s="5" t="str">
        <f>IFERROR(VLOOKUP($B$2&amp;$B$3&amp;ROW($A20),Gastos!$A:$I,8,FALSE),"")</f>
        <v>Conta corrente</v>
      </c>
    </row>
    <row r="51" spans="5:9" x14ac:dyDescent="0.25">
      <c r="E51" s="39">
        <f>IFERROR(VLOOKUP($B$2&amp;$B$3&amp;ROW($A21),Gastos!$A:$I,4,FALSE),"")</f>
        <v>44297</v>
      </c>
      <c r="F51" s="24" t="str">
        <f>IFERROR(VLOOKUP($B$2&amp;$B$3&amp;ROW($A21),Gastos!$A:$I,5,FALSE),"")</f>
        <v>Exemplo de gasto 220</v>
      </c>
      <c r="G51" s="24" t="str">
        <f>IFERROR(VLOOKUP($B$2&amp;$B$3&amp;ROW($A21),Gastos!$A:$I,6,FALSE),"")</f>
        <v>Outros</v>
      </c>
      <c r="H51" s="6">
        <f>IFERROR(VLOOKUP($B$2&amp;$B$3&amp;ROW($A21),Gastos!$A:$I,7,FALSE),"")</f>
        <v>68</v>
      </c>
      <c r="I51" s="5" t="str">
        <f>IFERROR(VLOOKUP($B$2&amp;$B$3&amp;ROW($A21),Gastos!$A:$I,8,FALSE),"")</f>
        <v>Dinheiro</v>
      </c>
    </row>
    <row r="52" spans="5:9" x14ac:dyDescent="0.25">
      <c r="E52" s="39">
        <f>IFERROR(VLOOKUP($B$2&amp;$B$3&amp;ROW($A22),Gastos!$A:$I,4,FALSE),"")</f>
        <v>44295</v>
      </c>
      <c r="F52" s="24" t="str">
        <f>IFERROR(VLOOKUP($B$2&amp;$B$3&amp;ROW($A22),Gastos!$A:$I,5,FALSE),"")</f>
        <v>Exemplo de gasto 221</v>
      </c>
      <c r="G52" s="24" t="str">
        <f>IFERROR(VLOOKUP($B$2&amp;$B$3&amp;ROW($A22),Gastos!$A:$I,6,FALSE),"")</f>
        <v>Lazer</v>
      </c>
      <c r="H52" s="6">
        <f>IFERROR(VLOOKUP($B$2&amp;$B$3&amp;ROW($A22),Gastos!$A:$I,7,FALSE),"")</f>
        <v>134</v>
      </c>
      <c r="I52" s="5" t="str">
        <f>IFERROR(VLOOKUP($B$2&amp;$B$3&amp;ROW($A22),Gastos!$A:$I,8,FALSE),"")</f>
        <v>Cartão de crédito</v>
      </c>
    </row>
    <row r="53" spans="5:9" x14ac:dyDescent="0.25">
      <c r="E53" s="39">
        <f>IFERROR(VLOOKUP($B$2&amp;$B$3&amp;ROW($A23),Gastos!$A:$I,4,FALSE),"")</f>
        <v>44295</v>
      </c>
      <c r="F53" s="24" t="str">
        <f>IFERROR(VLOOKUP($B$2&amp;$B$3&amp;ROW($A23),Gastos!$A:$I,5,FALSE),"")</f>
        <v>Exemplo de gasto 222</v>
      </c>
      <c r="G53" s="24" t="str">
        <f>IFERROR(VLOOKUP($B$2&amp;$B$3&amp;ROW($A23),Gastos!$A:$I,6,FALSE),"")</f>
        <v>Lazer</v>
      </c>
      <c r="H53" s="6">
        <f>IFERROR(VLOOKUP($B$2&amp;$B$3&amp;ROW($A23),Gastos!$A:$I,7,FALSE),"")</f>
        <v>99</v>
      </c>
      <c r="I53" s="5" t="str">
        <f>IFERROR(VLOOKUP($B$2&amp;$B$3&amp;ROW($A23),Gastos!$A:$I,8,FALSE),"")</f>
        <v>Cartão de crédito</v>
      </c>
    </row>
    <row r="54" spans="5:9" x14ac:dyDescent="0.25">
      <c r="E54" s="39">
        <f>IFERROR(VLOOKUP($B$2&amp;$B$3&amp;ROW($A24),Gastos!$A:$I,4,FALSE),"")</f>
        <v>44295</v>
      </c>
      <c r="F54" s="24" t="str">
        <f>IFERROR(VLOOKUP($B$2&amp;$B$3&amp;ROW($A24),Gastos!$A:$I,5,FALSE),"")</f>
        <v>Exemplo de gasto 223</v>
      </c>
      <c r="G54" s="24" t="str">
        <f>IFERROR(VLOOKUP($B$2&amp;$B$3&amp;ROW($A24),Gastos!$A:$I,6,FALSE),"")</f>
        <v>Lazer</v>
      </c>
      <c r="H54" s="6">
        <f>IFERROR(VLOOKUP($B$2&amp;$B$3&amp;ROW($A24),Gastos!$A:$I,7,FALSE),"")</f>
        <v>92</v>
      </c>
      <c r="I54" s="5" t="str">
        <f>IFERROR(VLOOKUP($B$2&amp;$B$3&amp;ROW($A24),Gastos!$A:$I,8,FALSE),"")</f>
        <v>Cartão de crédito</v>
      </c>
    </row>
    <row r="55" spans="5:9" x14ac:dyDescent="0.25">
      <c r="E55" s="39">
        <f>IFERROR(VLOOKUP($B$2&amp;$B$3&amp;ROW($A25),Gastos!$A:$I,4,FALSE),"")</f>
        <v>44296</v>
      </c>
      <c r="F55" s="24" t="str">
        <f>IFERROR(VLOOKUP($B$2&amp;$B$3&amp;ROW($A25),Gastos!$A:$I,5,FALSE),"")</f>
        <v>Exemplo de gasto 224</v>
      </c>
      <c r="G55" s="24" t="str">
        <f>IFERROR(VLOOKUP($B$2&amp;$B$3&amp;ROW($A25),Gastos!$A:$I,6,FALSE),"")</f>
        <v>Farmácia</v>
      </c>
      <c r="H55" s="6">
        <f>IFERROR(VLOOKUP($B$2&amp;$B$3&amp;ROW($A25),Gastos!$A:$I,7,FALSE),"")</f>
        <v>76</v>
      </c>
      <c r="I55" s="5" t="str">
        <f>IFERROR(VLOOKUP($B$2&amp;$B$3&amp;ROW($A25),Gastos!$A:$I,8,FALSE),"")</f>
        <v>Cartão de crédito</v>
      </c>
    </row>
    <row r="56" spans="5:9" x14ac:dyDescent="0.25">
      <c r="E56" s="39">
        <f>IFERROR(VLOOKUP($B$2&amp;$B$3&amp;ROW($A26),Gastos!$A:$I,4,FALSE),"")</f>
        <v>44297</v>
      </c>
      <c r="F56" s="24" t="str">
        <f>IFERROR(VLOOKUP($B$2&amp;$B$3&amp;ROW($A26),Gastos!$A:$I,5,FALSE),"")</f>
        <v>Exemplo de gasto 225</v>
      </c>
      <c r="G56" s="24" t="str">
        <f>IFERROR(VLOOKUP($B$2&amp;$B$3&amp;ROW($A26),Gastos!$A:$I,6,FALSE),"")</f>
        <v>Mercado</v>
      </c>
      <c r="H56" s="6">
        <f>IFERROR(VLOOKUP($B$2&amp;$B$3&amp;ROW($A26),Gastos!$A:$I,7,FALSE),"")</f>
        <v>131</v>
      </c>
      <c r="I56" s="5" t="str">
        <f>IFERROR(VLOOKUP($B$2&amp;$B$3&amp;ROW($A26),Gastos!$A:$I,8,FALSE),"")</f>
        <v>Cartão de crédito</v>
      </c>
    </row>
    <row r="57" spans="5:9" x14ac:dyDescent="0.25">
      <c r="E57" s="39">
        <f>IFERROR(VLOOKUP($B$2&amp;$B$3&amp;ROW($A27),Gastos!$A:$I,4,FALSE),"")</f>
        <v>44298</v>
      </c>
      <c r="F57" s="24" t="str">
        <f>IFERROR(VLOOKUP($B$2&amp;$B$3&amp;ROW($A27),Gastos!$A:$I,5,FALSE),"")</f>
        <v>Exemplo de gasto 226</v>
      </c>
      <c r="G57" s="24" t="str">
        <f>IFERROR(VLOOKUP($B$2&amp;$B$3&amp;ROW($A27),Gastos!$A:$I,6,FALSE),"")</f>
        <v>Compras</v>
      </c>
      <c r="H57" s="6">
        <f>IFERROR(VLOOKUP($B$2&amp;$B$3&amp;ROW($A27),Gastos!$A:$I,7,FALSE),"")</f>
        <v>91</v>
      </c>
      <c r="I57" s="5" t="str">
        <f>IFERROR(VLOOKUP($B$2&amp;$B$3&amp;ROW($A27),Gastos!$A:$I,8,FALSE),"")</f>
        <v>Cartão de crédito</v>
      </c>
    </row>
    <row r="58" spans="5:9" x14ac:dyDescent="0.25">
      <c r="E58" s="39">
        <f>IFERROR(VLOOKUP($B$2&amp;$B$3&amp;ROW($A28),Gastos!$A:$I,4,FALSE),"")</f>
        <v>44298</v>
      </c>
      <c r="F58" s="24" t="str">
        <f>IFERROR(VLOOKUP($B$2&amp;$B$3&amp;ROW($A28),Gastos!$A:$I,5,FALSE),"")</f>
        <v>Exemplo de gasto 227</v>
      </c>
      <c r="G58" s="24" t="str">
        <f>IFERROR(VLOOKUP($B$2&amp;$B$3&amp;ROW($A28),Gastos!$A:$I,6,FALSE),"")</f>
        <v>Compras</v>
      </c>
      <c r="H58" s="6">
        <f>IFERROR(VLOOKUP($B$2&amp;$B$3&amp;ROW($A28),Gastos!$A:$I,7,FALSE),"")</f>
        <v>20</v>
      </c>
      <c r="I58" s="5" t="str">
        <f>IFERROR(VLOOKUP($B$2&amp;$B$3&amp;ROW($A28),Gastos!$A:$I,8,FALSE),"")</f>
        <v>Cartão de crédito</v>
      </c>
    </row>
    <row r="59" spans="5:9" x14ac:dyDescent="0.25">
      <c r="E59" s="39">
        <f>IFERROR(VLOOKUP($B$2&amp;$B$3&amp;ROW($A29),Gastos!$A:$I,4,FALSE),"")</f>
        <v>44300</v>
      </c>
      <c r="F59" s="24" t="str">
        <f>IFERROR(VLOOKUP($B$2&amp;$B$3&amp;ROW($A29),Gastos!$A:$I,5,FALSE),"")</f>
        <v>Exemplo de gasto 228</v>
      </c>
      <c r="G59" s="24" t="str">
        <f>IFERROR(VLOOKUP($B$2&amp;$B$3&amp;ROW($A29),Gastos!$A:$I,6,FALSE),"")</f>
        <v>Mercado</v>
      </c>
      <c r="H59" s="6">
        <f>IFERROR(VLOOKUP($B$2&amp;$B$3&amp;ROW($A29),Gastos!$A:$I,7,FALSE),"")</f>
        <v>80</v>
      </c>
      <c r="I59" s="5" t="str">
        <f>IFERROR(VLOOKUP($B$2&amp;$B$3&amp;ROW($A29),Gastos!$A:$I,8,FALSE),"")</f>
        <v>Cartão de crédito</v>
      </c>
    </row>
    <row r="60" spans="5:9" x14ac:dyDescent="0.25">
      <c r="E60" s="39">
        <f>IFERROR(VLOOKUP($B$2&amp;$B$3&amp;ROW($A30),Gastos!$A:$I,4,FALSE),"")</f>
        <v>44300</v>
      </c>
      <c r="F60" s="24" t="str">
        <f>IFERROR(VLOOKUP($B$2&amp;$B$3&amp;ROW($A30),Gastos!$A:$I,5,FALSE),"")</f>
        <v>Exemplo de gasto 229</v>
      </c>
      <c r="G60" s="24" t="str">
        <f>IFERROR(VLOOKUP($B$2&amp;$B$3&amp;ROW($A30),Gastos!$A:$I,6,FALSE),"")</f>
        <v>Lanches</v>
      </c>
      <c r="H60" s="6">
        <f>IFERROR(VLOOKUP($B$2&amp;$B$3&amp;ROW($A30),Gastos!$A:$I,7,FALSE),"")</f>
        <v>49</v>
      </c>
      <c r="I60" s="5" t="str">
        <f>IFERROR(VLOOKUP($B$2&amp;$B$3&amp;ROW($A30),Gastos!$A:$I,8,FALSE),"")</f>
        <v>Cartão de crédito</v>
      </c>
    </row>
    <row r="61" spans="5:9" x14ac:dyDescent="0.25">
      <c r="E61" s="39">
        <f>IFERROR(VLOOKUP($B$2&amp;$B$3&amp;ROW($A31),Gastos!$A:$I,4,FALSE),"")</f>
        <v>44301</v>
      </c>
      <c r="F61" s="24" t="str">
        <f>IFERROR(VLOOKUP($B$2&amp;$B$3&amp;ROW($A31),Gastos!$A:$I,5,FALSE),"")</f>
        <v>Exemplo de gasto 230</v>
      </c>
      <c r="G61" s="24" t="str">
        <f>IFERROR(VLOOKUP($B$2&amp;$B$3&amp;ROW($A31),Gastos!$A:$I,6,FALSE),"")</f>
        <v>Carro (combustível)</v>
      </c>
      <c r="H61" s="6">
        <f>IFERROR(VLOOKUP($B$2&amp;$B$3&amp;ROW($A31),Gastos!$A:$I,7,FALSE),"")</f>
        <v>55</v>
      </c>
      <c r="I61" s="5" t="str">
        <f>IFERROR(VLOOKUP($B$2&amp;$B$3&amp;ROW($A31),Gastos!$A:$I,8,FALSE),"")</f>
        <v>Cartão de crédito</v>
      </c>
    </row>
    <row r="62" spans="5:9" x14ac:dyDescent="0.25">
      <c r="E62" s="39">
        <f>IFERROR(VLOOKUP($B$2&amp;$B$3&amp;ROW($A32),Gastos!$A:$I,4,FALSE),"")</f>
        <v>44301</v>
      </c>
      <c r="F62" s="24" t="str">
        <f>IFERROR(VLOOKUP($B$2&amp;$B$3&amp;ROW($A32),Gastos!$A:$I,5,FALSE),"")</f>
        <v>Exemplo de gasto 231</v>
      </c>
      <c r="G62" s="24" t="str">
        <f>IFERROR(VLOOKUP($B$2&amp;$B$3&amp;ROW($A32),Gastos!$A:$I,6,FALSE),"")</f>
        <v>Farmácia</v>
      </c>
      <c r="H62" s="6">
        <f>IFERROR(VLOOKUP($B$2&amp;$B$3&amp;ROW($A32),Gastos!$A:$I,7,FALSE),"")</f>
        <v>59</v>
      </c>
      <c r="I62" s="5" t="str">
        <f>IFERROR(VLOOKUP($B$2&amp;$B$3&amp;ROW($A32),Gastos!$A:$I,8,FALSE),"")</f>
        <v>Cartão de crédito</v>
      </c>
    </row>
    <row r="63" spans="5:9" x14ac:dyDescent="0.25">
      <c r="E63" s="39">
        <f>IFERROR(VLOOKUP($B$2&amp;$B$3&amp;ROW($A33),Gastos!$A:$I,4,FALSE),"")</f>
        <v>44298</v>
      </c>
      <c r="F63" s="24" t="str">
        <f>IFERROR(VLOOKUP($B$2&amp;$B$3&amp;ROW($A33),Gastos!$A:$I,5,FALSE),"")</f>
        <v>Exemplo de gasto 232</v>
      </c>
      <c r="G63" s="24" t="str">
        <f>IFERROR(VLOOKUP($B$2&amp;$B$3&amp;ROW($A33),Gastos!$A:$I,6,FALSE),"")</f>
        <v>Contas</v>
      </c>
      <c r="H63" s="6">
        <f>IFERROR(VLOOKUP($B$2&amp;$B$3&amp;ROW($A33),Gastos!$A:$I,7,FALSE),"")</f>
        <v>129</v>
      </c>
      <c r="I63" s="5" t="str">
        <f>IFERROR(VLOOKUP($B$2&amp;$B$3&amp;ROW($A33),Gastos!$A:$I,8,FALSE),"")</f>
        <v>Conta corrente</v>
      </c>
    </row>
    <row r="64" spans="5:9" x14ac:dyDescent="0.25">
      <c r="E64" s="39">
        <f>IFERROR(VLOOKUP($B$2&amp;$B$3&amp;ROW($A34),Gastos!$A:$I,4,FALSE),"")</f>
        <v>44300</v>
      </c>
      <c r="F64" s="24" t="str">
        <f>IFERROR(VLOOKUP($B$2&amp;$B$3&amp;ROW($A34),Gastos!$A:$I,5,FALSE),"")</f>
        <v>Exemplo de gasto 233</v>
      </c>
      <c r="G64" s="24" t="str">
        <f>IFERROR(VLOOKUP($B$2&amp;$B$3&amp;ROW($A34),Gastos!$A:$I,6,FALSE),"")</f>
        <v>Ações</v>
      </c>
      <c r="H64" s="6">
        <f>IFERROR(VLOOKUP($B$2&amp;$B$3&amp;ROW($A34),Gastos!$A:$I,7,FALSE),"")</f>
        <v>1000</v>
      </c>
      <c r="I64" s="5" t="str">
        <f>IFERROR(VLOOKUP($B$2&amp;$B$3&amp;ROW($A34),Gastos!$A:$I,8,FALSE),"")</f>
        <v>Conta corrente</v>
      </c>
    </row>
    <row r="65" spans="5:9" x14ac:dyDescent="0.25">
      <c r="E65" s="39">
        <f>IFERROR(VLOOKUP($B$2&amp;$B$3&amp;ROW($A35),Gastos!$A:$I,4,FALSE),"")</f>
        <v>44300</v>
      </c>
      <c r="F65" s="24" t="str">
        <f>IFERROR(VLOOKUP($B$2&amp;$B$3&amp;ROW($A35),Gastos!$A:$I,5,FALSE),"")</f>
        <v>Exemplo de gasto 234</v>
      </c>
      <c r="G65" s="24" t="str">
        <f>IFERROR(VLOOKUP($B$2&amp;$B$3&amp;ROW($A35),Gastos!$A:$I,6,FALSE),"")</f>
        <v>Educação</v>
      </c>
      <c r="H65" s="6">
        <f>IFERROR(VLOOKUP($B$2&amp;$B$3&amp;ROW($A35),Gastos!$A:$I,7,FALSE),"")</f>
        <v>108</v>
      </c>
      <c r="I65" s="5" t="str">
        <f>IFERROR(VLOOKUP($B$2&amp;$B$3&amp;ROW($A35),Gastos!$A:$I,8,FALSE),"")</f>
        <v>Conta corrente</v>
      </c>
    </row>
    <row r="66" spans="5:9" x14ac:dyDescent="0.25">
      <c r="E66" s="39">
        <f>IFERROR(VLOOKUP($B$2&amp;$B$3&amp;ROW($A36),Gastos!$A:$I,4,FALSE),"")</f>
        <v>44304</v>
      </c>
      <c r="F66" s="24" t="str">
        <f>IFERROR(VLOOKUP($B$2&amp;$B$3&amp;ROW($A36),Gastos!$A:$I,5,FALSE),"")</f>
        <v>Exemplo de gasto 235</v>
      </c>
      <c r="G66" s="24" t="str">
        <f>IFERROR(VLOOKUP($B$2&amp;$B$3&amp;ROW($A36),Gastos!$A:$I,6,FALSE),"")</f>
        <v>Mercado</v>
      </c>
      <c r="H66" s="6">
        <f>IFERROR(VLOOKUP($B$2&amp;$B$3&amp;ROW($A36),Gastos!$A:$I,7,FALSE),"")</f>
        <v>74</v>
      </c>
      <c r="I66" s="5" t="str">
        <f>IFERROR(VLOOKUP($B$2&amp;$B$3&amp;ROW($A36),Gastos!$A:$I,8,FALSE),"")</f>
        <v>Conta corrente</v>
      </c>
    </row>
    <row r="67" spans="5:9" x14ac:dyDescent="0.25">
      <c r="E67" s="39">
        <f>IFERROR(VLOOKUP($B$2&amp;$B$3&amp;ROW($A37),Gastos!$A:$I,4,FALSE),"")</f>
        <v>44304</v>
      </c>
      <c r="F67" s="24" t="str">
        <f>IFERROR(VLOOKUP($B$2&amp;$B$3&amp;ROW($A37),Gastos!$A:$I,5,FALSE),"")</f>
        <v>Exemplo de gasto 236</v>
      </c>
      <c r="G67" s="24" t="str">
        <f>IFERROR(VLOOKUP($B$2&amp;$B$3&amp;ROW($A37),Gastos!$A:$I,6,FALSE),"")</f>
        <v>Lazer</v>
      </c>
      <c r="H67" s="6">
        <f>IFERROR(VLOOKUP($B$2&amp;$B$3&amp;ROW($A37),Gastos!$A:$I,7,FALSE),"")</f>
        <v>111</v>
      </c>
      <c r="I67" s="5" t="str">
        <f>IFERROR(VLOOKUP($B$2&amp;$B$3&amp;ROW($A37),Gastos!$A:$I,8,FALSE),"")</f>
        <v>Conta corrente</v>
      </c>
    </row>
    <row r="68" spans="5:9" x14ac:dyDescent="0.25">
      <c r="E68" s="39">
        <f>IFERROR(VLOOKUP($B$2&amp;$B$3&amp;ROW($A38),Gastos!$A:$I,4,FALSE),"")</f>
        <v>44303</v>
      </c>
      <c r="F68" s="24" t="str">
        <f>IFERROR(VLOOKUP($B$2&amp;$B$3&amp;ROW($A38),Gastos!$A:$I,5,FALSE),"")</f>
        <v>Exemplo de gasto 237</v>
      </c>
      <c r="G68" s="24" t="str">
        <f>IFERROR(VLOOKUP($B$2&amp;$B$3&amp;ROW($A38),Gastos!$A:$I,6,FALSE),"")</f>
        <v>Mercado</v>
      </c>
      <c r="H68" s="6">
        <f>IFERROR(VLOOKUP($B$2&amp;$B$3&amp;ROW($A38),Gastos!$A:$I,7,FALSE),"")</f>
        <v>121</v>
      </c>
      <c r="I68" s="5" t="str">
        <f>IFERROR(VLOOKUP($B$2&amp;$B$3&amp;ROW($A38),Gastos!$A:$I,8,FALSE),"")</f>
        <v>Cartão de crédito</v>
      </c>
    </row>
    <row r="69" spans="5:9" x14ac:dyDescent="0.25">
      <c r="E69" s="39">
        <f>IFERROR(VLOOKUP($B$2&amp;$B$3&amp;ROW($A39),Gastos!$A:$I,4,FALSE),"")</f>
        <v>44303</v>
      </c>
      <c r="F69" s="24" t="str">
        <f>IFERROR(VLOOKUP($B$2&amp;$B$3&amp;ROW($A39),Gastos!$A:$I,5,FALSE),"")</f>
        <v>Exemplo de gasto 238</v>
      </c>
      <c r="G69" s="24" t="str">
        <f>IFERROR(VLOOKUP($B$2&amp;$B$3&amp;ROW($A39),Gastos!$A:$I,6,FALSE),"")</f>
        <v>Lazer</v>
      </c>
      <c r="H69" s="6">
        <f>IFERROR(VLOOKUP($B$2&amp;$B$3&amp;ROW($A39),Gastos!$A:$I,7,FALSE),"")</f>
        <v>81</v>
      </c>
      <c r="I69" s="5" t="str">
        <f>IFERROR(VLOOKUP($B$2&amp;$B$3&amp;ROW($A39),Gastos!$A:$I,8,FALSE),"")</f>
        <v>Cartão de crédito</v>
      </c>
    </row>
    <row r="70" spans="5:9" x14ac:dyDescent="0.25">
      <c r="E70" s="39">
        <f>IFERROR(VLOOKUP($B$2&amp;$B$3&amp;ROW($A40),Gastos!$A:$I,4,FALSE),"")</f>
        <v>44303</v>
      </c>
      <c r="F70" s="24" t="str">
        <f>IFERROR(VLOOKUP($B$2&amp;$B$3&amp;ROW($A40),Gastos!$A:$I,5,FALSE),"")</f>
        <v>Exemplo de gasto 239</v>
      </c>
      <c r="G70" s="24" t="str">
        <f>IFERROR(VLOOKUP($B$2&amp;$B$3&amp;ROW($A40),Gastos!$A:$I,6,FALSE),"")</f>
        <v>Outros</v>
      </c>
      <c r="H70" s="6">
        <f>IFERROR(VLOOKUP($B$2&amp;$B$3&amp;ROW($A40),Gastos!$A:$I,7,FALSE),"")</f>
        <v>119</v>
      </c>
      <c r="I70" s="5" t="str">
        <f>IFERROR(VLOOKUP($B$2&amp;$B$3&amp;ROW($A40),Gastos!$A:$I,8,FALSE),"")</f>
        <v>Cartão de crédito</v>
      </c>
    </row>
    <row r="71" spans="5:9" x14ac:dyDescent="0.25">
      <c r="E71" s="39">
        <f>IFERROR(VLOOKUP($B$2&amp;$B$3&amp;ROW($A41),Gastos!$A:$I,4,FALSE),"")</f>
        <v>44303</v>
      </c>
      <c r="F71" s="24" t="str">
        <f>IFERROR(VLOOKUP($B$2&amp;$B$3&amp;ROW($A41),Gastos!$A:$I,5,FALSE),"")</f>
        <v>Exemplo de gasto 240</v>
      </c>
      <c r="G71" s="24" t="str">
        <f>IFERROR(VLOOKUP($B$2&amp;$B$3&amp;ROW($A41),Gastos!$A:$I,6,FALSE),"")</f>
        <v>Farmácia</v>
      </c>
      <c r="H71" s="6">
        <f>IFERROR(VLOOKUP($B$2&amp;$B$3&amp;ROW($A41),Gastos!$A:$I,7,FALSE),"")</f>
        <v>32</v>
      </c>
      <c r="I71" s="5" t="str">
        <f>IFERROR(VLOOKUP($B$2&amp;$B$3&amp;ROW($A41),Gastos!$A:$I,8,FALSE),"")</f>
        <v>Cartão de crédito</v>
      </c>
    </row>
    <row r="72" spans="5:9" x14ac:dyDescent="0.25">
      <c r="E72" s="39">
        <f>IFERROR(VLOOKUP($B$2&amp;$B$3&amp;ROW($A42),Gastos!$A:$I,4,FALSE),"")</f>
        <v>44304</v>
      </c>
      <c r="F72" s="24" t="str">
        <f>IFERROR(VLOOKUP($B$2&amp;$B$3&amp;ROW($A42),Gastos!$A:$I,5,FALSE),"")</f>
        <v>Exemplo de gasto 241</v>
      </c>
      <c r="G72" s="24" t="str">
        <f>IFERROR(VLOOKUP($B$2&amp;$B$3&amp;ROW($A42),Gastos!$A:$I,6,FALSE),"")</f>
        <v>Contas</v>
      </c>
      <c r="H72" s="6">
        <f>IFERROR(VLOOKUP($B$2&amp;$B$3&amp;ROW($A42),Gastos!$A:$I,7,FALSE),"")</f>
        <v>66</v>
      </c>
      <c r="I72" s="5" t="str">
        <f>IFERROR(VLOOKUP($B$2&amp;$B$3&amp;ROW($A42),Gastos!$A:$I,8,FALSE),"")</f>
        <v>Conta corrente</v>
      </c>
    </row>
    <row r="73" spans="5:9" x14ac:dyDescent="0.25">
      <c r="E73" s="39">
        <f>IFERROR(VLOOKUP($B$2&amp;$B$3&amp;ROW($A43),Gastos!$A:$I,4,FALSE),"")</f>
        <v>44304</v>
      </c>
      <c r="F73" s="24" t="str">
        <f>IFERROR(VLOOKUP($B$2&amp;$B$3&amp;ROW($A43),Gastos!$A:$I,5,FALSE),"")</f>
        <v>Exemplo de gasto 242</v>
      </c>
      <c r="G73" s="24" t="str">
        <f>IFERROR(VLOOKUP($B$2&amp;$B$3&amp;ROW($A43),Gastos!$A:$I,6,FALSE),"")</f>
        <v>Lanches</v>
      </c>
      <c r="H73" s="6">
        <f>IFERROR(VLOOKUP($B$2&amp;$B$3&amp;ROW($A43),Gastos!$A:$I,7,FALSE),"")</f>
        <v>98</v>
      </c>
      <c r="I73" s="5" t="str">
        <f>IFERROR(VLOOKUP($B$2&amp;$B$3&amp;ROW($A43),Gastos!$A:$I,8,FALSE),"")</f>
        <v>Conta corrente</v>
      </c>
    </row>
    <row r="74" spans="5:9" x14ac:dyDescent="0.25">
      <c r="E74" s="39">
        <f>IFERROR(VLOOKUP($B$2&amp;$B$3&amp;ROW($A44),Gastos!$A:$I,4,FALSE),"")</f>
        <v>44304</v>
      </c>
      <c r="F74" s="24" t="str">
        <f>IFERROR(VLOOKUP($B$2&amp;$B$3&amp;ROW($A44),Gastos!$A:$I,5,FALSE),"")</f>
        <v>Exemplo de gasto 243</v>
      </c>
      <c r="G74" s="24" t="str">
        <f>IFERROR(VLOOKUP($B$2&amp;$B$3&amp;ROW($A44),Gastos!$A:$I,6,FALSE),"")</f>
        <v>Mercado</v>
      </c>
      <c r="H74" s="6">
        <f>IFERROR(VLOOKUP($B$2&amp;$B$3&amp;ROW($A44),Gastos!$A:$I,7,FALSE),"")</f>
        <v>66</v>
      </c>
      <c r="I74" s="5" t="str">
        <f>IFERROR(VLOOKUP($B$2&amp;$B$3&amp;ROW($A44),Gastos!$A:$I,8,FALSE),"")</f>
        <v>Conta corrente</v>
      </c>
    </row>
    <row r="75" spans="5:9" x14ac:dyDescent="0.25">
      <c r="E75" s="39">
        <f>IFERROR(VLOOKUP($B$2&amp;$B$3&amp;ROW($A45),Gastos!$A:$I,4,FALSE),"")</f>
        <v>44305</v>
      </c>
      <c r="F75" s="24" t="str">
        <f>IFERROR(VLOOKUP($B$2&amp;$B$3&amp;ROW($A45),Gastos!$A:$I,5,FALSE),"")</f>
        <v>Exemplo de gasto 244</v>
      </c>
      <c r="G75" s="24" t="str">
        <f>IFERROR(VLOOKUP($B$2&amp;$B$3&amp;ROW($A45),Gastos!$A:$I,6,FALSE),"")</f>
        <v>Farmácia</v>
      </c>
      <c r="H75" s="6">
        <f>IFERROR(VLOOKUP($B$2&amp;$B$3&amp;ROW($A45),Gastos!$A:$I,7,FALSE),"")</f>
        <v>63</v>
      </c>
      <c r="I75" s="5" t="str">
        <f>IFERROR(VLOOKUP($B$2&amp;$B$3&amp;ROW($A45),Gastos!$A:$I,8,FALSE),"")</f>
        <v>Cartão de crédito</v>
      </c>
    </row>
    <row r="76" spans="5:9" x14ac:dyDescent="0.25">
      <c r="E76" s="39">
        <f>IFERROR(VLOOKUP($B$2&amp;$B$3&amp;ROW($A46),Gastos!$A:$I,4,FALSE),"")</f>
        <v>44305</v>
      </c>
      <c r="F76" s="24" t="str">
        <f>IFERROR(VLOOKUP($B$2&amp;$B$3&amp;ROW($A46),Gastos!$A:$I,5,FALSE),"")</f>
        <v>Exemplo de gasto 245</v>
      </c>
      <c r="G76" s="24" t="str">
        <f>IFERROR(VLOOKUP($B$2&amp;$B$3&amp;ROW($A46),Gastos!$A:$I,6,FALSE),"")</f>
        <v>Farmácia</v>
      </c>
      <c r="H76" s="6">
        <f>IFERROR(VLOOKUP($B$2&amp;$B$3&amp;ROW($A46),Gastos!$A:$I,7,FALSE),"")</f>
        <v>53</v>
      </c>
      <c r="I76" s="5" t="str">
        <f>IFERROR(VLOOKUP($B$2&amp;$B$3&amp;ROW($A46),Gastos!$A:$I,8,FALSE),"")</f>
        <v>Cartão de crédito</v>
      </c>
    </row>
    <row r="77" spans="5:9" x14ac:dyDescent="0.25">
      <c r="E77" s="39">
        <f>IFERROR(VLOOKUP($B$2&amp;$B$3&amp;ROW($A47),Gastos!$A:$I,4,FALSE),"")</f>
        <v>44305</v>
      </c>
      <c r="F77" s="24" t="str">
        <f>IFERROR(VLOOKUP($B$2&amp;$B$3&amp;ROW($A47),Gastos!$A:$I,5,FALSE),"")</f>
        <v>Exemplo de gasto 246</v>
      </c>
      <c r="G77" s="24" t="str">
        <f>IFERROR(VLOOKUP($B$2&amp;$B$3&amp;ROW($A47),Gastos!$A:$I,6,FALSE),"")</f>
        <v>Lanches</v>
      </c>
      <c r="H77" s="6">
        <f>IFERROR(VLOOKUP($B$2&amp;$B$3&amp;ROW($A47),Gastos!$A:$I,7,FALSE),"")</f>
        <v>73</v>
      </c>
      <c r="I77" s="5" t="str">
        <f>IFERROR(VLOOKUP($B$2&amp;$B$3&amp;ROW($A47),Gastos!$A:$I,8,FALSE),"")</f>
        <v>Cartão de crédito</v>
      </c>
    </row>
    <row r="78" spans="5:9" x14ac:dyDescent="0.25">
      <c r="E78" s="39">
        <f>IFERROR(VLOOKUP($B$2&amp;$B$3&amp;ROW($A48),Gastos!$A:$I,4,FALSE),"")</f>
        <v>44305</v>
      </c>
      <c r="F78" s="24" t="str">
        <f>IFERROR(VLOOKUP($B$2&amp;$B$3&amp;ROW($A48),Gastos!$A:$I,5,FALSE),"")</f>
        <v>Exemplo de gasto 247</v>
      </c>
      <c r="G78" s="24" t="str">
        <f>IFERROR(VLOOKUP($B$2&amp;$B$3&amp;ROW($A48),Gastos!$A:$I,6,FALSE),"")</f>
        <v>Lanches</v>
      </c>
      <c r="H78" s="6">
        <f>IFERROR(VLOOKUP($B$2&amp;$B$3&amp;ROW($A48),Gastos!$A:$I,7,FALSE),"")</f>
        <v>120</v>
      </c>
      <c r="I78" s="5" t="str">
        <f>IFERROR(VLOOKUP($B$2&amp;$B$3&amp;ROW($A48),Gastos!$A:$I,8,FALSE),"")</f>
        <v>Cartão de crédito</v>
      </c>
    </row>
    <row r="79" spans="5:9" x14ac:dyDescent="0.25">
      <c r="E79" s="39">
        <f>IFERROR(VLOOKUP($B$2&amp;$B$3&amp;ROW($A49),Gastos!$A:$I,4,FALSE),"")</f>
        <v>44304</v>
      </c>
      <c r="F79" s="24" t="str">
        <f>IFERROR(VLOOKUP($B$2&amp;$B$3&amp;ROW($A49),Gastos!$A:$I,5,FALSE),"")</f>
        <v>Exemplo de gasto 248</v>
      </c>
      <c r="G79" s="24" t="str">
        <f>IFERROR(VLOOKUP($B$2&amp;$B$3&amp;ROW($A49),Gastos!$A:$I,6,FALSE),"")</f>
        <v>Lanches</v>
      </c>
      <c r="H79" s="6">
        <f>IFERROR(VLOOKUP($B$2&amp;$B$3&amp;ROW($A49),Gastos!$A:$I,7,FALSE),"")</f>
        <v>91</v>
      </c>
      <c r="I79" s="5" t="str">
        <f>IFERROR(VLOOKUP($B$2&amp;$B$3&amp;ROW($A49),Gastos!$A:$I,8,FALSE),"")</f>
        <v>Conta corrente</v>
      </c>
    </row>
    <row r="80" spans="5:9" x14ac:dyDescent="0.25">
      <c r="E80" s="39">
        <f>IFERROR(VLOOKUP($B$2&amp;$B$3&amp;ROW($A50),Gastos!$A:$I,4,FALSE),"")</f>
        <v>44306</v>
      </c>
      <c r="F80" s="24" t="str">
        <f>IFERROR(VLOOKUP($B$2&amp;$B$3&amp;ROW($A50),Gastos!$A:$I,5,FALSE),"")</f>
        <v>Exemplo de gasto 249</v>
      </c>
      <c r="G80" s="24" t="str">
        <f>IFERROR(VLOOKUP($B$2&amp;$B$3&amp;ROW($A50),Gastos!$A:$I,6,FALSE),"")</f>
        <v>Mercado</v>
      </c>
      <c r="H80" s="6">
        <f>IFERROR(VLOOKUP($B$2&amp;$B$3&amp;ROW($A50),Gastos!$A:$I,7,FALSE),"")</f>
        <v>49</v>
      </c>
      <c r="I80" s="5" t="str">
        <f>IFERROR(VLOOKUP($B$2&amp;$B$3&amp;ROW($A50),Gastos!$A:$I,8,FALSE),"")</f>
        <v>Conta corrente</v>
      </c>
    </row>
    <row r="81" spans="5:9" x14ac:dyDescent="0.25">
      <c r="E81" s="39" t="str">
        <f>IFERROR(VLOOKUP($B$2&amp;$B$3&amp;ROW($A51),Gastos!$A:$I,4,FALSE),"")</f>
        <v/>
      </c>
      <c r="F81" s="24" t="str">
        <f>IFERROR(VLOOKUP($B$2&amp;$B$3&amp;ROW($A51),Gastos!$A:$I,5,FALSE),"")</f>
        <v/>
      </c>
      <c r="G81" s="24" t="str">
        <f>IFERROR(VLOOKUP($B$2&amp;$B$3&amp;ROW($A51),Gastos!$A:$I,6,FALSE),"")</f>
        <v/>
      </c>
      <c r="H81" s="6" t="str">
        <f>IFERROR(VLOOKUP($B$2&amp;$B$3&amp;ROW($A51),Gastos!$A:$I,7,FALSE),"")</f>
        <v/>
      </c>
      <c r="I81" s="5" t="str">
        <f>IFERROR(VLOOKUP($B$2&amp;$B$3&amp;ROW($A51),Gastos!$A:$I,8,FALSE),"")</f>
        <v/>
      </c>
    </row>
    <row r="82" spans="5:9" x14ac:dyDescent="0.25">
      <c r="E82" s="39" t="str">
        <f>IFERROR(VLOOKUP($B$2&amp;$B$3&amp;ROW($A52),Gastos!$A:$I,4,FALSE),"")</f>
        <v/>
      </c>
      <c r="F82" s="24" t="str">
        <f>IFERROR(VLOOKUP($B$2&amp;$B$3&amp;ROW($A52),Gastos!$A:$I,5,FALSE),"")</f>
        <v/>
      </c>
      <c r="G82" s="24" t="str">
        <f>IFERROR(VLOOKUP($B$2&amp;$B$3&amp;ROW($A52),Gastos!$A:$I,6,FALSE),"")</f>
        <v/>
      </c>
      <c r="H82" s="6" t="str">
        <f>IFERROR(VLOOKUP($B$2&amp;$B$3&amp;ROW($A52),Gastos!$A:$I,7,FALSE),"")</f>
        <v/>
      </c>
      <c r="I82" s="5" t="str">
        <f>IFERROR(VLOOKUP($B$2&amp;$B$3&amp;ROW($A52),Gastos!$A:$I,8,FALSE),"")</f>
        <v/>
      </c>
    </row>
    <row r="83" spans="5:9" x14ac:dyDescent="0.25">
      <c r="E83" s="39" t="str">
        <f>IFERROR(VLOOKUP($B$2&amp;$B$3&amp;ROW($A53),Gastos!$A:$I,4,FALSE),"")</f>
        <v/>
      </c>
      <c r="F83" s="24" t="str">
        <f>IFERROR(VLOOKUP($B$2&amp;$B$3&amp;ROW($A53),Gastos!$A:$I,5,FALSE),"")</f>
        <v/>
      </c>
      <c r="G83" s="24" t="str">
        <f>IFERROR(VLOOKUP($B$2&amp;$B$3&amp;ROW($A53),Gastos!$A:$I,6,FALSE),"")</f>
        <v/>
      </c>
      <c r="H83" s="6" t="str">
        <f>IFERROR(VLOOKUP($B$2&amp;$B$3&amp;ROW($A53),Gastos!$A:$I,7,FALSE),"")</f>
        <v/>
      </c>
      <c r="I83" s="5" t="str">
        <f>IFERROR(VLOOKUP($B$2&amp;$B$3&amp;ROW($A53),Gastos!$A:$I,8,FALSE),"")</f>
        <v/>
      </c>
    </row>
    <row r="84" spans="5:9" x14ac:dyDescent="0.25">
      <c r="E84" s="39" t="str">
        <f>IFERROR(VLOOKUP($B$2&amp;$B$3&amp;ROW($A54),Gastos!$A:$I,4,FALSE),"")</f>
        <v/>
      </c>
      <c r="F84" s="24" t="str">
        <f>IFERROR(VLOOKUP($B$2&amp;$B$3&amp;ROW($A54),Gastos!$A:$I,5,FALSE),"")</f>
        <v/>
      </c>
      <c r="G84" s="24" t="str">
        <f>IFERROR(VLOOKUP($B$2&amp;$B$3&amp;ROW($A54),Gastos!$A:$I,6,FALSE),"")</f>
        <v/>
      </c>
      <c r="H84" s="6" t="str">
        <f>IFERROR(VLOOKUP($B$2&amp;$B$3&amp;ROW($A54),Gastos!$A:$I,7,FALSE),"")</f>
        <v/>
      </c>
      <c r="I84" s="5" t="str">
        <f>IFERROR(VLOOKUP($B$2&amp;$B$3&amp;ROW($A54),Gastos!$A:$I,8,FALSE),"")</f>
        <v/>
      </c>
    </row>
    <row r="85" spans="5:9" x14ac:dyDescent="0.25">
      <c r="E85" s="39" t="str">
        <f>IFERROR(VLOOKUP($B$2&amp;$B$3&amp;ROW($A55),Gastos!$A:$I,4,FALSE),"")</f>
        <v/>
      </c>
      <c r="F85" s="24" t="str">
        <f>IFERROR(VLOOKUP($B$2&amp;$B$3&amp;ROW($A55),Gastos!$A:$I,5,FALSE),"")</f>
        <v/>
      </c>
      <c r="G85" s="24" t="str">
        <f>IFERROR(VLOOKUP($B$2&amp;$B$3&amp;ROW($A55),Gastos!$A:$I,6,FALSE),"")</f>
        <v/>
      </c>
      <c r="H85" s="6" t="str">
        <f>IFERROR(VLOOKUP($B$2&amp;$B$3&amp;ROW($A55),Gastos!$A:$I,7,FALSE),"")</f>
        <v/>
      </c>
      <c r="I85" s="5" t="str">
        <f>IFERROR(VLOOKUP($B$2&amp;$B$3&amp;ROW($A55),Gastos!$A:$I,8,FALSE),"")</f>
        <v/>
      </c>
    </row>
    <row r="86" spans="5:9" x14ac:dyDescent="0.25">
      <c r="E86" s="39" t="str">
        <f>IFERROR(VLOOKUP($B$2&amp;$B$3&amp;ROW($A56),Gastos!$A:$I,4,FALSE),"")</f>
        <v/>
      </c>
      <c r="F86" s="24" t="str">
        <f>IFERROR(VLOOKUP($B$2&amp;$B$3&amp;ROW($A56),Gastos!$A:$I,5,FALSE),"")</f>
        <v/>
      </c>
      <c r="G86" s="24" t="str">
        <f>IFERROR(VLOOKUP($B$2&amp;$B$3&amp;ROW($A56),Gastos!$A:$I,6,FALSE),"")</f>
        <v/>
      </c>
      <c r="H86" s="6" t="str">
        <f>IFERROR(VLOOKUP($B$2&amp;$B$3&amp;ROW($A56),Gastos!$A:$I,7,FALSE),"")</f>
        <v/>
      </c>
      <c r="I86" s="5" t="str">
        <f>IFERROR(VLOOKUP($B$2&amp;$B$3&amp;ROW($A56),Gastos!$A:$I,8,FALSE),"")</f>
        <v/>
      </c>
    </row>
    <row r="87" spans="5:9" x14ac:dyDescent="0.25">
      <c r="E87" s="39" t="str">
        <f>IFERROR(VLOOKUP($B$2&amp;$B$3&amp;ROW($A57),Gastos!$A:$I,4,FALSE),"")</f>
        <v/>
      </c>
      <c r="F87" s="24" t="str">
        <f>IFERROR(VLOOKUP($B$2&amp;$B$3&amp;ROW($A57),Gastos!$A:$I,5,FALSE),"")</f>
        <v/>
      </c>
      <c r="G87" s="24" t="str">
        <f>IFERROR(VLOOKUP($B$2&amp;$B$3&amp;ROW($A57),Gastos!$A:$I,6,FALSE),"")</f>
        <v/>
      </c>
      <c r="H87" s="6" t="str">
        <f>IFERROR(VLOOKUP($B$2&amp;$B$3&amp;ROW($A57),Gastos!$A:$I,7,FALSE),"")</f>
        <v/>
      </c>
      <c r="I87" s="5" t="str">
        <f>IFERROR(VLOOKUP($B$2&amp;$B$3&amp;ROW($A57),Gastos!$A:$I,8,FALSE),"")</f>
        <v/>
      </c>
    </row>
    <row r="88" spans="5:9" x14ac:dyDescent="0.25">
      <c r="E88" s="39" t="str">
        <f>IFERROR(VLOOKUP($B$2&amp;$B$3&amp;ROW($A58),Gastos!$A:$I,4,FALSE),"")</f>
        <v/>
      </c>
      <c r="F88" s="24" t="str">
        <f>IFERROR(VLOOKUP($B$2&amp;$B$3&amp;ROW($A58),Gastos!$A:$I,5,FALSE),"")</f>
        <v/>
      </c>
      <c r="G88" s="24" t="str">
        <f>IFERROR(VLOOKUP($B$2&amp;$B$3&amp;ROW($A58),Gastos!$A:$I,6,FALSE),"")</f>
        <v/>
      </c>
      <c r="H88" s="6" t="str">
        <f>IFERROR(VLOOKUP($B$2&amp;$B$3&amp;ROW($A58),Gastos!$A:$I,7,FALSE),"")</f>
        <v/>
      </c>
      <c r="I88" s="5" t="str">
        <f>IFERROR(VLOOKUP($B$2&amp;$B$3&amp;ROW($A58),Gastos!$A:$I,8,FALSE),"")</f>
        <v/>
      </c>
    </row>
    <row r="89" spans="5:9" x14ac:dyDescent="0.25">
      <c r="E89" s="39" t="str">
        <f>IFERROR(VLOOKUP($B$2&amp;$B$3&amp;ROW($A59),Gastos!$A:$I,4,FALSE),"")</f>
        <v/>
      </c>
      <c r="F89" s="24" t="str">
        <f>IFERROR(VLOOKUP($B$2&amp;$B$3&amp;ROW($A59),Gastos!$A:$I,5,FALSE),"")</f>
        <v/>
      </c>
      <c r="G89" s="24" t="str">
        <f>IFERROR(VLOOKUP($B$2&amp;$B$3&amp;ROW($A59),Gastos!$A:$I,6,FALSE),"")</f>
        <v/>
      </c>
      <c r="H89" s="6" t="str">
        <f>IFERROR(VLOOKUP($B$2&amp;$B$3&amp;ROW($A59),Gastos!$A:$I,7,FALSE),"")</f>
        <v/>
      </c>
      <c r="I89" s="5" t="str">
        <f>IFERROR(VLOOKUP($B$2&amp;$B$3&amp;ROW($A59),Gastos!$A:$I,8,FALSE),"")</f>
        <v/>
      </c>
    </row>
    <row r="90" spans="5:9" x14ac:dyDescent="0.25">
      <c r="E90" s="39" t="str">
        <f>IFERROR(VLOOKUP($B$2&amp;$B$3&amp;ROW($A60),Gastos!$A:$I,4,FALSE),"")</f>
        <v/>
      </c>
      <c r="F90" s="24" t="str">
        <f>IFERROR(VLOOKUP($B$2&amp;$B$3&amp;ROW($A60),Gastos!$A:$I,5,FALSE),"")</f>
        <v/>
      </c>
      <c r="G90" s="24" t="str">
        <f>IFERROR(VLOOKUP($B$2&amp;$B$3&amp;ROW($A60),Gastos!$A:$I,6,FALSE),"")</f>
        <v/>
      </c>
      <c r="H90" s="6" t="str">
        <f>IFERROR(VLOOKUP($B$2&amp;$B$3&amp;ROW($A60),Gastos!$A:$I,7,FALSE),"")</f>
        <v/>
      </c>
      <c r="I90" s="5" t="str">
        <f>IFERROR(VLOOKUP($B$2&amp;$B$3&amp;ROW($A60),Gastos!$A:$I,8,FALSE),"")</f>
        <v/>
      </c>
    </row>
    <row r="91" spans="5:9" x14ac:dyDescent="0.25">
      <c r="E91" s="39" t="str">
        <f>IFERROR(VLOOKUP($B$2&amp;$B$3&amp;ROW($A61),Gastos!$A:$I,4,FALSE),"")</f>
        <v/>
      </c>
      <c r="F91" s="24" t="str">
        <f>IFERROR(VLOOKUP($B$2&amp;$B$3&amp;ROW($A61),Gastos!$A:$I,5,FALSE),"")</f>
        <v/>
      </c>
      <c r="G91" s="24" t="str">
        <f>IFERROR(VLOOKUP($B$2&amp;$B$3&amp;ROW($A61),Gastos!$A:$I,6,FALSE),"")</f>
        <v/>
      </c>
      <c r="H91" s="6" t="str">
        <f>IFERROR(VLOOKUP($B$2&amp;$B$3&amp;ROW($A61),Gastos!$A:$I,7,FALSE),"")</f>
        <v/>
      </c>
      <c r="I91" s="5" t="str">
        <f>IFERROR(VLOOKUP($B$2&amp;$B$3&amp;ROW($A61),Gastos!$A:$I,8,FALSE),"")</f>
        <v/>
      </c>
    </row>
    <row r="92" spans="5:9" x14ac:dyDescent="0.25">
      <c r="E92" s="41" t="str">
        <f>IFERROR(VLOOKUP($B$2&amp;$B$3&amp;ROW($A62),Gastos!$A:$I,4,FALSE),"")</f>
        <v/>
      </c>
      <c r="F92" s="41" t="str">
        <f>IFERROR(VLOOKUP($B$2&amp;$B$3&amp;ROW($A62),Gastos!$A:$I,5,FALSE),"")</f>
        <v/>
      </c>
      <c r="G92" s="41" t="str">
        <f>IFERROR(VLOOKUP($B$2&amp;$B$3&amp;ROW($A62),Gastos!$A:$I,6,FALSE),"")</f>
        <v/>
      </c>
      <c r="H92" s="6" t="str">
        <f>IFERROR(VLOOKUP($B$2&amp;$B$3&amp;ROW($A62),Gastos!$A:$I,7,FALSE),"")</f>
        <v/>
      </c>
      <c r="I92" s="42" t="str">
        <f>IFERROR(VLOOKUP($B$2&amp;$B$3&amp;ROW($A62),Gastos!$A:$I,8,FALSE),"")</f>
        <v/>
      </c>
    </row>
    <row r="93" spans="5:9" x14ac:dyDescent="0.25">
      <c r="E93" s="41" t="str">
        <f>IFERROR(VLOOKUP($B$2&amp;$B$3&amp;ROW($A63),Gastos!$A:$I,4,FALSE),"")</f>
        <v/>
      </c>
      <c r="F93" s="41" t="str">
        <f>IFERROR(VLOOKUP($B$2&amp;$B$3&amp;ROW($A63),Gastos!$A:$I,5,FALSE),"")</f>
        <v/>
      </c>
      <c r="G93" s="41" t="str">
        <f>IFERROR(VLOOKUP($B$2&amp;$B$3&amp;ROW($A63),Gastos!$A:$I,6,FALSE),"")</f>
        <v/>
      </c>
      <c r="H93" s="6" t="str">
        <f>IFERROR(VLOOKUP($B$2&amp;$B$3&amp;ROW($A63),Gastos!$A:$I,7,FALSE),"")</f>
        <v/>
      </c>
      <c r="I93" s="42" t="str">
        <f>IFERROR(VLOOKUP($B$2&amp;$B$3&amp;ROW($A63),Gastos!$A:$I,8,FALSE),"")</f>
        <v/>
      </c>
    </row>
    <row r="94" spans="5:9" x14ac:dyDescent="0.25">
      <c r="E94" s="41" t="str">
        <f>IFERROR(VLOOKUP($B$2&amp;$B$3&amp;ROW($A64),Gastos!$A:$I,4,FALSE),"")</f>
        <v/>
      </c>
      <c r="F94" s="41" t="str">
        <f>IFERROR(VLOOKUP($B$2&amp;$B$3&amp;ROW($A64),Gastos!$A:$I,5,FALSE),"")</f>
        <v/>
      </c>
      <c r="G94" s="41" t="str">
        <f>IFERROR(VLOOKUP($B$2&amp;$B$3&amp;ROW($A64),Gastos!$A:$I,6,FALSE),"")</f>
        <v/>
      </c>
      <c r="H94" s="6" t="str">
        <f>IFERROR(VLOOKUP($B$2&amp;$B$3&amp;ROW($A64),Gastos!$A:$I,7,FALSE),"")</f>
        <v/>
      </c>
      <c r="I94" s="42" t="str">
        <f>IFERROR(VLOOKUP($B$2&amp;$B$3&amp;ROW($A64),Gastos!$A:$I,8,FALSE),"")</f>
        <v/>
      </c>
    </row>
    <row r="95" spans="5:9" x14ac:dyDescent="0.25">
      <c r="E95" s="41" t="str">
        <f>IFERROR(VLOOKUP($B$2&amp;$B$3&amp;ROW($A65),Gastos!$A:$I,4,FALSE),"")</f>
        <v/>
      </c>
      <c r="F95" s="41" t="str">
        <f>IFERROR(VLOOKUP($B$2&amp;$B$3&amp;ROW($A65),Gastos!$A:$I,5,FALSE),"")</f>
        <v/>
      </c>
      <c r="G95" s="41" t="str">
        <f>IFERROR(VLOOKUP($B$2&amp;$B$3&amp;ROW($A65),Gastos!$A:$I,6,FALSE),"")</f>
        <v/>
      </c>
      <c r="H95" s="6" t="str">
        <f>IFERROR(VLOOKUP($B$2&amp;$B$3&amp;ROW($A65),Gastos!$A:$I,7,FALSE),"")</f>
        <v/>
      </c>
      <c r="I95" s="42" t="str">
        <f>IFERROR(VLOOKUP($B$2&amp;$B$3&amp;ROW($A65),Gastos!$A:$I,8,FALSE),"")</f>
        <v/>
      </c>
    </row>
    <row r="96" spans="5:9" x14ac:dyDescent="0.25">
      <c r="E96" s="41" t="str">
        <f>IFERROR(VLOOKUP($B$2&amp;$B$3&amp;ROW($A66),Gastos!$A:$I,4,FALSE),"")</f>
        <v/>
      </c>
      <c r="F96" s="41" t="str">
        <f>IFERROR(VLOOKUP($B$2&amp;$B$3&amp;ROW($A66),Gastos!$A:$I,5,FALSE),"")</f>
        <v/>
      </c>
      <c r="G96" s="41" t="str">
        <f>IFERROR(VLOOKUP($B$2&amp;$B$3&amp;ROW($A66),Gastos!$A:$I,6,FALSE),"")</f>
        <v/>
      </c>
      <c r="H96" s="6" t="str">
        <f>IFERROR(VLOOKUP($B$2&amp;$B$3&amp;ROW($A66),Gastos!$A:$I,7,FALSE),"")</f>
        <v/>
      </c>
      <c r="I96" s="42" t="str">
        <f>IFERROR(VLOOKUP($B$2&amp;$B$3&amp;ROW($A66),Gastos!$A:$I,8,FALSE),"")</f>
        <v/>
      </c>
    </row>
    <row r="97" spans="5:14" x14ac:dyDescent="0.25">
      <c r="E97" s="41" t="str">
        <f>IFERROR(VLOOKUP($B$2&amp;$B$3&amp;ROW($A67),Gastos!$A:$I,4,FALSE),"")</f>
        <v/>
      </c>
      <c r="F97" s="41" t="str">
        <f>IFERROR(VLOOKUP($B$2&amp;$B$3&amp;ROW($A67),Gastos!$A:$I,5,FALSE),"")</f>
        <v/>
      </c>
      <c r="G97" s="41" t="str">
        <f>IFERROR(VLOOKUP($B$2&amp;$B$3&amp;ROW($A67),Gastos!$A:$I,6,FALSE),"")</f>
        <v/>
      </c>
      <c r="H97" s="6" t="str">
        <f>IFERROR(VLOOKUP($B$2&amp;$B$3&amp;ROW($A67),Gastos!$A:$I,7,FALSE),"")</f>
        <v/>
      </c>
      <c r="I97" s="42" t="str">
        <f>IFERROR(VLOOKUP($B$2&amp;$B$3&amp;ROW($A67),Gastos!$A:$I,8,FALSE),"")</f>
        <v/>
      </c>
    </row>
    <row r="98" spans="5:14" x14ac:dyDescent="0.25">
      <c r="E98" s="41" t="str">
        <f>IFERROR(VLOOKUP($B$2&amp;$B$3&amp;ROW($A68),Gastos!$A:$I,4,FALSE),"")</f>
        <v/>
      </c>
      <c r="F98" s="41" t="str">
        <f>IFERROR(VLOOKUP($B$2&amp;$B$3&amp;ROW($A68),Gastos!$A:$I,5,FALSE),"")</f>
        <v/>
      </c>
      <c r="G98" s="41" t="str">
        <f>IFERROR(VLOOKUP($B$2&amp;$B$3&amp;ROW($A68),Gastos!$A:$I,6,FALSE),"")</f>
        <v/>
      </c>
      <c r="H98" s="6" t="str">
        <f>IFERROR(VLOOKUP($B$2&amp;$B$3&amp;ROW($A68),Gastos!$A:$I,7,FALSE),"")</f>
        <v/>
      </c>
      <c r="I98" s="42" t="str">
        <f>IFERROR(VLOOKUP($B$2&amp;$B$3&amp;ROW($A68),Gastos!$A:$I,8,FALSE),"")</f>
        <v/>
      </c>
    </row>
    <row r="99" spans="5:14" x14ac:dyDescent="0.25">
      <c r="E99" s="41" t="str">
        <f>IFERROR(VLOOKUP($B$2&amp;$B$3&amp;ROW($A69),Gastos!$A:$I,4,FALSE),"")</f>
        <v/>
      </c>
      <c r="F99" s="41" t="str">
        <f>IFERROR(VLOOKUP($B$2&amp;$B$3&amp;ROW($A69),Gastos!$A:$I,5,FALSE),"")</f>
        <v/>
      </c>
      <c r="G99" s="41" t="str">
        <f>IFERROR(VLOOKUP($B$2&amp;$B$3&amp;ROW($A69),Gastos!$A:$I,6,FALSE),"")</f>
        <v/>
      </c>
      <c r="H99" s="6" t="str">
        <f>IFERROR(VLOOKUP($B$2&amp;$B$3&amp;ROW($A69),Gastos!$A:$I,7,FALSE),"")</f>
        <v/>
      </c>
      <c r="I99" s="42" t="str">
        <f>IFERROR(VLOOKUP($B$2&amp;$B$3&amp;ROW($A69),Gastos!$A:$I,8,FALSE),"")</f>
        <v/>
      </c>
    </row>
    <row r="100" spans="5:14" x14ac:dyDescent="0.25">
      <c r="E100" s="41" t="str">
        <f>IFERROR(VLOOKUP($B$2&amp;$B$3&amp;ROW($A70),Gastos!$A:$I,4,FALSE),"")</f>
        <v/>
      </c>
      <c r="F100" s="41" t="str">
        <f>IFERROR(VLOOKUP($B$2&amp;$B$3&amp;ROW($A70),Gastos!$A:$I,5,FALSE),"")</f>
        <v/>
      </c>
      <c r="G100" s="41" t="str">
        <f>IFERROR(VLOOKUP($B$2&amp;$B$3&amp;ROW($A70),Gastos!$A:$I,6,FALSE),"")</f>
        <v/>
      </c>
      <c r="H100" s="6" t="str">
        <f>IFERROR(VLOOKUP($B$2&amp;$B$3&amp;ROW($A70),Gastos!$A:$I,7,FALSE),"")</f>
        <v/>
      </c>
      <c r="I100" s="42" t="str">
        <f>IFERROR(VLOOKUP($B$2&amp;$B$3&amp;ROW($A70),Gastos!$A:$I,8,FALSE),"")</f>
        <v/>
      </c>
    </row>
    <row r="101" spans="5:14" x14ac:dyDescent="0.25">
      <c r="E101" s="41" t="str">
        <f>IFERROR(VLOOKUP($B$2&amp;$B$3&amp;ROW($A71),Gastos!$A:$I,4,FALSE),"")</f>
        <v/>
      </c>
      <c r="F101" s="41" t="str">
        <f>IFERROR(VLOOKUP($B$2&amp;$B$3&amp;ROW($A71),Gastos!$A:$I,5,FALSE),"")</f>
        <v/>
      </c>
      <c r="G101" s="41" t="str">
        <f>IFERROR(VLOOKUP($B$2&amp;$B$3&amp;ROW($A71),Gastos!$A:$I,6,FALSE),"")</f>
        <v/>
      </c>
      <c r="H101" s="6" t="str">
        <f>IFERROR(VLOOKUP($B$2&amp;$B$3&amp;ROW($A71),Gastos!$A:$I,7,FALSE),"")</f>
        <v/>
      </c>
      <c r="I101" s="42" t="str">
        <f>IFERROR(VLOOKUP($B$2&amp;$B$3&amp;ROW($A71),Gastos!$A:$I,8,FALSE),"")</f>
        <v/>
      </c>
    </row>
    <row r="102" spans="5:14" x14ac:dyDescent="0.25">
      <c r="E102" s="41" t="str">
        <f>IFERROR(VLOOKUP($B$2&amp;$B$3&amp;ROW($A72),Gastos!$A:$I,4,FALSE),"")</f>
        <v/>
      </c>
      <c r="F102" s="41" t="str">
        <f>IFERROR(VLOOKUP($B$2&amp;$B$3&amp;ROW($A72),Gastos!$A:$I,5,FALSE),"")</f>
        <v/>
      </c>
      <c r="G102" s="41" t="str">
        <f>IFERROR(VLOOKUP($B$2&amp;$B$3&amp;ROW($A72),Gastos!$A:$I,6,FALSE),"")</f>
        <v/>
      </c>
      <c r="H102" s="6" t="str">
        <f>IFERROR(VLOOKUP($B$2&amp;$B$3&amp;ROW($A72),Gastos!$A:$I,7,FALSE),"")</f>
        <v/>
      </c>
      <c r="I102" s="42" t="str">
        <f>IFERROR(VLOOKUP($B$2&amp;$B$3&amp;ROW($A72),Gastos!$A:$I,8,FALSE),"")</f>
        <v/>
      </c>
      <c r="L102" s="1"/>
      <c r="M102" s="1"/>
      <c r="N102" s="1"/>
    </row>
    <row r="103" spans="5:14" x14ac:dyDescent="0.25">
      <c r="E103" s="41" t="str">
        <f>IFERROR(VLOOKUP($B$2&amp;$B$3&amp;ROW($A73),Gastos!$A:$I,4,FALSE),"")</f>
        <v/>
      </c>
      <c r="F103" s="41" t="str">
        <f>IFERROR(VLOOKUP($B$2&amp;$B$3&amp;ROW($A73),Gastos!$A:$I,5,FALSE),"")</f>
        <v/>
      </c>
      <c r="G103" s="41" t="str">
        <f>IFERROR(VLOOKUP($B$2&amp;$B$3&amp;ROW($A73),Gastos!$A:$I,6,FALSE),"")</f>
        <v/>
      </c>
      <c r="H103" s="6" t="str">
        <f>IFERROR(VLOOKUP($B$2&amp;$B$3&amp;ROW($A73),Gastos!$A:$I,7,FALSE),"")</f>
        <v/>
      </c>
      <c r="I103" s="42" t="str">
        <f>IFERROR(VLOOKUP($B$2&amp;$B$3&amp;ROW($A73),Gastos!$A:$I,8,FALSE),"")</f>
        <v/>
      </c>
      <c r="L103" s="1"/>
      <c r="M103" s="1"/>
      <c r="N103" s="1"/>
    </row>
    <row r="104" spans="5:14" x14ac:dyDescent="0.25">
      <c r="E104" s="41" t="str">
        <f>IFERROR(VLOOKUP($B$2&amp;$B$3&amp;ROW($A74),Gastos!$A:$I,4,FALSE),"")</f>
        <v/>
      </c>
      <c r="F104" s="41" t="str">
        <f>IFERROR(VLOOKUP($B$2&amp;$B$3&amp;ROW($A74),Gastos!$A:$I,5,FALSE),"")</f>
        <v/>
      </c>
      <c r="G104" s="41" t="str">
        <f>IFERROR(VLOOKUP($B$2&amp;$B$3&amp;ROW($A74),Gastos!$A:$I,6,FALSE),"")</f>
        <v/>
      </c>
      <c r="H104" s="6" t="str">
        <f>IFERROR(VLOOKUP($B$2&amp;$B$3&amp;ROW($A74),Gastos!$A:$I,7,FALSE),"")</f>
        <v/>
      </c>
      <c r="I104" s="42" t="str">
        <f>IFERROR(VLOOKUP($B$2&amp;$B$3&amp;ROW($A74),Gastos!$A:$I,8,FALSE),"")</f>
        <v/>
      </c>
      <c r="L104" s="1"/>
      <c r="M104" s="1"/>
      <c r="N104" s="1"/>
    </row>
    <row r="105" spans="5:14" x14ac:dyDescent="0.25">
      <c r="E105" s="41" t="str">
        <f>IFERROR(VLOOKUP($B$2&amp;$B$3&amp;ROW($A75),Gastos!$A:$I,4,FALSE),"")</f>
        <v/>
      </c>
      <c r="F105" s="41" t="str">
        <f>IFERROR(VLOOKUP($B$2&amp;$B$3&amp;ROW($A75),Gastos!$A:$I,5,FALSE),"")</f>
        <v/>
      </c>
      <c r="G105" s="41" t="str">
        <f>IFERROR(VLOOKUP($B$2&amp;$B$3&amp;ROW($A75),Gastos!$A:$I,6,FALSE),"")</f>
        <v/>
      </c>
      <c r="H105" s="6" t="str">
        <f>IFERROR(VLOOKUP($B$2&amp;$B$3&amp;ROW($A75),Gastos!$A:$I,7,FALSE),"")</f>
        <v/>
      </c>
      <c r="I105" s="42" t="str">
        <f>IFERROR(VLOOKUP($B$2&amp;$B$3&amp;ROW($A75),Gastos!$A:$I,8,FALSE),"")</f>
        <v/>
      </c>
      <c r="L105" s="1"/>
      <c r="M105" s="1"/>
      <c r="N105" s="1"/>
    </row>
    <row r="106" spans="5:14" x14ac:dyDescent="0.25">
      <c r="E106" s="41" t="str">
        <f>IFERROR(VLOOKUP($B$2&amp;$B$3&amp;ROW($A76),Gastos!$A:$I,4,FALSE),"")</f>
        <v/>
      </c>
      <c r="F106" s="41" t="str">
        <f>IFERROR(VLOOKUP($B$2&amp;$B$3&amp;ROW($A76),Gastos!$A:$I,5,FALSE),"")</f>
        <v/>
      </c>
      <c r="G106" s="41" t="str">
        <f>IFERROR(VLOOKUP($B$2&amp;$B$3&amp;ROW($A76),Gastos!$A:$I,6,FALSE),"")</f>
        <v/>
      </c>
      <c r="H106" s="6" t="str">
        <f>IFERROR(VLOOKUP($B$2&amp;$B$3&amp;ROW($A76),Gastos!$A:$I,7,FALSE),"")</f>
        <v/>
      </c>
      <c r="I106" s="42" t="str">
        <f>IFERROR(VLOOKUP($B$2&amp;$B$3&amp;ROW($A76),Gastos!$A:$I,8,FALSE),"")</f>
        <v/>
      </c>
      <c r="L106" s="1"/>
      <c r="M106" s="1"/>
      <c r="N106" s="1"/>
    </row>
    <row r="107" spans="5:14" x14ac:dyDescent="0.25">
      <c r="E107" s="41" t="str">
        <f>IFERROR(VLOOKUP($B$2&amp;$B$3&amp;ROW($A77),Gastos!$A:$I,4,FALSE),"")</f>
        <v/>
      </c>
      <c r="F107" s="41" t="str">
        <f>IFERROR(VLOOKUP($B$2&amp;$B$3&amp;ROW($A77),Gastos!$A:$I,5,FALSE),"")</f>
        <v/>
      </c>
      <c r="G107" s="41" t="str">
        <f>IFERROR(VLOOKUP($B$2&amp;$B$3&amp;ROW($A77),Gastos!$A:$I,6,FALSE),"")</f>
        <v/>
      </c>
      <c r="H107" s="6" t="str">
        <f>IFERROR(VLOOKUP($B$2&amp;$B$3&amp;ROW($A77),Gastos!$A:$I,7,FALSE),"")</f>
        <v/>
      </c>
      <c r="I107" s="42" t="str">
        <f>IFERROR(VLOOKUP($B$2&amp;$B$3&amp;ROW($A77),Gastos!$A:$I,8,FALSE),"")</f>
        <v/>
      </c>
      <c r="L107" s="1"/>
      <c r="M107" s="1"/>
      <c r="N107" s="1"/>
    </row>
    <row r="108" spans="5:14" x14ac:dyDescent="0.25">
      <c r="E108" s="41" t="str">
        <f>IFERROR(VLOOKUP($B$2&amp;$B$3&amp;ROW($A78),Gastos!$A:$I,4,FALSE),"")</f>
        <v/>
      </c>
      <c r="F108" s="41" t="str">
        <f>IFERROR(VLOOKUP($B$2&amp;$B$3&amp;ROW($A78),Gastos!$A:$I,5,FALSE),"")</f>
        <v/>
      </c>
      <c r="G108" s="41" t="str">
        <f>IFERROR(VLOOKUP($B$2&amp;$B$3&amp;ROW($A78),Gastos!$A:$I,6,FALSE),"")</f>
        <v/>
      </c>
      <c r="H108" s="6" t="str">
        <f>IFERROR(VLOOKUP($B$2&amp;$B$3&amp;ROW($A78),Gastos!$A:$I,7,FALSE),"")</f>
        <v/>
      </c>
      <c r="I108" s="42" t="str">
        <f>IFERROR(VLOOKUP($B$2&amp;$B$3&amp;ROW($A78),Gastos!$A:$I,8,FALSE),"")</f>
        <v/>
      </c>
      <c r="L108" s="1"/>
      <c r="M108" s="1"/>
      <c r="N108" s="1"/>
    </row>
    <row r="109" spans="5:14" x14ac:dyDescent="0.25">
      <c r="E109" s="41" t="str">
        <f>IFERROR(VLOOKUP($B$2&amp;$B$3&amp;ROW($A79),Gastos!$A:$I,4,FALSE),"")</f>
        <v/>
      </c>
      <c r="F109" s="41" t="str">
        <f>IFERROR(VLOOKUP($B$2&amp;$B$3&amp;ROW($A79),Gastos!$A:$I,5,FALSE),"")</f>
        <v/>
      </c>
      <c r="G109" s="41" t="str">
        <f>IFERROR(VLOOKUP($B$2&amp;$B$3&amp;ROW($A79),Gastos!$A:$I,6,FALSE),"")</f>
        <v/>
      </c>
      <c r="H109" s="6" t="str">
        <f>IFERROR(VLOOKUP($B$2&amp;$B$3&amp;ROW($A79),Gastos!$A:$I,7,FALSE),"")</f>
        <v/>
      </c>
      <c r="I109" s="42" t="str">
        <f>IFERROR(VLOOKUP($B$2&amp;$B$3&amp;ROW($A79),Gastos!$A:$I,8,FALSE),"")</f>
        <v/>
      </c>
      <c r="L109" s="1"/>
      <c r="M109" s="1"/>
      <c r="N109" s="1"/>
    </row>
    <row r="110" spans="5:14" x14ac:dyDescent="0.25">
      <c r="E110" s="41" t="str">
        <f>IFERROR(VLOOKUP($B$2&amp;$B$3&amp;ROW($A80),Gastos!$A:$I,4,FALSE),"")</f>
        <v/>
      </c>
      <c r="F110" s="41" t="str">
        <f>IFERROR(VLOOKUP($B$2&amp;$B$3&amp;ROW($A80),Gastos!$A:$I,5,FALSE),"")</f>
        <v/>
      </c>
      <c r="G110" s="41" t="str">
        <f>IFERROR(VLOOKUP($B$2&amp;$B$3&amp;ROW($A80),Gastos!$A:$I,6,FALSE),"")</f>
        <v/>
      </c>
      <c r="H110" s="6" t="str">
        <f>IFERROR(VLOOKUP($B$2&amp;$B$3&amp;ROW($A80),Gastos!$A:$I,7,FALSE),"")</f>
        <v/>
      </c>
      <c r="I110" s="42" t="str">
        <f>IFERROR(VLOOKUP($B$2&amp;$B$3&amp;ROW($A80),Gastos!$A:$I,8,FALSE),"")</f>
        <v/>
      </c>
      <c r="L110" s="1"/>
      <c r="M110" s="1"/>
      <c r="N110" s="1"/>
    </row>
    <row r="111" spans="5:14" x14ac:dyDescent="0.25">
      <c r="E111" s="41" t="str">
        <f>IFERROR(VLOOKUP($B$2&amp;$B$3&amp;ROW($A81),Gastos!$A:$I,4,FALSE),"")</f>
        <v/>
      </c>
      <c r="F111" s="41" t="str">
        <f>IFERROR(VLOOKUP($B$2&amp;$B$3&amp;ROW($A81),Gastos!$A:$I,5,FALSE),"")</f>
        <v/>
      </c>
      <c r="G111" s="41" t="str">
        <f>IFERROR(VLOOKUP($B$2&amp;$B$3&amp;ROW($A81),Gastos!$A:$I,6,FALSE),"")</f>
        <v/>
      </c>
      <c r="H111" s="6" t="str">
        <f>IFERROR(VLOOKUP($B$2&amp;$B$3&amp;ROW($A81),Gastos!$A:$I,7,FALSE),"")</f>
        <v/>
      </c>
      <c r="I111" s="42" t="str">
        <f>IFERROR(VLOOKUP($B$2&amp;$B$3&amp;ROW($A81),Gastos!$A:$I,8,FALSE),"")</f>
        <v/>
      </c>
      <c r="L111" s="1"/>
      <c r="M111" s="1"/>
      <c r="N111" s="1"/>
    </row>
    <row r="112" spans="5:14" x14ac:dyDescent="0.25">
      <c r="E112" s="41" t="str">
        <f>IFERROR(VLOOKUP($B$2&amp;$B$3&amp;ROW($A82),Gastos!$A:$I,4,FALSE),"")</f>
        <v/>
      </c>
      <c r="F112" s="41" t="str">
        <f>IFERROR(VLOOKUP($B$2&amp;$B$3&amp;ROW($A82),Gastos!$A:$I,5,FALSE),"")</f>
        <v/>
      </c>
      <c r="G112" s="41" t="str">
        <f>IFERROR(VLOOKUP($B$2&amp;$B$3&amp;ROW($A82),Gastos!$A:$I,6,FALSE),"")</f>
        <v/>
      </c>
      <c r="H112" s="6" t="str">
        <f>IFERROR(VLOOKUP($B$2&amp;$B$3&amp;ROW($A82),Gastos!$A:$I,7,FALSE),"")</f>
        <v/>
      </c>
      <c r="I112" s="42" t="str">
        <f>IFERROR(VLOOKUP($B$2&amp;$B$3&amp;ROW($A82),Gastos!$A:$I,8,FALSE),"")</f>
        <v/>
      </c>
      <c r="L112" s="1"/>
      <c r="M112" s="1"/>
      <c r="N112" s="1"/>
    </row>
    <row r="113" spans="5:14" x14ac:dyDescent="0.25">
      <c r="E113" s="41" t="str">
        <f>IFERROR(VLOOKUP($B$2&amp;$B$3&amp;ROW($A83),Gastos!$A:$I,4,FALSE),"")</f>
        <v/>
      </c>
      <c r="F113" s="41" t="str">
        <f>IFERROR(VLOOKUP($B$2&amp;$B$3&amp;ROW($A83),Gastos!$A:$I,5,FALSE),"")</f>
        <v/>
      </c>
      <c r="G113" s="41" t="str">
        <f>IFERROR(VLOOKUP($B$2&amp;$B$3&amp;ROW($A83),Gastos!$A:$I,6,FALSE),"")</f>
        <v/>
      </c>
      <c r="H113" s="6" t="str">
        <f>IFERROR(VLOOKUP($B$2&amp;$B$3&amp;ROW($A83),Gastos!$A:$I,7,FALSE),"")</f>
        <v/>
      </c>
      <c r="I113" s="42" t="str">
        <f>IFERROR(VLOOKUP($B$2&amp;$B$3&amp;ROW($A83),Gastos!$A:$I,8,FALSE),"")</f>
        <v/>
      </c>
      <c r="L113" s="1"/>
      <c r="M113" s="1"/>
      <c r="N113" s="1"/>
    </row>
    <row r="114" spans="5:14" x14ac:dyDescent="0.25">
      <c r="E114" s="41" t="str">
        <f>IFERROR(VLOOKUP($B$2&amp;$B$3&amp;ROW($A84),Gastos!$A:$I,4,FALSE),"")</f>
        <v/>
      </c>
      <c r="F114" s="41" t="str">
        <f>IFERROR(VLOOKUP($B$2&amp;$B$3&amp;ROW($A84),Gastos!$A:$I,5,FALSE),"")</f>
        <v/>
      </c>
      <c r="G114" s="41" t="str">
        <f>IFERROR(VLOOKUP($B$2&amp;$B$3&amp;ROW($A84),Gastos!$A:$I,6,FALSE),"")</f>
        <v/>
      </c>
      <c r="H114" s="6" t="str">
        <f>IFERROR(VLOOKUP($B$2&amp;$B$3&amp;ROW($A84),Gastos!$A:$I,7,FALSE),"")</f>
        <v/>
      </c>
      <c r="I114" s="42" t="str">
        <f>IFERROR(VLOOKUP($B$2&amp;$B$3&amp;ROW($A84),Gastos!$A:$I,8,FALSE),"")</f>
        <v/>
      </c>
      <c r="L114" s="1"/>
      <c r="M114" s="1"/>
      <c r="N114" s="1"/>
    </row>
    <row r="115" spans="5:14" x14ac:dyDescent="0.25">
      <c r="E115" s="41" t="str">
        <f>IFERROR(VLOOKUP($B$2&amp;$B$3&amp;ROW($A85),Gastos!$A:$I,4,FALSE),"")</f>
        <v/>
      </c>
      <c r="F115" s="41" t="str">
        <f>IFERROR(VLOOKUP($B$2&amp;$B$3&amp;ROW($A85),Gastos!$A:$I,5,FALSE),"")</f>
        <v/>
      </c>
      <c r="G115" s="41" t="str">
        <f>IFERROR(VLOOKUP($B$2&amp;$B$3&amp;ROW($A85),Gastos!$A:$I,6,FALSE),"")</f>
        <v/>
      </c>
      <c r="H115" s="6" t="str">
        <f>IFERROR(VLOOKUP($B$2&amp;$B$3&amp;ROW($A85),Gastos!$A:$I,7,FALSE),"")</f>
        <v/>
      </c>
      <c r="I115" s="42" t="str">
        <f>IFERROR(VLOOKUP($B$2&amp;$B$3&amp;ROW($A85),Gastos!$A:$I,8,FALSE),"")</f>
        <v/>
      </c>
      <c r="L115" s="1"/>
      <c r="M115" s="1"/>
      <c r="N115" s="1"/>
    </row>
    <row r="116" spans="5:14" x14ac:dyDescent="0.25">
      <c r="E116" s="41" t="str">
        <f>IFERROR(VLOOKUP($B$2&amp;$B$3&amp;ROW($A86),Gastos!$A:$I,4,FALSE),"")</f>
        <v/>
      </c>
      <c r="F116" s="41" t="str">
        <f>IFERROR(VLOOKUP($B$2&amp;$B$3&amp;ROW($A86),Gastos!$A:$I,5,FALSE),"")</f>
        <v/>
      </c>
      <c r="G116" s="41" t="str">
        <f>IFERROR(VLOOKUP($B$2&amp;$B$3&amp;ROW($A86),Gastos!$A:$I,6,FALSE),"")</f>
        <v/>
      </c>
      <c r="H116" s="6" t="str">
        <f>IFERROR(VLOOKUP($B$2&amp;$B$3&amp;ROW($A86),Gastos!$A:$I,7,FALSE),"")</f>
        <v/>
      </c>
      <c r="I116" s="42" t="str">
        <f>IFERROR(VLOOKUP($B$2&amp;$B$3&amp;ROW($A86),Gastos!$A:$I,8,FALSE),"")</f>
        <v/>
      </c>
      <c r="L116" s="1"/>
      <c r="M116" s="1"/>
      <c r="N116" s="1"/>
    </row>
    <row r="117" spans="5:14" x14ac:dyDescent="0.25">
      <c r="E117" s="41" t="str">
        <f>IFERROR(VLOOKUP($B$2&amp;$B$3&amp;ROW($A87),Gastos!$A:$I,4,FALSE),"")</f>
        <v/>
      </c>
      <c r="F117" s="41" t="str">
        <f>IFERROR(VLOOKUP($B$2&amp;$B$3&amp;ROW($A87),Gastos!$A:$I,5,FALSE),"")</f>
        <v/>
      </c>
      <c r="G117" s="41" t="str">
        <f>IFERROR(VLOOKUP($B$2&amp;$B$3&amp;ROW($A87),Gastos!$A:$I,6,FALSE),"")</f>
        <v/>
      </c>
      <c r="H117" s="6" t="str">
        <f>IFERROR(VLOOKUP($B$2&amp;$B$3&amp;ROW($A87),Gastos!$A:$I,7,FALSE),"")</f>
        <v/>
      </c>
      <c r="I117" s="42" t="str">
        <f>IFERROR(VLOOKUP($B$2&amp;$B$3&amp;ROW($A87),Gastos!$A:$I,8,FALSE),"")</f>
        <v/>
      </c>
      <c r="L117" s="1"/>
      <c r="M117" s="1"/>
      <c r="N117" s="1"/>
    </row>
    <row r="118" spans="5:14" x14ac:dyDescent="0.25">
      <c r="E118" s="41" t="str">
        <f>IFERROR(VLOOKUP($B$2&amp;$B$3&amp;ROW($A88),Gastos!$A:$I,4,FALSE),"")</f>
        <v/>
      </c>
      <c r="F118" s="41" t="str">
        <f>IFERROR(VLOOKUP($B$2&amp;$B$3&amp;ROW($A88),Gastos!$A:$I,5,FALSE),"")</f>
        <v/>
      </c>
      <c r="G118" s="41" t="str">
        <f>IFERROR(VLOOKUP($B$2&amp;$B$3&amp;ROW($A88),Gastos!$A:$I,6,FALSE),"")</f>
        <v/>
      </c>
      <c r="H118" s="6" t="str">
        <f>IFERROR(VLOOKUP($B$2&amp;$B$3&amp;ROW($A88),Gastos!$A:$I,7,FALSE),"")</f>
        <v/>
      </c>
      <c r="I118" s="42" t="str">
        <f>IFERROR(VLOOKUP($B$2&amp;$B$3&amp;ROW($A88),Gastos!$A:$I,8,FALSE),"")</f>
        <v/>
      </c>
      <c r="L118" s="1"/>
      <c r="M118" s="1"/>
      <c r="N118" s="1"/>
    </row>
    <row r="119" spans="5:14" x14ac:dyDescent="0.25">
      <c r="E119" s="41" t="str">
        <f>IFERROR(VLOOKUP($B$2&amp;$B$3&amp;ROW($A89),Gastos!$A:$I,4,FALSE),"")</f>
        <v/>
      </c>
      <c r="F119" s="41" t="str">
        <f>IFERROR(VLOOKUP($B$2&amp;$B$3&amp;ROW($A89),Gastos!$A:$I,5,FALSE),"")</f>
        <v/>
      </c>
      <c r="G119" s="41" t="str">
        <f>IFERROR(VLOOKUP($B$2&amp;$B$3&amp;ROW($A89),Gastos!$A:$I,6,FALSE),"")</f>
        <v/>
      </c>
      <c r="H119" s="6" t="str">
        <f>IFERROR(VLOOKUP($B$2&amp;$B$3&amp;ROW($A89),Gastos!$A:$I,7,FALSE),"")</f>
        <v/>
      </c>
      <c r="I119" s="42" t="str">
        <f>IFERROR(VLOOKUP($B$2&amp;$B$3&amp;ROW($A89),Gastos!$A:$I,8,FALSE),"")</f>
        <v/>
      </c>
      <c r="L119" s="1"/>
      <c r="M119" s="1"/>
      <c r="N119" s="1"/>
    </row>
    <row r="120" spans="5:14" x14ac:dyDescent="0.25">
      <c r="E120" s="41" t="str">
        <f>IFERROR(VLOOKUP($B$2&amp;$B$3&amp;ROW($A90),Gastos!$A:$I,4,FALSE),"")</f>
        <v/>
      </c>
      <c r="F120" s="41" t="str">
        <f>IFERROR(VLOOKUP($B$2&amp;$B$3&amp;ROW($A90),Gastos!$A:$I,5,FALSE),"")</f>
        <v/>
      </c>
      <c r="G120" s="41" t="str">
        <f>IFERROR(VLOOKUP($B$2&amp;$B$3&amp;ROW($A90),Gastos!$A:$I,6,FALSE),"")</f>
        <v/>
      </c>
      <c r="H120" s="6" t="str">
        <f>IFERROR(VLOOKUP($B$2&amp;$B$3&amp;ROW($A90),Gastos!$A:$I,7,FALSE),"")</f>
        <v/>
      </c>
      <c r="I120" s="42" t="str">
        <f>IFERROR(VLOOKUP($B$2&amp;$B$3&amp;ROW($A90),Gastos!$A:$I,8,FALSE),"")</f>
        <v/>
      </c>
      <c r="L120" s="1"/>
      <c r="M120" s="1"/>
      <c r="N120" s="1"/>
    </row>
    <row r="121" spans="5:14" x14ac:dyDescent="0.25">
      <c r="E121" s="41" t="str">
        <f>IFERROR(VLOOKUP($B$2&amp;$B$3&amp;ROW($A91),Gastos!$A:$I,4,FALSE),"")</f>
        <v/>
      </c>
      <c r="F121" s="41" t="str">
        <f>IFERROR(VLOOKUP($B$2&amp;$B$3&amp;ROW($A91),Gastos!$A:$I,5,FALSE),"")</f>
        <v/>
      </c>
      <c r="G121" s="41" t="str">
        <f>IFERROR(VLOOKUP($B$2&amp;$B$3&amp;ROW($A91),Gastos!$A:$I,6,FALSE),"")</f>
        <v/>
      </c>
      <c r="H121" s="6" t="str">
        <f>IFERROR(VLOOKUP($B$2&amp;$B$3&amp;ROW($A91),Gastos!$A:$I,7,FALSE),"")</f>
        <v/>
      </c>
      <c r="I121" s="42" t="str">
        <f>IFERROR(VLOOKUP($B$2&amp;$B$3&amp;ROW($A91),Gastos!$A:$I,8,FALSE),"")</f>
        <v/>
      </c>
      <c r="L121" s="1"/>
      <c r="M121" s="1"/>
      <c r="N121" s="1"/>
    </row>
    <row r="122" spans="5:14" x14ac:dyDescent="0.25">
      <c r="E122" s="41" t="str">
        <f>IFERROR(VLOOKUP($B$2&amp;$B$3&amp;ROW($A92),Gastos!$A:$I,4,FALSE),"")</f>
        <v/>
      </c>
      <c r="F122" s="41" t="str">
        <f>IFERROR(VLOOKUP($B$2&amp;$B$3&amp;ROW($A92),Gastos!$A:$I,5,FALSE),"")</f>
        <v/>
      </c>
      <c r="G122" s="41" t="str">
        <f>IFERROR(VLOOKUP($B$2&amp;$B$3&amp;ROW($A92),Gastos!$A:$I,6,FALSE),"")</f>
        <v/>
      </c>
      <c r="H122" s="6" t="str">
        <f>IFERROR(VLOOKUP($B$2&amp;$B$3&amp;ROW($A92),Gastos!$A:$I,7,FALSE),"")</f>
        <v/>
      </c>
      <c r="I122" s="42" t="str">
        <f>IFERROR(VLOOKUP($B$2&amp;$B$3&amp;ROW($A92),Gastos!$A:$I,8,FALSE),"")</f>
        <v/>
      </c>
      <c r="L122" s="1"/>
      <c r="M122" s="1"/>
      <c r="N122" s="1"/>
    </row>
    <row r="123" spans="5:14" x14ac:dyDescent="0.25">
      <c r="E123" s="41" t="str">
        <f>IFERROR(VLOOKUP($B$2&amp;$B$3&amp;ROW($A93),Gastos!$A:$I,4,FALSE),"")</f>
        <v/>
      </c>
      <c r="F123" s="41" t="str">
        <f>IFERROR(VLOOKUP($B$2&amp;$B$3&amp;ROW($A93),Gastos!$A:$I,5,FALSE),"")</f>
        <v/>
      </c>
      <c r="G123" s="41" t="str">
        <f>IFERROR(VLOOKUP($B$2&amp;$B$3&amp;ROW($A93),Gastos!$A:$I,6,FALSE),"")</f>
        <v/>
      </c>
      <c r="H123" s="6" t="str">
        <f>IFERROR(VLOOKUP($B$2&amp;$B$3&amp;ROW($A93),Gastos!$A:$I,7,FALSE),"")</f>
        <v/>
      </c>
      <c r="I123" s="42" t="str">
        <f>IFERROR(VLOOKUP($B$2&amp;$B$3&amp;ROW($A93),Gastos!$A:$I,8,FALSE),"")</f>
        <v/>
      </c>
      <c r="L123" s="1"/>
      <c r="M123" s="1"/>
      <c r="N123" s="1"/>
    </row>
    <row r="124" spans="5:14" x14ac:dyDescent="0.25">
      <c r="E124" s="41" t="str">
        <f>IFERROR(VLOOKUP($B$2&amp;$B$3&amp;ROW($A94),Gastos!$A:$I,4,FALSE),"")</f>
        <v/>
      </c>
      <c r="F124" s="41" t="str">
        <f>IFERROR(VLOOKUP($B$2&amp;$B$3&amp;ROW($A94),Gastos!$A:$I,5,FALSE),"")</f>
        <v/>
      </c>
      <c r="G124" s="41" t="str">
        <f>IFERROR(VLOOKUP($B$2&amp;$B$3&amp;ROW($A94),Gastos!$A:$I,6,FALSE),"")</f>
        <v/>
      </c>
      <c r="H124" s="6" t="str">
        <f>IFERROR(VLOOKUP($B$2&amp;$B$3&amp;ROW($A94),Gastos!$A:$I,7,FALSE),"")</f>
        <v/>
      </c>
      <c r="I124" s="42" t="str">
        <f>IFERROR(VLOOKUP($B$2&amp;$B$3&amp;ROW($A94),Gastos!$A:$I,8,FALSE),"")</f>
        <v/>
      </c>
      <c r="L124" s="1"/>
      <c r="M124" s="1"/>
      <c r="N124" s="1"/>
    </row>
    <row r="125" spans="5:14" x14ac:dyDescent="0.25">
      <c r="E125" s="41" t="str">
        <f>IFERROR(VLOOKUP($B$2&amp;$B$3&amp;ROW($A95),Gastos!$A:$I,4,FALSE),"")</f>
        <v/>
      </c>
      <c r="F125" s="41" t="str">
        <f>IFERROR(VLOOKUP($B$2&amp;$B$3&amp;ROW($A95),Gastos!$A:$I,5,FALSE),"")</f>
        <v/>
      </c>
      <c r="G125" s="41" t="str">
        <f>IFERROR(VLOOKUP($B$2&amp;$B$3&amp;ROW($A95),Gastos!$A:$I,6,FALSE),"")</f>
        <v/>
      </c>
      <c r="H125" s="6" t="str">
        <f>IFERROR(VLOOKUP($B$2&amp;$B$3&amp;ROW($A95),Gastos!$A:$I,7,FALSE),"")</f>
        <v/>
      </c>
      <c r="I125" s="42" t="str">
        <f>IFERROR(VLOOKUP($B$2&amp;$B$3&amp;ROW($A95),Gastos!$A:$I,8,FALSE),"")</f>
        <v/>
      </c>
      <c r="L125" s="1"/>
      <c r="M125" s="1"/>
      <c r="N125" s="1"/>
    </row>
    <row r="126" spans="5:14" x14ac:dyDescent="0.25">
      <c r="E126" s="41" t="str">
        <f>IFERROR(VLOOKUP($B$2&amp;$B$3&amp;ROW($A96),Gastos!$A:$I,4,FALSE),"")</f>
        <v/>
      </c>
      <c r="F126" s="41" t="str">
        <f>IFERROR(VLOOKUP($B$2&amp;$B$3&amp;ROW($A96),Gastos!$A:$I,5,FALSE),"")</f>
        <v/>
      </c>
      <c r="G126" s="41" t="str">
        <f>IFERROR(VLOOKUP($B$2&amp;$B$3&amp;ROW($A96),Gastos!$A:$I,6,FALSE),"")</f>
        <v/>
      </c>
      <c r="H126" s="6" t="str">
        <f>IFERROR(VLOOKUP($B$2&amp;$B$3&amp;ROW($A96),Gastos!$A:$I,7,FALSE),"")</f>
        <v/>
      </c>
      <c r="I126" s="42" t="str">
        <f>IFERROR(VLOOKUP($B$2&amp;$B$3&amp;ROW($A96),Gastos!$A:$I,8,FALSE),"")</f>
        <v/>
      </c>
      <c r="L126" s="1"/>
      <c r="M126" s="1"/>
      <c r="N126" s="1"/>
    </row>
    <row r="127" spans="5:14" x14ac:dyDescent="0.25">
      <c r="E127" s="41" t="str">
        <f>IFERROR(VLOOKUP($B$2&amp;$B$3&amp;ROW($A97),Gastos!$A:$I,4,FALSE),"")</f>
        <v/>
      </c>
      <c r="F127" s="41" t="str">
        <f>IFERROR(VLOOKUP($B$2&amp;$B$3&amp;ROW($A97),Gastos!$A:$I,5,FALSE),"")</f>
        <v/>
      </c>
      <c r="G127" s="41" t="str">
        <f>IFERROR(VLOOKUP($B$2&amp;$B$3&amp;ROW($A97),Gastos!$A:$I,6,FALSE),"")</f>
        <v/>
      </c>
      <c r="H127" s="6" t="str">
        <f>IFERROR(VLOOKUP($B$2&amp;$B$3&amp;ROW($A97),Gastos!$A:$I,7,FALSE),"")</f>
        <v/>
      </c>
      <c r="I127" s="42" t="str">
        <f>IFERROR(VLOOKUP($B$2&amp;$B$3&amp;ROW($A97),Gastos!$A:$I,8,FALSE),"")</f>
        <v/>
      </c>
      <c r="L127" s="1"/>
      <c r="M127" s="1"/>
      <c r="N127" s="1"/>
    </row>
    <row r="128" spans="5:14" x14ac:dyDescent="0.25">
      <c r="E128" s="41" t="str">
        <f>IFERROR(VLOOKUP($B$2&amp;$B$3&amp;ROW($A98),Gastos!$A:$I,4,FALSE),"")</f>
        <v/>
      </c>
      <c r="F128" s="41" t="str">
        <f>IFERROR(VLOOKUP($B$2&amp;$B$3&amp;ROW($A98),Gastos!$A:$I,5,FALSE),"")</f>
        <v/>
      </c>
      <c r="G128" s="41" t="str">
        <f>IFERROR(VLOOKUP($B$2&amp;$B$3&amp;ROW($A98),Gastos!$A:$I,6,FALSE),"")</f>
        <v/>
      </c>
      <c r="H128" s="6" t="str">
        <f>IFERROR(VLOOKUP($B$2&amp;$B$3&amp;ROW($A98),Gastos!$A:$I,7,FALSE),"")</f>
        <v/>
      </c>
      <c r="I128" s="42" t="str">
        <f>IFERROR(VLOOKUP($B$2&amp;$B$3&amp;ROW($A98),Gastos!$A:$I,8,FALSE),"")</f>
        <v/>
      </c>
      <c r="L128" s="1"/>
      <c r="M128" s="1"/>
      <c r="N128" s="1"/>
    </row>
    <row r="129" spans="5:14" x14ac:dyDescent="0.25">
      <c r="E129" s="41" t="str">
        <f>IFERROR(VLOOKUP($B$2&amp;$B$3&amp;ROW($A99),Gastos!$A:$I,4,FALSE),"")</f>
        <v/>
      </c>
      <c r="F129" s="41" t="str">
        <f>IFERROR(VLOOKUP($B$2&amp;$B$3&amp;ROW($A99),Gastos!$A:$I,5,FALSE),"")</f>
        <v/>
      </c>
      <c r="G129" s="41" t="str">
        <f>IFERROR(VLOOKUP($B$2&amp;$B$3&amp;ROW($A99),Gastos!$A:$I,6,FALSE),"")</f>
        <v/>
      </c>
      <c r="H129" s="6" t="str">
        <f>IFERROR(VLOOKUP($B$2&amp;$B$3&amp;ROW($A99),Gastos!$A:$I,7,FALSE),"")</f>
        <v/>
      </c>
      <c r="I129" s="42" t="str">
        <f>IFERROR(VLOOKUP($B$2&amp;$B$3&amp;ROW($A99),Gastos!$A:$I,8,FALSE),"")</f>
        <v/>
      </c>
      <c r="L129" s="1"/>
      <c r="M129" s="1"/>
      <c r="N129" s="1"/>
    </row>
    <row r="130" spans="5:14" x14ac:dyDescent="0.25">
      <c r="L130" s="1"/>
      <c r="M130" s="1"/>
      <c r="N130" s="1"/>
    </row>
    <row r="131" spans="5:14" x14ac:dyDescent="0.25">
      <c r="L131" s="1"/>
      <c r="M131" s="1"/>
      <c r="N131" s="1"/>
    </row>
    <row r="132" spans="5:14" x14ac:dyDescent="0.25">
      <c r="L132" s="1"/>
      <c r="M132" s="1"/>
      <c r="N132" s="1"/>
    </row>
    <row r="133" spans="5:14" x14ac:dyDescent="0.25">
      <c r="L133" s="1"/>
      <c r="M133" s="1"/>
      <c r="N133" s="1"/>
    </row>
    <row r="134" spans="5:14" x14ac:dyDescent="0.25">
      <c r="L134" s="1"/>
      <c r="M134" s="1"/>
      <c r="N134" s="1"/>
    </row>
    <row r="135" spans="5:14" x14ac:dyDescent="0.25">
      <c r="L135" s="1"/>
      <c r="M135" s="1"/>
      <c r="N135" s="1"/>
    </row>
    <row r="136" spans="5:14" x14ac:dyDescent="0.25">
      <c r="L136" s="1"/>
      <c r="M136" s="1"/>
      <c r="N136" s="1"/>
    </row>
    <row r="137" spans="5:14" x14ac:dyDescent="0.25">
      <c r="L137" s="1"/>
      <c r="M137" s="1"/>
      <c r="N137" s="1"/>
    </row>
    <row r="138" spans="5:14" x14ac:dyDescent="0.25">
      <c r="L138" s="1"/>
      <c r="M138" s="1"/>
      <c r="N138" s="1"/>
    </row>
    <row r="139" spans="5:14" x14ac:dyDescent="0.25">
      <c r="L139" s="1"/>
      <c r="M139" s="1"/>
      <c r="N139" s="1"/>
    </row>
    <row r="140" spans="5:14" x14ac:dyDescent="0.25">
      <c r="L140" s="1"/>
      <c r="M140" s="1"/>
      <c r="N140" s="1"/>
    </row>
    <row r="141" spans="5:14" x14ac:dyDescent="0.25">
      <c r="L141" s="1"/>
      <c r="M141" s="1"/>
      <c r="N141" s="1"/>
    </row>
    <row r="142" spans="5:14" x14ac:dyDescent="0.25">
      <c r="L142" s="1"/>
      <c r="M142" s="1"/>
      <c r="N142" s="1"/>
    </row>
    <row r="143" spans="5:14" x14ac:dyDescent="0.25">
      <c r="L143" s="1"/>
      <c r="M143" s="1"/>
      <c r="N143" s="1"/>
    </row>
    <row r="144" spans="5:14" x14ac:dyDescent="0.25">
      <c r="L144" s="1" t="str">
        <f>IFERROR(VLOOKUP($B$2&amp;$B$3&amp;ROW($A142),Gastos!$A:$I,4,FALSE),"")</f>
        <v/>
      </c>
      <c r="M144" s="1"/>
      <c r="N144" s="1"/>
    </row>
  </sheetData>
  <autoFilter ref="E30:I129" xr:uid="{0DAB5149-1206-464A-8192-8B6785E25E78}"/>
  <mergeCells count="16">
    <mergeCell ref="G26:J27"/>
    <mergeCell ref="G25:J25"/>
    <mergeCell ref="E29:I29"/>
    <mergeCell ref="A12:B12"/>
    <mergeCell ref="G22:G23"/>
    <mergeCell ref="H22:H23"/>
    <mergeCell ref="I22:I23"/>
    <mergeCell ref="J22:J23"/>
    <mergeCell ref="G20:J20"/>
    <mergeCell ref="D20:E20"/>
    <mergeCell ref="A18:B18"/>
    <mergeCell ref="A1:B1"/>
    <mergeCell ref="A5:B5"/>
    <mergeCell ref="A6:B6"/>
    <mergeCell ref="D3:J3"/>
    <mergeCell ref="D1:J2"/>
  </mergeCells>
  <conditionalFormatting sqref="G2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5:J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2384BC-2B02-4844-91D9-D9C4D4254310}">
          <x14:formula1>
            <xm:f>Cat_Meses!$A$2:$A$13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E05A-F753-4B8B-8CA8-D2CB5842187D}">
  <dimension ref="A1:B4"/>
  <sheetViews>
    <sheetView workbookViewId="0">
      <selection activeCell="E31" sqref="E31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44</v>
      </c>
      <c r="B1" t="s">
        <v>122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2</v>
      </c>
    </row>
    <row r="4" spans="1:2" x14ac:dyDescent="0.25">
      <c r="A4" t="s">
        <v>36</v>
      </c>
      <c r="B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8E26-ACF0-4EFA-998D-0550198607EF}">
  <dimension ref="A1:B5"/>
  <sheetViews>
    <sheetView workbookViewId="0">
      <selection activeCell="E31" sqref="E31"/>
    </sheetView>
  </sheetViews>
  <sheetFormatPr defaultRowHeight="15" x14ac:dyDescent="0.25"/>
  <sheetData>
    <row r="1" spans="1:2" x14ac:dyDescent="0.25">
      <c r="A1" t="s">
        <v>29</v>
      </c>
      <c r="B1" t="s">
        <v>122</v>
      </c>
    </row>
    <row r="2" spans="1:2" x14ac:dyDescent="0.25">
      <c r="A2" t="s">
        <v>24</v>
      </c>
      <c r="B2">
        <v>1</v>
      </c>
    </row>
    <row r="3" spans="1:2" x14ac:dyDescent="0.25">
      <c r="A3" t="s">
        <v>25</v>
      </c>
      <c r="B3">
        <v>2</v>
      </c>
    </row>
    <row r="4" spans="1:2" x14ac:dyDescent="0.25">
      <c r="A4" t="s">
        <v>42</v>
      </c>
      <c r="B4">
        <v>3</v>
      </c>
    </row>
    <row r="5" spans="1:2" x14ac:dyDescent="0.25">
      <c r="A5" t="s">
        <v>36</v>
      </c>
      <c r="B5">
        <v>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99E3-DAE9-4C1C-8F24-60FB9A607749}">
  <dimension ref="A1:A20"/>
  <sheetViews>
    <sheetView workbookViewId="0">
      <selection activeCell="E31" sqref="E31"/>
    </sheetView>
  </sheetViews>
  <sheetFormatPr defaultRowHeight="15" x14ac:dyDescent="0.25"/>
  <cols>
    <col min="1" max="1" width="25" bestFit="1" customWidth="1"/>
  </cols>
  <sheetData>
    <row r="1" spans="1:1" x14ac:dyDescent="0.25">
      <c r="A1" t="s">
        <v>51</v>
      </c>
    </row>
    <row r="2" spans="1:1" x14ac:dyDescent="0.25">
      <c r="A2" t="s">
        <v>17</v>
      </c>
    </row>
    <row r="3" spans="1:1" x14ac:dyDescent="0.25">
      <c r="A3" t="s">
        <v>3</v>
      </c>
    </row>
    <row r="4" spans="1:1" x14ac:dyDescent="0.25">
      <c r="A4" t="s">
        <v>18</v>
      </c>
    </row>
    <row r="5" spans="1:1" x14ac:dyDescent="0.25">
      <c r="A5" t="s">
        <v>64</v>
      </c>
    </row>
    <row r="6" spans="1:1" x14ac:dyDescent="0.25">
      <c r="A6" t="s">
        <v>30</v>
      </c>
    </row>
    <row r="7" spans="1:1" x14ac:dyDescent="0.25">
      <c r="A7" t="s">
        <v>19</v>
      </c>
    </row>
    <row r="8" spans="1:1" x14ac:dyDescent="0.25">
      <c r="A8" t="s">
        <v>5</v>
      </c>
    </row>
    <row r="9" spans="1:1" x14ac:dyDescent="0.25">
      <c r="A9" t="s">
        <v>21</v>
      </c>
    </row>
    <row r="10" spans="1:1" x14ac:dyDescent="0.25">
      <c r="A10" t="s">
        <v>4</v>
      </c>
    </row>
    <row r="11" spans="1:1" x14ac:dyDescent="0.25">
      <c r="A11" t="s">
        <v>20</v>
      </c>
    </row>
    <row r="12" spans="1:1" x14ac:dyDescent="0.25">
      <c r="A12" t="s">
        <v>22</v>
      </c>
    </row>
    <row r="13" spans="1:1" x14ac:dyDescent="0.25">
      <c r="A13" t="s">
        <v>6</v>
      </c>
    </row>
    <row r="14" spans="1:1" x14ac:dyDescent="0.25">
      <c r="A14" t="s">
        <v>23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219-B7C0-4DA8-93D9-1E6799B09616}">
  <dimension ref="A1:I250"/>
  <sheetViews>
    <sheetView workbookViewId="0">
      <selection activeCell="F70" sqref="F70"/>
    </sheetView>
  </sheetViews>
  <sheetFormatPr defaultRowHeight="15" x14ac:dyDescent="0.25"/>
  <cols>
    <col min="1" max="1" width="18" customWidth="1"/>
    <col min="2" max="2" width="17.28515625" bestFit="1" customWidth="1"/>
    <col min="3" max="3" width="14.28515625" bestFit="1" customWidth="1"/>
    <col min="4" max="4" width="10.7109375" bestFit="1" customWidth="1"/>
    <col min="5" max="5" width="24" customWidth="1"/>
    <col min="6" max="6" width="18.5703125" customWidth="1"/>
    <col min="8" max="8" width="16.5703125" bestFit="1" customWidth="1"/>
    <col min="11" max="11" width="17.28515625" bestFit="1" customWidth="1"/>
    <col min="12" max="12" width="14.28515625" bestFit="1" customWidth="1"/>
    <col min="13" max="13" width="12.5703125" customWidth="1"/>
    <col min="14" max="14" width="13.28515625" bestFit="1" customWidth="1"/>
  </cols>
  <sheetData>
    <row r="1" spans="1:9" x14ac:dyDescent="0.25">
      <c r="A1" t="s">
        <v>8</v>
      </c>
      <c r="B1" t="s">
        <v>7</v>
      </c>
      <c r="C1" t="s">
        <v>10</v>
      </c>
      <c r="D1" t="s">
        <v>26</v>
      </c>
      <c r="E1" t="s">
        <v>27</v>
      </c>
      <c r="F1" t="s">
        <v>16</v>
      </c>
      <c r="G1" t="s">
        <v>28</v>
      </c>
      <c r="H1" t="s">
        <v>44</v>
      </c>
      <c r="I1" t="s">
        <v>29</v>
      </c>
    </row>
    <row r="2" spans="1:9" x14ac:dyDescent="0.25">
      <c r="A2" t="str">
        <f>B2&amp;C2&amp;COUNTIF($B$2:B2,B2)</f>
        <v>Janeiro20211</v>
      </c>
      <c r="B2" t="s">
        <v>9</v>
      </c>
      <c r="C2">
        <v>2021</v>
      </c>
      <c r="D2" s="37">
        <v>44020</v>
      </c>
      <c r="E2" t="s">
        <v>123</v>
      </c>
      <c r="F2" t="s">
        <v>3</v>
      </c>
      <c r="G2">
        <v>70</v>
      </c>
      <c r="H2" t="s">
        <v>13</v>
      </c>
      <c r="I2" t="s">
        <v>24</v>
      </c>
    </row>
    <row r="3" spans="1:9" x14ac:dyDescent="0.25">
      <c r="A3" t="str">
        <f>B3&amp;C3&amp;COUNTIF($B$2:B3,B3)</f>
        <v>Janeiro20212</v>
      </c>
      <c r="B3" t="s">
        <v>9</v>
      </c>
      <c r="C3">
        <v>2021</v>
      </c>
      <c r="D3" s="37">
        <v>44146</v>
      </c>
      <c r="E3" t="s">
        <v>124</v>
      </c>
      <c r="F3" t="s">
        <v>3</v>
      </c>
      <c r="G3">
        <v>85</v>
      </c>
      <c r="H3" t="s">
        <v>13</v>
      </c>
      <c r="I3" t="s">
        <v>24</v>
      </c>
    </row>
    <row r="4" spans="1:9" x14ac:dyDescent="0.25">
      <c r="A4" t="str">
        <f>B4&amp;C4&amp;COUNTIF($B$2:B4,B4)</f>
        <v>Janeiro20213</v>
      </c>
      <c r="B4" t="s">
        <v>9</v>
      </c>
      <c r="C4">
        <v>2021</v>
      </c>
      <c r="D4" s="37">
        <v>44191</v>
      </c>
      <c r="E4" t="s">
        <v>125</v>
      </c>
      <c r="F4" t="s">
        <v>17</v>
      </c>
      <c r="G4">
        <v>142</v>
      </c>
      <c r="H4" t="s">
        <v>13</v>
      </c>
      <c r="I4" t="s">
        <v>24</v>
      </c>
    </row>
    <row r="5" spans="1:9" x14ac:dyDescent="0.25">
      <c r="A5" t="str">
        <f>B5&amp;C5&amp;COUNTIF($B$2:B5,B5)</f>
        <v>Janeiro20214</v>
      </c>
      <c r="B5" t="s">
        <v>9</v>
      </c>
      <c r="C5">
        <v>2021</v>
      </c>
      <c r="D5" s="37">
        <v>44192</v>
      </c>
      <c r="E5" t="s">
        <v>126</v>
      </c>
      <c r="F5" t="s">
        <v>17</v>
      </c>
      <c r="G5">
        <v>72</v>
      </c>
      <c r="H5" t="s">
        <v>13</v>
      </c>
      <c r="I5" t="s">
        <v>24</v>
      </c>
    </row>
    <row r="6" spans="1:9" x14ac:dyDescent="0.25">
      <c r="A6" t="str">
        <f>B6&amp;C6&amp;COUNTIF($B$2:B6,B6)</f>
        <v>Janeiro20215</v>
      </c>
      <c r="B6" t="s">
        <v>9</v>
      </c>
      <c r="C6">
        <v>2021</v>
      </c>
      <c r="D6" s="37">
        <v>44192</v>
      </c>
      <c r="E6" t="s">
        <v>127</v>
      </c>
      <c r="F6" t="s">
        <v>4</v>
      </c>
      <c r="G6">
        <v>133</v>
      </c>
      <c r="H6" t="s">
        <v>13</v>
      </c>
      <c r="I6" t="s">
        <v>24</v>
      </c>
    </row>
    <row r="7" spans="1:9" x14ac:dyDescent="0.25">
      <c r="A7" t="str">
        <f>B7&amp;C7&amp;COUNTIF($B$2:B7,B7)</f>
        <v>Janeiro20216</v>
      </c>
      <c r="B7" t="s">
        <v>9</v>
      </c>
      <c r="C7">
        <v>2021</v>
      </c>
      <c r="D7" s="37">
        <v>44193</v>
      </c>
      <c r="E7" t="s">
        <v>128</v>
      </c>
      <c r="F7" t="s">
        <v>64</v>
      </c>
      <c r="G7">
        <v>121</v>
      </c>
      <c r="H7" t="s">
        <v>13</v>
      </c>
      <c r="I7" t="s">
        <v>24</v>
      </c>
    </row>
    <row r="8" spans="1:9" x14ac:dyDescent="0.25">
      <c r="A8" t="str">
        <f>B8&amp;C8&amp;COUNTIF($B$2:B8,B8)</f>
        <v>Janeiro20217</v>
      </c>
      <c r="B8" t="s">
        <v>9</v>
      </c>
      <c r="C8">
        <v>2021</v>
      </c>
      <c r="D8" s="37">
        <v>44193</v>
      </c>
      <c r="E8" t="s">
        <v>129</v>
      </c>
      <c r="F8" t="s">
        <v>64</v>
      </c>
      <c r="G8">
        <v>83</v>
      </c>
      <c r="H8" t="s">
        <v>13</v>
      </c>
      <c r="I8" t="s">
        <v>24</v>
      </c>
    </row>
    <row r="9" spans="1:9" x14ac:dyDescent="0.25">
      <c r="A9" t="str">
        <f>B9&amp;C9&amp;COUNTIF($B$2:B9,B9)</f>
        <v>Janeiro20218</v>
      </c>
      <c r="B9" t="s">
        <v>9</v>
      </c>
      <c r="C9">
        <v>2021</v>
      </c>
      <c r="D9" s="37">
        <v>44194</v>
      </c>
      <c r="E9" t="s">
        <v>130</v>
      </c>
      <c r="F9" t="s">
        <v>5</v>
      </c>
      <c r="G9">
        <v>41</v>
      </c>
      <c r="H9" t="s">
        <v>13</v>
      </c>
      <c r="I9" t="s">
        <v>24</v>
      </c>
    </row>
    <row r="10" spans="1:9" x14ac:dyDescent="0.25">
      <c r="A10" t="str">
        <f>B10&amp;C10&amp;COUNTIF($B$2:B10,B10)</f>
        <v>Janeiro20219</v>
      </c>
      <c r="B10" t="s">
        <v>9</v>
      </c>
      <c r="C10">
        <v>2021</v>
      </c>
      <c r="D10" s="37">
        <v>44194</v>
      </c>
      <c r="E10" t="s">
        <v>131</v>
      </c>
      <c r="F10" t="s">
        <v>5</v>
      </c>
      <c r="G10">
        <v>132</v>
      </c>
      <c r="H10" t="s">
        <v>13</v>
      </c>
      <c r="I10" t="s">
        <v>24</v>
      </c>
    </row>
    <row r="11" spans="1:9" x14ac:dyDescent="0.25">
      <c r="A11" t="str">
        <f>B11&amp;C11&amp;COUNTIF($B$2:B11,B11)</f>
        <v>Janeiro202110</v>
      </c>
      <c r="B11" t="s">
        <v>9</v>
      </c>
      <c r="C11">
        <v>2021</v>
      </c>
      <c r="D11" s="37">
        <v>44194</v>
      </c>
      <c r="E11" t="s">
        <v>132</v>
      </c>
      <c r="F11" t="s">
        <v>30</v>
      </c>
      <c r="G11">
        <v>101</v>
      </c>
      <c r="H11" t="s">
        <v>13</v>
      </c>
      <c r="I11" t="s">
        <v>24</v>
      </c>
    </row>
    <row r="12" spans="1:9" x14ac:dyDescent="0.25">
      <c r="A12" t="str">
        <f>B12&amp;C12&amp;COUNTIF($B$2:B12,B12)</f>
        <v>Janeiro202111</v>
      </c>
      <c r="B12" t="s">
        <v>9</v>
      </c>
      <c r="C12">
        <v>2021</v>
      </c>
      <c r="D12" s="37">
        <v>44194</v>
      </c>
      <c r="E12" t="s">
        <v>133</v>
      </c>
      <c r="F12" t="s">
        <v>5</v>
      </c>
      <c r="G12">
        <v>29</v>
      </c>
      <c r="H12" t="s">
        <v>13</v>
      </c>
      <c r="I12" t="s">
        <v>24</v>
      </c>
    </row>
    <row r="13" spans="1:9" x14ac:dyDescent="0.25">
      <c r="A13" t="str">
        <f>B13&amp;C13&amp;COUNTIF($B$2:B13,B13)</f>
        <v>Janeiro202112</v>
      </c>
      <c r="B13" t="s">
        <v>9</v>
      </c>
      <c r="C13">
        <v>2021</v>
      </c>
      <c r="D13" s="37">
        <v>44195</v>
      </c>
      <c r="E13" t="s">
        <v>134</v>
      </c>
      <c r="F13" t="s">
        <v>17</v>
      </c>
      <c r="G13">
        <v>118</v>
      </c>
      <c r="H13" t="s">
        <v>13</v>
      </c>
      <c r="I13" t="s">
        <v>24</v>
      </c>
    </row>
    <row r="14" spans="1:9" x14ac:dyDescent="0.25">
      <c r="A14" t="str">
        <f>B14&amp;C14&amp;COUNTIF($B$2:B14,B14)</f>
        <v>Janeiro202113</v>
      </c>
      <c r="B14" t="s">
        <v>9</v>
      </c>
      <c r="C14">
        <v>2021</v>
      </c>
      <c r="D14" s="37">
        <v>44195</v>
      </c>
      <c r="E14" t="s">
        <v>135</v>
      </c>
      <c r="F14" t="s">
        <v>22</v>
      </c>
      <c r="G14">
        <v>72</v>
      </c>
      <c r="H14" t="s">
        <v>13</v>
      </c>
      <c r="I14" t="s">
        <v>24</v>
      </c>
    </row>
    <row r="15" spans="1:9" x14ac:dyDescent="0.25">
      <c r="A15" t="str">
        <f>B15&amp;C15&amp;COUNTIF($B$2:B15,B15)</f>
        <v>Janeiro202114</v>
      </c>
      <c r="B15" t="s">
        <v>9</v>
      </c>
      <c r="C15">
        <v>2021</v>
      </c>
      <c r="D15" s="37">
        <v>44196</v>
      </c>
      <c r="E15" t="s">
        <v>136</v>
      </c>
      <c r="F15" t="s">
        <v>22</v>
      </c>
      <c r="G15">
        <v>68</v>
      </c>
      <c r="H15" t="s">
        <v>13</v>
      </c>
      <c r="I15" t="s">
        <v>24</v>
      </c>
    </row>
    <row r="16" spans="1:9" x14ac:dyDescent="0.25">
      <c r="A16" t="str">
        <f>B16&amp;C16&amp;COUNTIF($B$2:B16,B16)</f>
        <v>Janeiro202115</v>
      </c>
      <c r="B16" t="s">
        <v>9</v>
      </c>
      <c r="C16">
        <v>2021</v>
      </c>
      <c r="D16" s="37">
        <v>44197</v>
      </c>
      <c r="E16" t="s">
        <v>137</v>
      </c>
      <c r="F16" t="s">
        <v>17</v>
      </c>
      <c r="G16">
        <v>56</v>
      </c>
      <c r="H16" t="s">
        <v>13</v>
      </c>
      <c r="I16" t="s">
        <v>24</v>
      </c>
    </row>
    <row r="17" spans="1:9" x14ac:dyDescent="0.25">
      <c r="A17" t="str">
        <f>B17&amp;C17&amp;COUNTIF($B$2:B17,B17)</f>
        <v>Janeiro202116</v>
      </c>
      <c r="B17" t="s">
        <v>9</v>
      </c>
      <c r="C17">
        <v>2021</v>
      </c>
      <c r="D17" s="37">
        <v>44197</v>
      </c>
      <c r="E17" t="s">
        <v>138</v>
      </c>
      <c r="F17" t="s">
        <v>5</v>
      </c>
      <c r="G17">
        <v>82</v>
      </c>
      <c r="H17" t="s">
        <v>13</v>
      </c>
      <c r="I17" t="s">
        <v>24</v>
      </c>
    </row>
    <row r="18" spans="1:9" x14ac:dyDescent="0.25">
      <c r="A18" t="str">
        <f>B18&amp;C18&amp;COUNTIF($B$2:B18,B18)</f>
        <v>Janeiro202117</v>
      </c>
      <c r="B18" t="s">
        <v>9</v>
      </c>
      <c r="C18">
        <v>2021</v>
      </c>
      <c r="D18" s="37">
        <v>44197</v>
      </c>
      <c r="E18" t="s">
        <v>139</v>
      </c>
      <c r="F18" t="s">
        <v>22</v>
      </c>
      <c r="G18">
        <v>78</v>
      </c>
      <c r="H18" t="s">
        <v>13</v>
      </c>
      <c r="I18" t="s">
        <v>24</v>
      </c>
    </row>
    <row r="19" spans="1:9" x14ac:dyDescent="0.25">
      <c r="A19" t="str">
        <f>B19&amp;C19&amp;COUNTIF($B$2:B19,B19)</f>
        <v>Janeiro202118</v>
      </c>
      <c r="B19" t="s">
        <v>9</v>
      </c>
      <c r="C19">
        <v>2021</v>
      </c>
      <c r="D19" s="37">
        <v>44197</v>
      </c>
      <c r="E19" t="s">
        <v>140</v>
      </c>
      <c r="F19" t="s">
        <v>22</v>
      </c>
      <c r="G19">
        <v>128</v>
      </c>
      <c r="H19" t="s">
        <v>13</v>
      </c>
      <c r="I19" t="s">
        <v>24</v>
      </c>
    </row>
    <row r="20" spans="1:9" x14ac:dyDescent="0.25">
      <c r="A20" t="str">
        <f>B20&amp;C20&amp;COUNTIF($B$2:B20,B20)</f>
        <v>Janeiro202119</v>
      </c>
      <c r="B20" t="s">
        <v>9</v>
      </c>
      <c r="C20">
        <v>2021</v>
      </c>
      <c r="D20" s="37">
        <v>44197</v>
      </c>
      <c r="E20" t="s">
        <v>141</v>
      </c>
      <c r="F20" t="s">
        <v>6</v>
      </c>
      <c r="G20">
        <v>92</v>
      </c>
      <c r="H20" t="s">
        <v>13</v>
      </c>
      <c r="I20" t="s">
        <v>24</v>
      </c>
    </row>
    <row r="21" spans="1:9" x14ac:dyDescent="0.25">
      <c r="A21" t="str">
        <f>B21&amp;C21&amp;COUNTIF($B$2:B21,B21)</f>
        <v>Janeiro202120</v>
      </c>
      <c r="B21" t="s">
        <v>9</v>
      </c>
      <c r="C21">
        <v>2021</v>
      </c>
      <c r="D21" s="37">
        <v>44198</v>
      </c>
      <c r="E21" t="s">
        <v>142</v>
      </c>
      <c r="F21" t="s">
        <v>17</v>
      </c>
      <c r="G21">
        <v>42</v>
      </c>
      <c r="H21" t="s">
        <v>13</v>
      </c>
      <c r="I21" t="s">
        <v>24</v>
      </c>
    </row>
    <row r="22" spans="1:9" x14ac:dyDescent="0.25">
      <c r="A22" t="str">
        <f>B22&amp;C22&amp;COUNTIF($B$2:B22,B22)</f>
        <v>Janeiro202121</v>
      </c>
      <c r="B22" t="s">
        <v>9</v>
      </c>
      <c r="C22">
        <v>2021</v>
      </c>
      <c r="D22" s="37">
        <v>44198</v>
      </c>
      <c r="E22" t="s">
        <v>143</v>
      </c>
      <c r="F22" t="s">
        <v>4</v>
      </c>
      <c r="G22">
        <v>40</v>
      </c>
      <c r="H22" t="s">
        <v>13</v>
      </c>
      <c r="I22" t="s">
        <v>24</v>
      </c>
    </row>
    <row r="23" spans="1:9" x14ac:dyDescent="0.25">
      <c r="A23" t="str">
        <f>B23&amp;C23&amp;COUNTIF($B$2:B23,B23)</f>
        <v>Janeiro202122</v>
      </c>
      <c r="B23" t="s">
        <v>9</v>
      </c>
      <c r="C23">
        <v>2021</v>
      </c>
      <c r="D23" s="37">
        <v>44199</v>
      </c>
      <c r="E23" t="s">
        <v>144</v>
      </c>
      <c r="F23" t="s">
        <v>22</v>
      </c>
      <c r="G23">
        <v>127</v>
      </c>
      <c r="H23" t="s">
        <v>13</v>
      </c>
      <c r="I23" t="s">
        <v>24</v>
      </c>
    </row>
    <row r="24" spans="1:9" x14ac:dyDescent="0.25">
      <c r="A24" t="str">
        <f>B24&amp;C24&amp;COUNTIF($B$2:B24,B24)</f>
        <v>Janeiro202123</v>
      </c>
      <c r="B24" t="s">
        <v>9</v>
      </c>
      <c r="C24">
        <v>2021</v>
      </c>
      <c r="D24" s="37">
        <v>44199</v>
      </c>
      <c r="E24" t="s">
        <v>145</v>
      </c>
      <c r="F24" t="s">
        <v>22</v>
      </c>
      <c r="G24">
        <v>35</v>
      </c>
      <c r="H24" t="s">
        <v>13</v>
      </c>
      <c r="I24" t="s">
        <v>24</v>
      </c>
    </row>
    <row r="25" spans="1:9" x14ac:dyDescent="0.25">
      <c r="A25" t="str">
        <f>B25&amp;C25&amp;COUNTIF($B$2:B25,B25)</f>
        <v>Janeiro202124</v>
      </c>
      <c r="B25" t="s">
        <v>9</v>
      </c>
      <c r="C25">
        <v>2021</v>
      </c>
      <c r="D25" s="37">
        <v>44201</v>
      </c>
      <c r="E25" t="s">
        <v>146</v>
      </c>
      <c r="F25" t="s">
        <v>19</v>
      </c>
      <c r="G25">
        <v>71</v>
      </c>
      <c r="H25" t="s">
        <v>14</v>
      </c>
      <c r="I25" t="s">
        <v>25</v>
      </c>
    </row>
    <row r="26" spans="1:9" x14ac:dyDescent="0.25">
      <c r="A26" t="str">
        <f>B26&amp;C26&amp;COUNTIF($B$2:B26,B26)</f>
        <v>Janeiro202125</v>
      </c>
      <c r="B26" t="s">
        <v>9</v>
      </c>
      <c r="C26">
        <v>2021</v>
      </c>
      <c r="D26" s="38">
        <v>44197</v>
      </c>
      <c r="E26" t="s">
        <v>147</v>
      </c>
      <c r="F26" t="s">
        <v>5</v>
      </c>
      <c r="G26">
        <v>99</v>
      </c>
      <c r="H26" t="s">
        <v>13</v>
      </c>
      <c r="I26" t="s">
        <v>42</v>
      </c>
    </row>
    <row r="27" spans="1:9" x14ac:dyDescent="0.25">
      <c r="A27" t="str">
        <f>B27&amp;C27&amp;COUNTIF($B$2:B27,B27)</f>
        <v>Janeiro202126</v>
      </c>
      <c r="B27" t="s">
        <v>9</v>
      </c>
      <c r="C27">
        <v>2021</v>
      </c>
      <c r="D27" s="38">
        <v>44202</v>
      </c>
      <c r="E27" t="s">
        <v>148</v>
      </c>
      <c r="F27" t="s">
        <v>18</v>
      </c>
      <c r="G27">
        <v>39</v>
      </c>
      <c r="H27" t="s">
        <v>14</v>
      </c>
      <c r="I27" t="s">
        <v>24</v>
      </c>
    </row>
    <row r="28" spans="1:9" x14ac:dyDescent="0.25">
      <c r="A28" t="str">
        <f>B28&amp;C28&amp;COUNTIF($B$2:B28,B28)</f>
        <v>Janeiro202127</v>
      </c>
      <c r="B28" t="s">
        <v>9</v>
      </c>
      <c r="C28">
        <v>2021</v>
      </c>
      <c r="D28" s="38">
        <v>44207</v>
      </c>
      <c r="E28" t="s">
        <v>149</v>
      </c>
      <c r="F28" t="s">
        <v>64</v>
      </c>
      <c r="G28">
        <v>109</v>
      </c>
      <c r="H28" t="s">
        <v>14</v>
      </c>
      <c r="I28" t="s">
        <v>25</v>
      </c>
    </row>
    <row r="29" spans="1:9" x14ac:dyDescent="0.25">
      <c r="A29" t="str">
        <f>B29&amp;C29&amp;COUNTIF($B$2:B29,B29)</f>
        <v>Janeiro202128</v>
      </c>
      <c r="B29" t="s">
        <v>9</v>
      </c>
      <c r="C29">
        <v>2021</v>
      </c>
      <c r="D29" s="38">
        <v>44208</v>
      </c>
      <c r="E29" t="s">
        <v>150</v>
      </c>
      <c r="F29" t="s">
        <v>20</v>
      </c>
      <c r="G29">
        <v>115</v>
      </c>
      <c r="H29" t="s">
        <v>14</v>
      </c>
      <c r="I29" t="s">
        <v>25</v>
      </c>
    </row>
    <row r="30" spans="1:9" x14ac:dyDescent="0.25">
      <c r="A30" t="str">
        <f>B30&amp;C30&amp;COUNTIF($B$2:B30,B30)</f>
        <v>Janeiro202129</v>
      </c>
      <c r="B30" t="s">
        <v>9</v>
      </c>
      <c r="C30">
        <v>2021</v>
      </c>
      <c r="D30" s="38">
        <v>44209</v>
      </c>
      <c r="E30" t="s">
        <v>151</v>
      </c>
      <c r="F30" t="s">
        <v>64</v>
      </c>
      <c r="G30">
        <v>108</v>
      </c>
      <c r="H30" t="s">
        <v>14</v>
      </c>
      <c r="I30" t="s">
        <v>24</v>
      </c>
    </row>
    <row r="31" spans="1:9" x14ac:dyDescent="0.25">
      <c r="A31" t="str">
        <f>B31&amp;C31&amp;COUNTIF($B$2:B31,B31)</f>
        <v>Janeiro202130</v>
      </c>
      <c r="B31" t="s">
        <v>9</v>
      </c>
      <c r="C31">
        <v>2021</v>
      </c>
      <c r="D31" s="38">
        <v>44210</v>
      </c>
      <c r="E31" t="s">
        <v>152</v>
      </c>
      <c r="F31" t="s">
        <v>4</v>
      </c>
      <c r="G31">
        <v>79</v>
      </c>
      <c r="H31" t="s">
        <v>14</v>
      </c>
      <c r="I31" t="s">
        <v>25</v>
      </c>
    </row>
    <row r="32" spans="1:9" x14ac:dyDescent="0.25">
      <c r="A32" t="str">
        <f>B32&amp;C32&amp;COUNTIF($B$2:B32,B32)</f>
        <v>Janeiro202131</v>
      </c>
      <c r="B32" t="s">
        <v>9</v>
      </c>
      <c r="C32">
        <v>2021</v>
      </c>
      <c r="D32" s="43" t="s">
        <v>65</v>
      </c>
      <c r="E32" t="s">
        <v>153</v>
      </c>
      <c r="F32" t="s">
        <v>20</v>
      </c>
      <c r="G32">
        <v>35</v>
      </c>
      <c r="H32" t="s">
        <v>13</v>
      </c>
      <c r="I32" t="s">
        <v>24</v>
      </c>
    </row>
    <row r="33" spans="1:9" x14ac:dyDescent="0.25">
      <c r="A33" t="str">
        <f>B33&amp;C33&amp;COUNTIF($B$2:B33,B33)</f>
        <v>Janeiro202132</v>
      </c>
      <c r="B33" t="s">
        <v>9</v>
      </c>
      <c r="C33">
        <v>2021</v>
      </c>
      <c r="D33" s="43" t="s">
        <v>65</v>
      </c>
      <c r="E33" t="s">
        <v>154</v>
      </c>
      <c r="F33" t="s">
        <v>22</v>
      </c>
      <c r="G33">
        <v>3</v>
      </c>
      <c r="H33" t="s">
        <v>13</v>
      </c>
      <c r="I33" t="s">
        <v>24</v>
      </c>
    </row>
    <row r="34" spans="1:9" x14ac:dyDescent="0.25">
      <c r="A34" t="str">
        <f>B34&amp;C34&amp;COUNTIF($B$2:B34,B34)</f>
        <v>Janeiro202133</v>
      </c>
      <c r="B34" t="s">
        <v>9</v>
      </c>
      <c r="C34">
        <v>2021</v>
      </c>
      <c r="D34" s="43" t="s">
        <v>65</v>
      </c>
      <c r="E34" t="s">
        <v>155</v>
      </c>
      <c r="F34" t="s">
        <v>22</v>
      </c>
      <c r="G34">
        <v>101</v>
      </c>
      <c r="H34" t="s">
        <v>13</v>
      </c>
      <c r="I34" t="s">
        <v>24</v>
      </c>
    </row>
    <row r="35" spans="1:9" x14ac:dyDescent="0.25">
      <c r="A35" t="str">
        <f>B35&amp;C35&amp;COUNTIF($B$2:B35,B35)</f>
        <v>Janeiro202134</v>
      </c>
      <c r="B35" t="s">
        <v>9</v>
      </c>
      <c r="C35">
        <v>2021</v>
      </c>
      <c r="D35" s="3" t="s">
        <v>66</v>
      </c>
      <c r="E35" t="s">
        <v>156</v>
      </c>
      <c r="F35" t="s">
        <v>17</v>
      </c>
      <c r="G35">
        <v>111</v>
      </c>
      <c r="H35" t="s">
        <v>13</v>
      </c>
      <c r="I35" t="s">
        <v>24</v>
      </c>
    </row>
    <row r="36" spans="1:9" x14ac:dyDescent="0.25">
      <c r="A36" t="str">
        <f>B36&amp;C36&amp;COUNTIF($B$2:B36,B36)</f>
        <v>Janeiro202135</v>
      </c>
      <c r="B36" t="s">
        <v>9</v>
      </c>
      <c r="C36">
        <v>2021</v>
      </c>
      <c r="D36" s="43" t="s">
        <v>66</v>
      </c>
      <c r="E36" t="s">
        <v>157</v>
      </c>
      <c r="F36" t="s">
        <v>17</v>
      </c>
      <c r="G36">
        <v>68</v>
      </c>
      <c r="H36" t="s">
        <v>13</v>
      </c>
      <c r="I36" t="s">
        <v>24</v>
      </c>
    </row>
    <row r="37" spans="1:9" x14ac:dyDescent="0.25">
      <c r="A37" t="str">
        <f>B37&amp;C37&amp;COUNTIF($B$2:B37,B37)</f>
        <v>Janeiro202136</v>
      </c>
      <c r="B37" t="s">
        <v>9</v>
      </c>
      <c r="C37">
        <v>2021</v>
      </c>
      <c r="D37" s="43" t="s">
        <v>67</v>
      </c>
      <c r="E37" t="s">
        <v>158</v>
      </c>
      <c r="F37" t="s">
        <v>17</v>
      </c>
      <c r="G37">
        <v>131</v>
      </c>
      <c r="H37" t="s">
        <v>13</v>
      </c>
      <c r="I37" t="s">
        <v>24</v>
      </c>
    </row>
    <row r="38" spans="1:9" x14ac:dyDescent="0.25">
      <c r="A38" t="str">
        <f>B38&amp;C38&amp;COUNTIF($B$2:B38,B38)</f>
        <v>Janeiro202137</v>
      </c>
      <c r="B38" t="s">
        <v>9</v>
      </c>
      <c r="C38">
        <v>2021</v>
      </c>
      <c r="D38" s="43" t="s">
        <v>67</v>
      </c>
      <c r="E38" t="s">
        <v>159</v>
      </c>
      <c r="F38" t="s">
        <v>22</v>
      </c>
      <c r="G38">
        <v>83</v>
      </c>
      <c r="H38" t="s">
        <v>13</v>
      </c>
      <c r="I38" t="s">
        <v>24</v>
      </c>
    </row>
    <row r="39" spans="1:9" x14ac:dyDescent="0.25">
      <c r="A39" t="str">
        <f>B39&amp;C39&amp;COUNTIF($B$2:B39,B39)</f>
        <v>Janeiro202138</v>
      </c>
      <c r="B39" t="s">
        <v>9</v>
      </c>
      <c r="C39">
        <v>2021</v>
      </c>
      <c r="D39" s="43" t="s">
        <v>67</v>
      </c>
      <c r="E39" t="s">
        <v>160</v>
      </c>
      <c r="F39" t="s">
        <v>21</v>
      </c>
      <c r="G39">
        <v>72</v>
      </c>
      <c r="H39" t="s">
        <v>13</v>
      </c>
      <c r="I39" t="s">
        <v>24</v>
      </c>
    </row>
    <row r="40" spans="1:9" x14ac:dyDescent="0.25">
      <c r="A40" t="str">
        <f>B40&amp;C40&amp;COUNTIF($B$2:B40,B40)</f>
        <v>Janeiro202139</v>
      </c>
      <c r="B40" t="s">
        <v>9</v>
      </c>
      <c r="C40">
        <v>2021</v>
      </c>
      <c r="D40" s="43" t="s">
        <v>68</v>
      </c>
      <c r="E40" t="s">
        <v>161</v>
      </c>
      <c r="F40" t="s">
        <v>22</v>
      </c>
      <c r="G40">
        <v>32</v>
      </c>
      <c r="H40" t="s">
        <v>13</v>
      </c>
      <c r="I40" t="s">
        <v>24</v>
      </c>
    </row>
    <row r="41" spans="1:9" x14ac:dyDescent="0.25">
      <c r="A41" t="str">
        <f>B41&amp;C41&amp;COUNTIF($B$2:B41,B41)</f>
        <v>Janeiro202140</v>
      </c>
      <c r="B41" t="s">
        <v>9</v>
      </c>
      <c r="C41">
        <v>2021</v>
      </c>
      <c r="D41" s="38">
        <v>44210</v>
      </c>
      <c r="E41" t="s">
        <v>162</v>
      </c>
      <c r="F41" t="s">
        <v>17</v>
      </c>
      <c r="G41">
        <v>122</v>
      </c>
      <c r="H41" t="s">
        <v>36</v>
      </c>
      <c r="I41" t="s">
        <v>36</v>
      </c>
    </row>
    <row r="42" spans="1:9" x14ac:dyDescent="0.25">
      <c r="A42" t="str">
        <f>B42&amp;C42&amp;COUNTIF($B$2:B42,B42)</f>
        <v>Janeiro202141</v>
      </c>
      <c r="B42" t="s">
        <v>9</v>
      </c>
      <c r="C42">
        <v>2021</v>
      </c>
      <c r="D42" s="2">
        <v>44211</v>
      </c>
      <c r="E42" t="s">
        <v>163</v>
      </c>
      <c r="F42" t="s">
        <v>31</v>
      </c>
      <c r="G42">
        <v>1000</v>
      </c>
      <c r="H42" t="s">
        <v>14</v>
      </c>
      <c r="I42" t="s">
        <v>25</v>
      </c>
    </row>
    <row r="43" spans="1:9" x14ac:dyDescent="0.25">
      <c r="A43" t="str">
        <f>B43&amp;C43&amp;COUNTIF($B$2:B43,B43)</f>
        <v>Janeiro202142</v>
      </c>
      <c r="B43" t="s">
        <v>9</v>
      </c>
      <c r="C43">
        <v>2021</v>
      </c>
      <c r="D43" s="2">
        <v>44211</v>
      </c>
      <c r="E43" t="s">
        <v>164</v>
      </c>
      <c r="F43" t="s">
        <v>20</v>
      </c>
      <c r="G43">
        <v>60</v>
      </c>
      <c r="H43" t="s">
        <v>14</v>
      </c>
      <c r="I43" t="s">
        <v>25</v>
      </c>
    </row>
    <row r="44" spans="1:9" x14ac:dyDescent="0.25">
      <c r="A44" t="str">
        <f>B44&amp;C44&amp;COUNTIF($B$2:B44,B44)</f>
        <v>Janeiro202143</v>
      </c>
      <c r="B44" t="s">
        <v>9</v>
      </c>
      <c r="C44">
        <v>2021</v>
      </c>
      <c r="D44" s="2">
        <v>44212</v>
      </c>
      <c r="E44" t="s">
        <v>165</v>
      </c>
      <c r="F44" t="s">
        <v>17</v>
      </c>
      <c r="G44">
        <v>51</v>
      </c>
      <c r="H44" t="s">
        <v>14</v>
      </c>
      <c r="I44" t="s">
        <v>25</v>
      </c>
    </row>
    <row r="45" spans="1:9" x14ac:dyDescent="0.25">
      <c r="A45" t="str">
        <f>B45&amp;C45&amp;COUNTIF($B$2:B45,B45)</f>
        <v>Janeiro202144</v>
      </c>
      <c r="B45" t="s">
        <v>9</v>
      </c>
      <c r="C45">
        <v>2021</v>
      </c>
      <c r="D45" s="2">
        <v>44518</v>
      </c>
      <c r="E45" t="s">
        <v>166</v>
      </c>
      <c r="F45" t="s">
        <v>21</v>
      </c>
      <c r="G45">
        <v>62</v>
      </c>
      <c r="H45" t="s">
        <v>14</v>
      </c>
      <c r="I45" t="s">
        <v>25</v>
      </c>
    </row>
    <row r="46" spans="1:9" x14ac:dyDescent="0.25">
      <c r="A46" t="str">
        <f>B46&amp;C46&amp;COUNTIF($B$2:B46,B46)</f>
        <v>Janeiro202145</v>
      </c>
      <c r="B46" t="s">
        <v>9</v>
      </c>
      <c r="C46">
        <v>2021</v>
      </c>
      <c r="D46" s="2">
        <v>44518</v>
      </c>
      <c r="E46" t="s">
        <v>167</v>
      </c>
      <c r="F46" t="s">
        <v>18</v>
      </c>
      <c r="G46">
        <v>101</v>
      </c>
      <c r="H46" t="s">
        <v>14</v>
      </c>
      <c r="I46" t="s">
        <v>25</v>
      </c>
    </row>
    <row r="47" spans="1:9" x14ac:dyDescent="0.25">
      <c r="A47" t="str">
        <f>B47&amp;C47&amp;COUNTIF($B$2:B47,B47)</f>
        <v>Janeiro202146</v>
      </c>
      <c r="B47" t="s">
        <v>9</v>
      </c>
      <c r="C47">
        <v>2021</v>
      </c>
      <c r="D47" s="2">
        <v>44210</v>
      </c>
      <c r="E47" t="s">
        <v>168</v>
      </c>
      <c r="F47" t="s">
        <v>5</v>
      </c>
      <c r="G47">
        <v>63</v>
      </c>
      <c r="H47" t="s">
        <v>13</v>
      </c>
      <c r="I47" t="s">
        <v>24</v>
      </c>
    </row>
    <row r="48" spans="1:9" x14ac:dyDescent="0.25">
      <c r="A48" t="str">
        <f>B48&amp;C48&amp;COUNTIF($B$2:B48,B48)</f>
        <v>Janeiro202147</v>
      </c>
      <c r="B48" t="s">
        <v>9</v>
      </c>
      <c r="C48">
        <v>2021</v>
      </c>
      <c r="D48" s="2">
        <v>44210</v>
      </c>
      <c r="E48" t="s">
        <v>169</v>
      </c>
      <c r="F48" t="s">
        <v>22</v>
      </c>
      <c r="G48">
        <v>52</v>
      </c>
      <c r="H48" t="s">
        <v>13</v>
      </c>
      <c r="I48" t="s">
        <v>24</v>
      </c>
    </row>
    <row r="49" spans="1:9" x14ac:dyDescent="0.25">
      <c r="A49" t="str">
        <f>B49&amp;C49&amp;COUNTIF($B$2:B49,B49)</f>
        <v>Janeiro202148</v>
      </c>
      <c r="B49" t="s">
        <v>9</v>
      </c>
      <c r="C49">
        <v>2021</v>
      </c>
      <c r="D49" s="2">
        <v>44210</v>
      </c>
      <c r="E49" t="s">
        <v>170</v>
      </c>
      <c r="F49" t="s">
        <v>22</v>
      </c>
      <c r="G49">
        <v>134</v>
      </c>
      <c r="H49" t="s">
        <v>13</v>
      </c>
      <c r="I49" t="s">
        <v>24</v>
      </c>
    </row>
    <row r="50" spans="1:9" x14ac:dyDescent="0.25">
      <c r="A50" t="str">
        <f>B50&amp;C50&amp;COUNTIF($B$2:B50,B50)</f>
        <v>Janeiro202149</v>
      </c>
      <c r="B50" t="s">
        <v>9</v>
      </c>
      <c r="C50">
        <v>2021</v>
      </c>
      <c r="D50" s="2">
        <v>44211</v>
      </c>
      <c r="E50" t="s">
        <v>171</v>
      </c>
      <c r="F50" t="s">
        <v>64</v>
      </c>
      <c r="G50">
        <v>49</v>
      </c>
      <c r="H50" t="s">
        <v>13</v>
      </c>
      <c r="I50" t="s">
        <v>24</v>
      </c>
    </row>
    <row r="51" spans="1:9" x14ac:dyDescent="0.25">
      <c r="A51" t="str">
        <f>B51&amp;C51&amp;COUNTIF($B$2:B51,B51)</f>
        <v>Janeiro202150</v>
      </c>
      <c r="B51" t="s">
        <v>9</v>
      </c>
      <c r="C51">
        <v>2021</v>
      </c>
      <c r="D51" s="2">
        <v>44212</v>
      </c>
      <c r="E51" t="s">
        <v>172</v>
      </c>
      <c r="F51" t="s">
        <v>5</v>
      </c>
      <c r="G51">
        <v>87</v>
      </c>
      <c r="H51" t="s">
        <v>13</v>
      </c>
      <c r="I51" t="s">
        <v>24</v>
      </c>
    </row>
    <row r="52" spans="1:9" x14ac:dyDescent="0.25">
      <c r="A52" t="str">
        <f>B52&amp;C52&amp;COUNTIF($B$2:B52,B52)</f>
        <v>Janeiro202151</v>
      </c>
      <c r="B52" t="s">
        <v>9</v>
      </c>
      <c r="C52">
        <v>2021</v>
      </c>
      <c r="D52" s="2">
        <v>44212</v>
      </c>
      <c r="E52" t="s">
        <v>173</v>
      </c>
      <c r="F52" t="s">
        <v>22</v>
      </c>
      <c r="G52">
        <v>113</v>
      </c>
      <c r="H52" t="s">
        <v>13</v>
      </c>
      <c r="I52" t="s">
        <v>24</v>
      </c>
    </row>
    <row r="53" spans="1:9" x14ac:dyDescent="0.25">
      <c r="A53" t="str">
        <f>B53&amp;C53&amp;COUNTIF($B$2:B53,B53)</f>
        <v>Janeiro202152</v>
      </c>
      <c r="B53" t="s">
        <v>9</v>
      </c>
      <c r="C53">
        <v>2021</v>
      </c>
      <c r="D53" s="2">
        <v>44212</v>
      </c>
      <c r="E53" t="s">
        <v>174</v>
      </c>
      <c r="F53" t="s">
        <v>22</v>
      </c>
      <c r="G53">
        <v>76</v>
      </c>
      <c r="H53" t="s">
        <v>13</v>
      </c>
      <c r="I53" t="s">
        <v>24</v>
      </c>
    </row>
    <row r="54" spans="1:9" x14ac:dyDescent="0.25">
      <c r="A54" t="str">
        <f>B54&amp;C54&amp;COUNTIF($B$2:B54,B54)</f>
        <v>Janeiro202153</v>
      </c>
      <c r="B54" t="s">
        <v>9</v>
      </c>
      <c r="C54">
        <v>2021</v>
      </c>
      <c r="D54" s="2">
        <v>44213</v>
      </c>
      <c r="E54" t="s">
        <v>175</v>
      </c>
      <c r="F54" t="s">
        <v>21</v>
      </c>
      <c r="G54">
        <v>123</v>
      </c>
      <c r="H54" t="s">
        <v>13</v>
      </c>
      <c r="I54" t="s">
        <v>24</v>
      </c>
    </row>
    <row r="55" spans="1:9" x14ac:dyDescent="0.25">
      <c r="A55" t="str">
        <f>B55&amp;C55&amp;COUNTIF($B$2:B55,B55)</f>
        <v>Janeiro202154</v>
      </c>
      <c r="B55" t="s">
        <v>9</v>
      </c>
      <c r="C55">
        <v>2021</v>
      </c>
      <c r="D55" s="2">
        <v>44214</v>
      </c>
      <c r="E55" t="s">
        <v>176</v>
      </c>
      <c r="F55" t="s">
        <v>22</v>
      </c>
      <c r="G55">
        <v>93</v>
      </c>
      <c r="H55" t="s">
        <v>13</v>
      </c>
      <c r="I55" t="s">
        <v>24</v>
      </c>
    </row>
    <row r="56" spans="1:9" x14ac:dyDescent="0.25">
      <c r="A56" t="str">
        <f>B56&amp;C56&amp;COUNTIF($B$2:B56,B56)</f>
        <v>Janeiro202155</v>
      </c>
      <c r="B56" t="s">
        <v>9</v>
      </c>
      <c r="C56">
        <v>2021</v>
      </c>
      <c r="D56" s="2">
        <v>44214</v>
      </c>
      <c r="E56" t="s">
        <v>177</v>
      </c>
      <c r="F56" t="s">
        <v>22</v>
      </c>
      <c r="G56">
        <v>102</v>
      </c>
      <c r="H56" t="s">
        <v>13</v>
      </c>
      <c r="I56" t="s">
        <v>24</v>
      </c>
    </row>
    <row r="57" spans="1:9" x14ac:dyDescent="0.25">
      <c r="A57" t="str">
        <f>B57&amp;C57&amp;COUNTIF($B$2:B57,B57)</f>
        <v>Janeiro202156</v>
      </c>
      <c r="B57" t="s">
        <v>9</v>
      </c>
      <c r="C57">
        <v>2021</v>
      </c>
      <c r="D57" s="2">
        <v>44215</v>
      </c>
      <c r="E57" t="s">
        <v>178</v>
      </c>
      <c r="F57" t="s">
        <v>4</v>
      </c>
      <c r="G57">
        <v>33</v>
      </c>
      <c r="H57" t="s">
        <v>13</v>
      </c>
      <c r="I57" t="s">
        <v>24</v>
      </c>
    </row>
    <row r="58" spans="1:9" x14ac:dyDescent="0.25">
      <c r="A58" t="str">
        <f>B58&amp;C58&amp;COUNTIF($B$2:B58,B58)</f>
        <v>Janeiro202157</v>
      </c>
      <c r="B58" t="s">
        <v>9</v>
      </c>
      <c r="C58">
        <v>2021</v>
      </c>
      <c r="D58" s="2">
        <v>44218</v>
      </c>
      <c r="E58" t="s">
        <v>179</v>
      </c>
      <c r="F58" t="s">
        <v>17</v>
      </c>
      <c r="G58">
        <v>29</v>
      </c>
      <c r="H58" t="s">
        <v>13</v>
      </c>
      <c r="I58" t="s">
        <v>24</v>
      </c>
    </row>
    <row r="59" spans="1:9" x14ac:dyDescent="0.25">
      <c r="A59" t="str">
        <f>B59&amp;C59&amp;COUNTIF($B$2:B59,B59)</f>
        <v>Janeiro202158</v>
      </c>
      <c r="B59" t="s">
        <v>9</v>
      </c>
      <c r="C59">
        <v>2021</v>
      </c>
      <c r="D59" s="2">
        <v>44218</v>
      </c>
      <c r="E59" t="s">
        <v>180</v>
      </c>
      <c r="F59" t="s">
        <v>5</v>
      </c>
      <c r="G59">
        <v>37</v>
      </c>
      <c r="H59" t="s">
        <v>13</v>
      </c>
      <c r="I59" t="s">
        <v>24</v>
      </c>
    </row>
    <row r="60" spans="1:9" x14ac:dyDescent="0.25">
      <c r="A60" t="str">
        <f>B60&amp;C60&amp;COUNTIF($B$2:B60,B60)</f>
        <v>Janeiro202159</v>
      </c>
      <c r="B60" t="s">
        <v>9</v>
      </c>
      <c r="C60">
        <v>2021</v>
      </c>
      <c r="D60" s="2">
        <v>44217</v>
      </c>
      <c r="E60" t="s">
        <v>181</v>
      </c>
      <c r="F60" t="s">
        <v>4</v>
      </c>
      <c r="G60">
        <v>73</v>
      </c>
      <c r="H60" t="s">
        <v>14</v>
      </c>
      <c r="I60" t="s">
        <v>25</v>
      </c>
    </row>
    <row r="61" spans="1:9" x14ac:dyDescent="0.25">
      <c r="A61" t="str">
        <f>B61&amp;C61&amp;COUNTIF($B$2:B61,B61)</f>
        <v>Janeiro202160</v>
      </c>
      <c r="B61" t="s">
        <v>9</v>
      </c>
      <c r="C61">
        <v>2021</v>
      </c>
      <c r="D61" s="2">
        <v>44218</v>
      </c>
      <c r="E61" t="s">
        <v>182</v>
      </c>
      <c r="F61" t="s">
        <v>31</v>
      </c>
      <c r="G61">
        <v>1000</v>
      </c>
      <c r="H61" t="s">
        <v>14</v>
      </c>
      <c r="I61" t="s">
        <v>25</v>
      </c>
    </row>
    <row r="62" spans="1:9" x14ac:dyDescent="0.25">
      <c r="A62" t="str">
        <f>B62&amp;C62&amp;COUNTIF($B$2:B62,B62)</f>
        <v>Janeiro202161</v>
      </c>
      <c r="B62" t="s">
        <v>9</v>
      </c>
      <c r="C62">
        <v>2021</v>
      </c>
      <c r="D62" s="2">
        <v>44226</v>
      </c>
      <c r="E62" t="s">
        <v>183</v>
      </c>
      <c r="F62" t="s">
        <v>64</v>
      </c>
      <c r="G62">
        <v>148</v>
      </c>
      <c r="H62" t="s">
        <v>14</v>
      </c>
      <c r="I62" t="s">
        <v>25</v>
      </c>
    </row>
    <row r="63" spans="1:9" x14ac:dyDescent="0.25">
      <c r="A63" t="str">
        <f>B63&amp;C63&amp;COUNTIF($B$2:B63,B63)</f>
        <v>Janeiro202162</v>
      </c>
      <c r="B63" t="s">
        <v>9</v>
      </c>
      <c r="C63">
        <v>2021</v>
      </c>
      <c r="D63" s="2">
        <v>44204</v>
      </c>
      <c r="E63" t="s">
        <v>184</v>
      </c>
      <c r="F63" t="s">
        <v>17</v>
      </c>
      <c r="G63">
        <v>78</v>
      </c>
      <c r="H63" t="s">
        <v>13</v>
      </c>
      <c r="I63" t="s">
        <v>42</v>
      </c>
    </row>
    <row r="64" spans="1:9" x14ac:dyDescent="0.25">
      <c r="A64" t="str">
        <f>B64&amp;C64&amp;COUNTIF($B$2:B64,B64)</f>
        <v>Janeiro202163</v>
      </c>
      <c r="B64" t="s">
        <v>9</v>
      </c>
      <c r="C64">
        <v>2021</v>
      </c>
      <c r="D64" s="2">
        <v>44228</v>
      </c>
      <c r="E64" t="s">
        <v>185</v>
      </c>
      <c r="F64" t="s">
        <v>64</v>
      </c>
      <c r="G64">
        <v>77</v>
      </c>
      <c r="H64" t="s">
        <v>14</v>
      </c>
      <c r="I64" t="s">
        <v>24</v>
      </c>
    </row>
    <row r="65" spans="1:9" x14ac:dyDescent="0.25">
      <c r="A65" t="str">
        <f>B65&amp;C65&amp;COUNTIF($B$2:B65,B65)</f>
        <v>Janeiro202164</v>
      </c>
      <c r="B65" t="s">
        <v>9</v>
      </c>
      <c r="C65">
        <v>2021</v>
      </c>
      <c r="D65" s="2">
        <v>44228</v>
      </c>
      <c r="E65" t="s">
        <v>186</v>
      </c>
      <c r="F65" t="s">
        <v>64</v>
      </c>
      <c r="G65">
        <v>126</v>
      </c>
      <c r="H65" t="s">
        <v>14</v>
      </c>
      <c r="I65" t="s">
        <v>25</v>
      </c>
    </row>
    <row r="66" spans="1:9" x14ac:dyDescent="0.25">
      <c r="A66" t="str">
        <f>B66&amp;C66&amp;COUNTIF($B$2:B66,B66)</f>
        <v>Janeiro202165</v>
      </c>
      <c r="B66" t="s">
        <v>9</v>
      </c>
      <c r="C66">
        <v>2021</v>
      </c>
      <c r="D66" s="2">
        <v>44228</v>
      </c>
      <c r="E66" t="s">
        <v>187</v>
      </c>
      <c r="F66" t="s">
        <v>18</v>
      </c>
      <c r="G66">
        <v>40</v>
      </c>
      <c r="H66" t="s">
        <v>14</v>
      </c>
      <c r="I66" t="s">
        <v>25</v>
      </c>
    </row>
    <row r="67" spans="1:9" x14ac:dyDescent="0.25">
      <c r="A67" t="str">
        <f>B67&amp;C67&amp;COUNTIF($B$2:B67,B67)</f>
        <v>Janeiro202166</v>
      </c>
      <c r="B67" t="s">
        <v>9</v>
      </c>
      <c r="C67">
        <v>2021</v>
      </c>
      <c r="D67" s="2">
        <v>44230</v>
      </c>
      <c r="E67" t="s">
        <v>188</v>
      </c>
      <c r="F67" t="s">
        <v>18</v>
      </c>
      <c r="G67">
        <v>19</v>
      </c>
      <c r="H67" t="s">
        <v>14</v>
      </c>
      <c r="I67" t="s">
        <v>25</v>
      </c>
    </row>
    <row r="68" spans="1:9" x14ac:dyDescent="0.25">
      <c r="A68" t="str">
        <f>B68&amp;C68&amp;COUNTIF($B$2:B68,B68)</f>
        <v>Janeiro202167</v>
      </c>
      <c r="B68" t="s">
        <v>9</v>
      </c>
      <c r="C68">
        <v>2021</v>
      </c>
      <c r="D68" s="2">
        <v>44231</v>
      </c>
      <c r="E68" t="s">
        <v>189</v>
      </c>
      <c r="F68" t="s">
        <v>18</v>
      </c>
      <c r="G68">
        <v>48</v>
      </c>
      <c r="H68" t="s">
        <v>14</v>
      </c>
      <c r="I68" t="s">
        <v>25</v>
      </c>
    </row>
    <row r="69" spans="1:9" x14ac:dyDescent="0.25">
      <c r="A69" t="str">
        <f>B69&amp;C69&amp;COUNTIF($B$2:B69,B69)</f>
        <v>Janeiro202168</v>
      </c>
      <c r="B69" t="s">
        <v>9</v>
      </c>
      <c r="C69">
        <v>2021</v>
      </c>
      <c r="D69" s="2">
        <v>44231</v>
      </c>
      <c r="E69" t="s">
        <v>190</v>
      </c>
      <c r="F69" t="s">
        <v>18</v>
      </c>
      <c r="G69">
        <v>80</v>
      </c>
      <c r="H69" t="s">
        <v>36</v>
      </c>
      <c r="I69" t="s">
        <v>36</v>
      </c>
    </row>
    <row r="70" spans="1:9" x14ac:dyDescent="0.25">
      <c r="A70" t="str">
        <f>B70&amp;C70&amp;COUNTIF($B$2:B70,B70)</f>
        <v>Janeiro202169</v>
      </c>
      <c r="B70" t="s">
        <v>9</v>
      </c>
      <c r="C70">
        <v>2021</v>
      </c>
      <c r="D70" s="2">
        <v>44237</v>
      </c>
      <c r="E70" t="s">
        <v>191</v>
      </c>
      <c r="F70" t="s">
        <v>35</v>
      </c>
      <c r="G70">
        <v>5000</v>
      </c>
      <c r="H70" t="s">
        <v>14</v>
      </c>
      <c r="I70" t="s">
        <v>25</v>
      </c>
    </row>
    <row r="71" spans="1:9" x14ac:dyDescent="0.25">
      <c r="A71" t="str">
        <f>B71&amp;C71&amp;COUNTIF($B$2:B71,B71)</f>
        <v>Fevereiro20211</v>
      </c>
      <c r="B71" t="s">
        <v>53</v>
      </c>
      <c r="C71">
        <v>2021</v>
      </c>
      <c r="D71" s="2">
        <v>44235</v>
      </c>
      <c r="E71" t="s">
        <v>192</v>
      </c>
      <c r="F71" t="s">
        <v>18</v>
      </c>
      <c r="G71">
        <v>107</v>
      </c>
      <c r="H71" t="s">
        <v>14</v>
      </c>
      <c r="I71" t="s">
        <v>24</v>
      </c>
    </row>
    <row r="72" spans="1:9" x14ac:dyDescent="0.25">
      <c r="A72" t="str">
        <f>B72&amp;C72&amp;COUNTIF($B$2:B72,B72)</f>
        <v>Fevereiro20212</v>
      </c>
      <c r="B72" t="s">
        <v>53</v>
      </c>
      <c r="C72">
        <v>2021</v>
      </c>
      <c r="D72" s="2">
        <v>44020</v>
      </c>
      <c r="E72" t="s">
        <v>193</v>
      </c>
      <c r="F72" t="s">
        <v>3</v>
      </c>
      <c r="G72">
        <v>26</v>
      </c>
      <c r="H72" t="s">
        <v>13</v>
      </c>
      <c r="I72" t="s">
        <v>24</v>
      </c>
    </row>
    <row r="73" spans="1:9" x14ac:dyDescent="0.25">
      <c r="A73" t="str">
        <f>B73&amp;C73&amp;COUNTIF($B$2:B73,B73)</f>
        <v>Fevereiro20213</v>
      </c>
      <c r="B73" t="s">
        <v>53</v>
      </c>
      <c r="C73">
        <v>2021</v>
      </c>
      <c r="D73" s="2">
        <v>44146</v>
      </c>
      <c r="E73" t="s">
        <v>194</v>
      </c>
      <c r="F73" t="s">
        <v>3</v>
      </c>
      <c r="G73">
        <v>73</v>
      </c>
      <c r="H73" t="s">
        <v>13</v>
      </c>
      <c r="I73" t="s">
        <v>24</v>
      </c>
    </row>
    <row r="74" spans="1:9" x14ac:dyDescent="0.25">
      <c r="A74" t="str">
        <f>B74&amp;C74&amp;COUNTIF($B$2:B74,B74)</f>
        <v>Fevereiro20214</v>
      </c>
      <c r="B74" t="s">
        <v>53</v>
      </c>
      <c r="C74">
        <v>2021</v>
      </c>
      <c r="D74" s="2">
        <v>44193</v>
      </c>
      <c r="E74" t="s">
        <v>195</v>
      </c>
      <c r="F74" t="s">
        <v>64</v>
      </c>
      <c r="G74">
        <v>140</v>
      </c>
      <c r="H74" t="s">
        <v>13</v>
      </c>
      <c r="I74" t="s">
        <v>24</v>
      </c>
    </row>
    <row r="75" spans="1:9" x14ac:dyDescent="0.25">
      <c r="A75" t="str">
        <f>B75&amp;C75&amp;COUNTIF($B$2:B75,B75)</f>
        <v>Fevereiro20215</v>
      </c>
      <c r="B75" t="s">
        <v>53</v>
      </c>
      <c r="C75">
        <v>2021</v>
      </c>
      <c r="D75" s="2">
        <v>44197</v>
      </c>
      <c r="E75" t="s">
        <v>196</v>
      </c>
      <c r="F75" t="s">
        <v>6</v>
      </c>
      <c r="G75">
        <v>98</v>
      </c>
      <c r="H75" t="s">
        <v>13</v>
      </c>
      <c r="I75" t="s">
        <v>24</v>
      </c>
    </row>
    <row r="76" spans="1:9" x14ac:dyDescent="0.25">
      <c r="A76" t="str">
        <f>B76&amp;C76&amp;COUNTIF($B$2:B76,B76)</f>
        <v>Fevereiro20216</v>
      </c>
      <c r="B76" t="s">
        <v>53</v>
      </c>
      <c r="C76">
        <v>2021</v>
      </c>
      <c r="D76" t="s">
        <v>69</v>
      </c>
      <c r="E76" t="s">
        <v>197</v>
      </c>
      <c r="F76" t="s">
        <v>4</v>
      </c>
      <c r="G76">
        <v>98</v>
      </c>
      <c r="H76" t="s">
        <v>13</v>
      </c>
      <c r="I76" t="s">
        <v>24</v>
      </c>
    </row>
    <row r="77" spans="1:9" x14ac:dyDescent="0.25">
      <c r="A77" t="str">
        <f>B77&amp;C77&amp;COUNTIF($B$2:B77,B77)</f>
        <v>Fevereiro20217</v>
      </c>
      <c r="B77" t="s">
        <v>53</v>
      </c>
      <c r="C77">
        <v>2021</v>
      </c>
      <c r="D77" t="s">
        <v>69</v>
      </c>
      <c r="E77" t="s">
        <v>198</v>
      </c>
      <c r="F77" t="s">
        <v>17</v>
      </c>
      <c r="G77">
        <v>102</v>
      </c>
      <c r="H77" t="s">
        <v>13</v>
      </c>
      <c r="I77" t="s">
        <v>24</v>
      </c>
    </row>
    <row r="78" spans="1:9" x14ac:dyDescent="0.25">
      <c r="A78" t="str">
        <f>B78&amp;C78&amp;COUNTIF($B$2:B78,B78)</f>
        <v>Fevereiro20218</v>
      </c>
      <c r="B78" t="s">
        <v>53</v>
      </c>
      <c r="C78">
        <v>2021</v>
      </c>
      <c r="D78" t="s">
        <v>70</v>
      </c>
      <c r="E78" t="s">
        <v>199</v>
      </c>
      <c r="F78" t="s">
        <v>64</v>
      </c>
      <c r="G78">
        <v>121</v>
      </c>
      <c r="H78" t="s">
        <v>13</v>
      </c>
      <c r="I78" t="s">
        <v>24</v>
      </c>
    </row>
    <row r="79" spans="1:9" x14ac:dyDescent="0.25">
      <c r="A79" t="str">
        <f>B79&amp;C79&amp;COUNTIF($B$2:B79,B79)</f>
        <v>Fevereiro20219</v>
      </c>
      <c r="B79" t="s">
        <v>53</v>
      </c>
      <c r="C79">
        <v>2021</v>
      </c>
      <c r="D79" t="s">
        <v>71</v>
      </c>
      <c r="E79" t="s">
        <v>200</v>
      </c>
      <c r="F79" t="s">
        <v>5</v>
      </c>
      <c r="G79">
        <v>67</v>
      </c>
      <c r="H79" t="s">
        <v>13</v>
      </c>
      <c r="I79" t="s">
        <v>24</v>
      </c>
    </row>
    <row r="80" spans="1:9" x14ac:dyDescent="0.25">
      <c r="A80" t="str">
        <f>B80&amp;C80&amp;COUNTIF($B$2:B80,B80)</f>
        <v>Fevereiro202110</v>
      </c>
      <c r="B80" t="s">
        <v>53</v>
      </c>
      <c r="C80">
        <v>2021</v>
      </c>
      <c r="D80" t="s">
        <v>71</v>
      </c>
      <c r="E80" t="s">
        <v>201</v>
      </c>
      <c r="F80" t="s">
        <v>22</v>
      </c>
      <c r="G80">
        <v>41</v>
      </c>
      <c r="H80" t="s">
        <v>13</v>
      </c>
      <c r="I80" t="s">
        <v>24</v>
      </c>
    </row>
    <row r="81" spans="1:9" x14ac:dyDescent="0.25">
      <c r="A81" t="str">
        <f>B81&amp;C81&amp;COUNTIF($B$2:B81,B81)</f>
        <v>Fevereiro202111</v>
      </c>
      <c r="B81" t="s">
        <v>53</v>
      </c>
      <c r="C81">
        <v>2021</v>
      </c>
      <c r="D81" t="s">
        <v>71</v>
      </c>
      <c r="E81" t="s">
        <v>202</v>
      </c>
      <c r="F81" t="s">
        <v>22</v>
      </c>
      <c r="G81">
        <v>104</v>
      </c>
      <c r="H81" t="s">
        <v>13</v>
      </c>
      <c r="I81" t="s">
        <v>24</v>
      </c>
    </row>
    <row r="82" spans="1:9" x14ac:dyDescent="0.25">
      <c r="A82" t="str">
        <f>B82&amp;C82&amp;COUNTIF($B$2:B82,B82)</f>
        <v>Fevereiro202112</v>
      </c>
      <c r="B82" t="s">
        <v>53</v>
      </c>
      <c r="C82">
        <v>2021</v>
      </c>
      <c r="D82" t="s">
        <v>72</v>
      </c>
      <c r="E82" t="s">
        <v>203</v>
      </c>
      <c r="F82" t="s">
        <v>22</v>
      </c>
      <c r="G82">
        <v>64</v>
      </c>
      <c r="H82" t="s">
        <v>13</v>
      </c>
      <c r="I82" t="s">
        <v>24</v>
      </c>
    </row>
    <row r="83" spans="1:9" x14ac:dyDescent="0.25">
      <c r="A83" t="str">
        <f>B83&amp;C83&amp;COUNTIF($B$2:B83,B83)</f>
        <v>Fevereiro202113</v>
      </c>
      <c r="B83" t="s">
        <v>53</v>
      </c>
      <c r="C83">
        <v>2021</v>
      </c>
      <c r="D83" t="s">
        <v>73</v>
      </c>
      <c r="E83" t="s">
        <v>204</v>
      </c>
      <c r="F83" t="s">
        <v>17</v>
      </c>
      <c r="G83">
        <v>64</v>
      </c>
      <c r="H83" t="s">
        <v>13</v>
      </c>
      <c r="I83" t="s">
        <v>24</v>
      </c>
    </row>
    <row r="84" spans="1:9" x14ac:dyDescent="0.25">
      <c r="A84" t="str">
        <f>B84&amp;C84&amp;COUNTIF($B$2:B84,B84)</f>
        <v>Fevereiro202114</v>
      </c>
      <c r="B84" t="s">
        <v>53</v>
      </c>
      <c r="C84">
        <v>2021</v>
      </c>
      <c r="D84" t="s">
        <v>73</v>
      </c>
      <c r="E84" t="s">
        <v>205</v>
      </c>
      <c r="F84" t="s">
        <v>17</v>
      </c>
      <c r="G84">
        <v>111</v>
      </c>
      <c r="H84" t="s">
        <v>13</v>
      </c>
      <c r="I84" t="s">
        <v>24</v>
      </c>
    </row>
    <row r="85" spans="1:9" x14ac:dyDescent="0.25">
      <c r="A85" t="str">
        <f>B85&amp;C85&amp;COUNTIF($B$2:B85,B85)</f>
        <v>Fevereiro202115</v>
      </c>
      <c r="B85" t="s">
        <v>53</v>
      </c>
      <c r="C85">
        <v>2021</v>
      </c>
      <c r="D85" t="s">
        <v>73</v>
      </c>
      <c r="E85" t="s">
        <v>206</v>
      </c>
      <c r="F85" t="s">
        <v>30</v>
      </c>
      <c r="G85">
        <v>99</v>
      </c>
      <c r="H85" t="s">
        <v>13</v>
      </c>
      <c r="I85" t="s">
        <v>24</v>
      </c>
    </row>
    <row r="86" spans="1:9" x14ac:dyDescent="0.25">
      <c r="A86" t="str">
        <f>B86&amp;C86&amp;COUNTIF($B$2:B86,B86)</f>
        <v>Fevereiro202116</v>
      </c>
      <c r="B86" t="s">
        <v>53</v>
      </c>
      <c r="C86">
        <v>2021</v>
      </c>
      <c r="D86" t="s">
        <v>73</v>
      </c>
      <c r="E86" t="s">
        <v>207</v>
      </c>
      <c r="F86" t="s">
        <v>30</v>
      </c>
      <c r="G86">
        <v>133</v>
      </c>
      <c r="H86" t="s">
        <v>13</v>
      </c>
      <c r="I86" t="s">
        <v>24</v>
      </c>
    </row>
    <row r="87" spans="1:9" x14ac:dyDescent="0.25">
      <c r="A87" t="str">
        <f>B87&amp;C87&amp;COUNTIF($B$2:B87,B87)</f>
        <v>Fevereiro202117</v>
      </c>
      <c r="B87" t="s">
        <v>53</v>
      </c>
      <c r="C87">
        <v>2021</v>
      </c>
      <c r="D87" t="s">
        <v>73</v>
      </c>
      <c r="E87" t="s">
        <v>208</v>
      </c>
      <c r="F87" t="s">
        <v>5</v>
      </c>
      <c r="G87">
        <v>65</v>
      </c>
      <c r="H87" t="s">
        <v>13</v>
      </c>
      <c r="I87" t="s">
        <v>24</v>
      </c>
    </row>
    <row r="88" spans="1:9" x14ac:dyDescent="0.25">
      <c r="A88" t="str">
        <f>B88&amp;C88&amp;COUNTIF($B$2:B88,B88)</f>
        <v>Fevereiro202118</v>
      </c>
      <c r="B88" t="s">
        <v>53</v>
      </c>
      <c r="C88">
        <v>2021</v>
      </c>
      <c r="D88" t="s">
        <v>73</v>
      </c>
      <c r="E88" t="s">
        <v>209</v>
      </c>
      <c r="F88" t="s">
        <v>17</v>
      </c>
      <c r="G88">
        <v>38</v>
      </c>
      <c r="H88" t="s">
        <v>13</v>
      </c>
      <c r="I88" t="s">
        <v>24</v>
      </c>
    </row>
    <row r="89" spans="1:9" x14ac:dyDescent="0.25">
      <c r="A89" t="str">
        <f>B89&amp;C89&amp;COUNTIF($B$2:B89,B89)</f>
        <v>Fevereiro202119</v>
      </c>
      <c r="B89" t="s">
        <v>53</v>
      </c>
      <c r="C89">
        <v>2021</v>
      </c>
      <c r="D89" t="s">
        <v>73</v>
      </c>
      <c r="E89" t="s">
        <v>210</v>
      </c>
      <c r="F89" t="s">
        <v>22</v>
      </c>
      <c r="G89">
        <v>100</v>
      </c>
      <c r="H89" t="s">
        <v>13</v>
      </c>
      <c r="I89" t="s">
        <v>24</v>
      </c>
    </row>
    <row r="90" spans="1:9" x14ac:dyDescent="0.25">
      <c r="A90" t="str">
        <f>B90&amp;C90&amp;COUNTIF($B$2:B90,B90)</f>
        <v>Fevereiro202120</v>
      </c>
      <c r="B90" t="s">
        <v>53</v>
      </c>
      <c r="C90">
        <v>2021</v>
      </c>
      <c r="D90" t="s">
        <v>73</v>
      </c>
      <c r="E90" t="s">
        <v>211</v>
      </c>
      <c r="F90" t="s">
        <v>3</v>
      </c>
      <c r="G90">
        <v>83</v>
      </c>
      <c r="H90" t="s">
        <v>13</v>
      </c>
      <c r="I90" t="s">
        <v>24</v>
      </c>
    </row>
    <row r="91" spans="1:9" x14ac:dyDescent="0.25">
      <c r="A91" t="str">
        <f>B91&amp;C91&amp;COUNTIF($B$2:B91,B91)</f>
        <v>Fevereiro202121</v>
      </c>
      <c r="B91" t="s">
        <v>53</v>
      </c>
      <c r="C91">
        <v>2021</v>
      </c>
      <c r="D91" t="s">
        <v>74</v>
      </c>
      <c r="E91" t="s">
        <v>212</v>
      </c>
      <c r="F91" t="s">
        <v>5</v>
      </c>
      <c r="G91">
        <v>53</v>
      </c>
      <c r="H91" t="s">
        <v>13</v>
      </c>
      <c r="I91" t="s">
        <v>24</v>
      </c>
    </row>
    <row r="92" spans="1:9" x14ac:dyDescent="0.25">
      <c r="A92" t="str">
        <f>B92&amp;C92&amp;COUNTIF($B$2:B92,B92)</f>
        <v>Fevereiro202122</v>
      </c>
      <c r="B92" t="s">
        <v>53</v>
      </c>
      <c r="C92">
        <v>2021</v>
      </c>
      <c r="D92" t="s">
        <v>74</v>
      </c>
      <c r="E92" t="s">
        <v>213</v>
      </c>
      <c r="F92" t="s">
        <v>17</v>
      </c>
      <c r="G92">
        <v>91</v>
      </c>
      <c r="H92" t="s">
        <v>13</v>
      </c>
      <c r="I92" t="s">
        <v>24</v>
      </c>
    </row>
    <row r="93" spans="1:9" x14ac:dyDescent="0.25">
      <c r="A93" t="str">
        <f>B93&amp;C93&amp;COUNTIF($B$2:B93,B93)</f>
        <v>Fevereiro202123</v>
      </c>
      <c r="B93" t="s">
        <v>53</v>
      </c>
      <c r="C93">
        <v>2021</v>
      </c>
      <c r="D93" t="s">
        <v>74</v>
      </c>
      <c r="E93" t="s">
        <v>214</v>
      </c>
      <c r="F93" t="s">
        <v>17</v>
      </c>
      <c r="G93">
        <v>31</v>
      </c>
      <c r="H93" t="s">
        <v>13</v>
      </c>
      <c r="I93" t="s">
        <v>24</v>
      </c>
    </row>
    <row r="94" spans="1:9" x14ac:dyDescent="0.25">
      <c r="A94" t="str">
        <f>B94&amp;C94&amp;COUNTIF($B$2:B94,B94)</f>
        <v>Fevereiro202124</v>
      </c>
      <c r="B94" t="s">
        <v>53</v>
      </c>
      <c r="C94">
        <v>2021</v>
      </c>
      <c r="D94" t="s">
        <v>74</v>
      </c>
      <c r="E94" t="s">
        <v>215</v>
      </c>
      <c r="F94" t="s">
        <v>4</v>
      </c>
      <c r="G94">
        <v>56</v>
      </c>
      <c r="H94" t="s">
        <v>13</v>
      </c>
      <c r="I94" t="s">
        <v>24</v>
      </c>
    </row>
    <row r="95" spans="1:9" x14ac:dyDescent="0.25">
      <c r="A95" t="str">
        <f>B95&amp;C95&amp;COUNTIF($B$2:B95,B95)</f>
        <v>Fevereiro202125</v>
      </c>
      <c r="B95" t="s">
        <v>53</v>
      </c>
      <c r="C95">
        <v>2021</v>
      </c>
      <c r="D95" t="s">
        <v>74</v>
      </c>
      <c r="E95" t="s">
        <v>216</v>
      </c>
      <c r="F95" t="s">
        <v>3</v>
      </c>
      <c r="G95">
        <v>18</v>
      </c>
      <c r="H95" t="s">
        <v>13</v>
      </c>
      <c r="I95" t="s">
        <v>24</v>
      </c>
    </row>
    <row r="96" spans="1:9" x14ac:dyDescent="0.25">
      <c r="A96" t="str">
        <f>B96&amp;C96&amp;COUNTIF($B$2:B96,B96)</f>
        <v>Fevereiro202126</v>
      </c>
      <c r="B96" t="s">
        <v>53</v>
      </c>
      <c r="C96">
        <v>2021</v>
      </c>
      <c r="D96" t="s">
        <v>75</v>
      </c>
      <c r="E96" t="s">
        <v>217</v>
      </c>
      <c r="F96" t="s">
        <v>30</v>
      </c>
      <c r="G96">
        <v>109</v>
      </c>
      <c r="H96" t="s">
        <v>13</v>
      </c>
      <c r="I96" t="s">
        <v>24</v>
      </c>
    </row>
    <row r="97" spans="1:9" x14ac:dyDescent="0.25">
      <c r="A97" t="str">
        <f>B97&amp;C97&amp;COUNTIF($B$2:B97,B97)</f>
        <v>Fevereiro202127</v>
      </c>
      <c r="B97" t="s">
        <v>53</v>
      </c>
      <c r="C97">
        <v>2021</v>
      </c>
      <c r="D97" t="s">
        <v>75</v>
      </c>
      <c r="E97" t="s">
        <v>218</v>
      </c>
      <c r="F97" t="s">
        <v>17</v>
      </c>
      <c r="G97">
        <v>125</v>
      </c>
      <c r="H97" t="s">
        <v>13</v>
      </c>
      <c r="I97" t="s">
        <v>24</v>
      </c>
    </row>
    <row r="98" spans="1:9" x14ac:dyDescent="0.25">
      <c r="A98" t="str">
        <f>B98&amp;C98&amp;COUNTIF($B$2:B98,B98)</f>
        <v>Fevereiro202128</v>
      </c>
      <c r="B98" t="s">
        <v>53</v>
      </c>
      <c r="C98">
        <v>2021</v>
      </c>
      <c r="D98" t="s">
        <v>75</v>
      </c>
      <c r="E98" t="s">
        <v>219</v>
      </c>
      <c r="F98" t="s">
        <v>17</v>
      </c>
      <c r="G98">
        <v>62</v>
      </c>
      <c r="H98" t="s">
        <v>13</v>
      </c>
      <c r="I98" t="s">
        <v>24</v>
      </c>
    </row>
    <row r="99" spans="1:9" x14ac:dyDescent="0.25">
      <c r="A99" t="str">
        <f>B99&amp;C99&amp;COUNTIF($B$2:B99,B99)</f>
        <v>Fevereiro202129</v>
      </c>
      <c r="B99" t="s">
        <v>53</v>
      </c>
      <c r="C99">
        <v>2021</v>
      </c>
      <c r="D99" t="s">
        <v>76</v>
      </c>
      <c r="E99" t="s">
        <v>220</v>
      </c>
      <c r="F99" t="s">
        <v>5</v>
      </c>
      <c r="G99">
        <v>58</v>
      </c>
      <c r="H99" t="s">
        <v>13</v>
      </c>
      <c r="I99" t="s">
        <v>24</v>
      </c>
    </row>
    <row r="100" spans="1:9" x14ac:dyDescent="0.25">
      <c r="A100" t="str">
        <f>B100&amp;C100&amp;COUNTIF($B$2:B100,B100)</f>
        <v>Fevereiro202130</v>
      </c>
      <c r="B100" t="s">
        <v>53</v>
      </c>
      <c r="C100">
        <v>2021</v>
      </c>
      <c r="D100" s="2">
        <v>44229</v>
      </c>
      <c r="E100" t="s">
        <v>221</v>
      </c>
      <c r="F100" t="s">
        <v>5</v>
      </c>
      <c r="G100">
        <v>104</v>
      </c>
      <c r="H100" t="s">
        <v>13</v>
      </c>
      <c r="I100" t="s">
        <v>24</v>
      </c>
    </row>
    <row r="101" spans="1:9" x14ac:dyDescent="0.25">
      <c r="A101" t="str">
        <f>B101&amp;C101&amp;COUNTIF($B$2:B101,B101)</f>
        <v>Fevereiro202131</v>
      </c>
      <c r="B101" t="s">
        <v>53</v>
      </c>
      <c r="C101">
        <v>2021</v>
      </c>
      <c r="D101" s="2">
        <v>44229</v>
      </c>
      <c r="E101" t="s">
        <v>222</v>
      </c>
      <c r="F101" t="s">
        <v>4</v>
      </c>
      <c r="G101">
        <v>100</v>
      </c>
      <c r="H101" t="s">
        <v>13</v>
      </c>
      <c r="I101" t="s">
        <v>24</v>
      </c>
    </row>
    <row r="102" spans="1:9" x14ac:dyDescent="0.25">
      <c r="A102" t="str">
        <f>B102&amp;C102&amp;COUNTIF($B$2:B102,B102)</f>
        <v>Fevereiro202132</v>
      </c>
      <c r="B102" t="s">
        <v>53</v>
      </c>
      <c r="C102">
        <v>2021</v>
      </c>
      <c r="D102" s="2">
        <v>44230</v>
      </c>
      <c r="E102" t="s">
        <v>223</v>
      </c>
      <c r="F102" t="s">
        <v>17</v>
      </c>
      <c r="G102">
        <v>66</v>
      </c>
      <c r="H102" t="s">
        <v>13</v>
      </c>
      <c r="I102" t="s">
        <v>24</v>
      </c>
    </row>
    <row r="103" spans="1:9" x14ac:dyDescent="0.25">
      <c r="A103" t="str">
        <f>B103&amp;C103&amp;COUNTIF($B$2:B103,B103)</f>
        <v>Fevereiro202133</v>
      </c>
      <c r="B103" t="s">
        <v>53</v>
      </c>
      <c r="C103">
        <v>2021</v>
      </c>
      <c r="D103" s="2">
        <v>44230</v>
      </c>
      <c r="E103" t="s">
        <v>224</v>
      </c>
      <c r="F103" t="s">
        <v>17</v>
      </c>
      <c r="G103">
        <v>25</v>
      </c>
      <c r="H103" t="s">
        <v>13</v>
      </c>
      <c r="I103" t="s">
        <v>24</v>
      </c>
    </row>
    <row r="104" spans="1:9" x14ac:dyDescent="0.25">
      <c r="A104" t="str">
        <f>B104&amp;C104&amp;COUNTIF($B$2:B104,B104)</f>
        <v>Fevereiro202134</v>
      </c>
      <c r="B104" t="s">
        <v>53</v>
      </c>
      <c r="C104">
        <v>2021</v>
      </c>
      <c r="D104" s="2">
        <v>44230</v>
      </c>
      <c r="E104" t="s">
        <v>225</v>
      </c>
      <c r="F104" t="s">
        <v>23</v>
      </c>
      <c r="G104">
        <v>69</v>
      </c>
      <c r="H104" t="s">
        <v>13</v>
      </c>
      <c r="I104" t="s">
        <v>24</v>
      </c>
    </row>
    <row r="105" spans="1:9" x14ac:dyDescent="0.25">
      <c r="A105" t="str">
        <f>B105&amp;C105&amp;COUNTIF($B$2:B105,B105)</f>
        <v>Fevereiro202135</v>
      </c>
      <c r="B105" t="s">
        <v>53</v>
      </c>
      <c r="C105">
        <v>2021</v>
      </c>
      <c r="D105" s="2">
        <v>44230</v>
      </c>
      <c r="E105" t="s">
        <v>226</v>
      </c>
      <c r="F105" t="s">
        <v>4</v>
      </c>
      <c r="G105">
        <v>102</v>
      </c>
      <c r="H105" t="s">
        <v>13</v>
      </c>
      <c r="I105" t="s">
        <v>24</v>
      </c>
    </row>
    <row r="106" spans="1:9" x14ac:dyDescent="0.25">
      <c r="A106" t="str">
        <f>B106&amp;C106&amp;COUNTIF($B$2:B106,B106)</f>
        <v>Fevereiro202136</v>
      </c>
      <c r="B106" t="s">
        <v>53</v>
      </c>
      <c r="C106">
        <v>2021</v>
      </c>
      <c r="D106" s="2">
        <v>44232</v>
      </c>
      <c r="E106" t="s">
        <v>227</v>
      </c>
      <c r="F106" t="s">
        <v>5</v>
      </c>
      <c r="G106">
        <v>115</v>
      </c>
      <c r="H106" t="s">
        <v>14</v>
      </c>
      <c r="I106" t="s">
        <v>25</v>
      </c>
    </row>
    <row r="107" spans="1:9" x14ac:dyDescent="0.25">
      <c r="A107" t="str">
        <f>B107&amp;C107&amp;COUNTIF($B$2:B107,B107)</f>
        <v>Fevereiro202137</v>
      </c>
      <c r="B107" t="s">
        <v>53</v>
      </c>
      <c r="C107">
        <v>2021</v>
      </c>
      <c r="D107" s="2">
        <v>44232</v>
      </c>
      <c r="E107" t="s">
        <v>228</v>
      </c>
      <c r="F107" t="s">
        <v>6</v>
      </c>
      <c r="G107">
        <v>46</v>
      </c>
      <c r="H107" t="s">
        <v>13</v>
      </c>
      <c r="I107" t="s">
        <v>25</v>
      </c>
    </row>
    <row r="108" spans="1:9" x14ac:dyDescent="0.25">
      <c r="A108" t="str">
        <f>B108&amp;C108&amp;COUNTIF($B$2:B108,B108)</f>
        <v>Fevereiro202138</v>
      </c>
      <c r="B108" t="s">
        <v>53</v>
      </c>
      <c r="C108">
        <v>2021</v>
      </c>
      <c r="D108" s="2">
        <v>44232</v>
      </c>
      <c r="E108" t="s">
        <v>229</v>
      </c>
      <c r="F108" t="s">
        <v>17</v>
      </c>
      <c r="G108">
        <v>97</v>
      </c>
      <c r="H108" t="s">
        <v>13</v>
      </c>
      <c r="I108" t="s">
        <v>25</v>
      </c>
    </row>
    <row r="109" spans="1:9" x14ac:dyDescent="0.25">
      <c r="A109" t="str">
        <f>B109&amp;C109&amp;COUNTIF($B$2:B109,B109)</f>
        <v>Fevereiro202139</v>
      </c>
      <c r="B109" t="s">
        <v>53</v>
      </c>
      <c r="C109">
        <v>2021</v>
      </c>
      <c r="D109" s="2">
        <v>44230</v>
      </c>
      <c r="E109" t="s">
        <v>230</v>
      </c>
      <c r="F109" t="s">
        <v>64</v>
      </c>
      <c r="G109">
        <v>103</v>
      </c>
      <c r="H109" t="s">
        <v>36</v>
      </c>
      <c r="I109" t="s">
        <v>36</v>
      </c>
    </row>
    <row r="110" spans="1:9" x14ac:dyDescent="0.25">
      <c r="A110" t="str">
        <f>B110&amp;C110&amp;COUNTIF($B$2:B110,B110)</f>
        <v>Fevereiro202140</v>
      </c>
      <c r="B110" t="s">
        <v>53</v>
      </c>
      <c r="C110">
        <v>2021</v>
      </c>
      <c r="D110" s="2">
        <v>44235</v>
      </c>
      <c r="E110" t="s">
        <v>231</v>
      </c>
      <c r="F110" t="s">
        <v>19</v>
      </c>
      <c r="G110">
        <v>88</v>
      </c>
      <c r="H110" t="s">
        <v>14</v>
      </c>
      <c r="I110" t="s">
        <v>25</v>
      </c>
    </row>
    <row r="111" spans="1:9" x14ac:dyDescent="0.25">
      <c r="A111" t="str">
        <f>B111&amp;C111&amp;COUNTIF($B$2:B111,B111)</f>
        <v>Fevereiro202141</v>
      </c>
      <c r="B111" t="s">
        <v>53</v>
      </c>
      <c r="C111">
        <v>2021</v>
      </c>
      <c r="D111" s="2">
        <v>44235</v>
      </c>
      <c r="E111" t="s">
        <v>232</v>
      </c>
      <c r="F111" t="s">
        <v>23</v>
      </c>
      <c r="G111">
        <v>94</v>
      </c>
      <c r="H111" t="s">
        <v>14</v>
      </c>
      <c r="I111" t="s">
        <v>25</v>
      </c>
    </row>
    <row r="112" spans="1:9" x14ac:dyDescent="0.25">
      <c r="A112" t="str">
        <f>B112&amp;C112&amp;COUNTIF($B$2:B112,B112)</f>
        <v>Fevereiro202142</v>
      </c>
      <c r="B112" t="s">
        <v>53</v>
      </c>
      <c r="C112">
        <v>2021</v>
      </c>
      <c r="D112" s="2">
        <v>44236</v>
      </c>
      <c r="E112" t="s">
        <v>233</v>
      </c>
      <c r="F112" t="s">
        <v>18</v>
      </c>
      <c r="G112">
        <v>110</v>
      </c>
      <c r="H112" t="s">
        <v>14</v>
      </c>
      <c r="I112" t="s">
        <v>25</v>
      </c>
    </row>
    <row r="113" spans="1:9" x14ac:dyDescent="0.25">
      <c r="A113" t="str">
        <f>B113&amp;C113&amp;COUNTIF($B$2:B113,B113)</f>
        <v>Fevereiro202143</v>
      </c>
      <c r="B113" t="s">
        <v>53</v>
      </c>
      <c r="C113">
        <v>2021</v>
      </c>
      <c r="D113" s="2">
        <v>44237</v>
      </c>
      <c r="E113" t="s">
        <v>234</v>
      </c>
      <c r="F113" t="s">
        <v>4</v>
      </c>
      <c r="G113">
        <v>85</v>
      </c>
      <c r="H113" t="s">
        <v>14</v>
      </c>
      <c r="I113" t="s">
        <v>25</v>
      </c>
    </row>
    <row r="114" spans="1:9" x14ac:dyDescent="0.25">
      <c r="A114" t="str">
        <f>B114&amp;C114&amp;COUNTIF($B$2:B114,B114)</f>
        <v>Fevereiro202144</v>
      </c>
      <c r="B114" t="s">
        <v>53</v>
      </c>
      <c r="C114">
        <v>2021</v>
      </c>
      <c r="D114" t="s">
        <v>77</v>
      </c>
      <c r="E114" t="s">
        <v>235</v>
      </c>
      <c r="F114" t="s">
        <v>5</v>
      </c>
      <c r="G114">
        <v>124</v>
      </c>
      <c r="H114" t="s">
        <v>13</v>
      </c>
      <c r="I114" t="s">
        <v>24</v>
      </c>
    </row>
    <row r="115" spans="1:9" x14ac:dyDescent="0.25">
      <c r="A115" t="str">
        <f>B115&amp;C115&amp;COUNTIF($B$2:B115,B115)</f>
        <v>Fevereiro202145</v>
      </c>
      <c r="B115" t="s">
        <v>53</v>
      </c>
      <c r="C115">
        <v>2021</v>
      </c>
      <c r="D115" t="s">
        <v>78</v>
      </c>
      <c r="E115" t="s">
        <v>236</v>
      </c>
      <c r="F115" t="s">
        <v>5</v>
      </c>
      <c r="G115">
        <v>70</v>
      </c>
      <c r="H115" t="s">
        <v>13</v>
      </c>
      <c r="I115" t="s">
        <v>24</v>
      </c>
    </row>
    <row r="116" spans="1:9" x14ac:dyDescent="0.25">
      <c r="A116" t="str">
        <f>B116&amp;C116&amp;COUNTIF($B$2:B116,B116)</f>
        <v>Fevereiro202146</v>
      </c>
      <c r="B116" t="s">
        <v>53</v>
      </c>
      <c r="C116">
        <v>2021</v>
      </c>
      <c r="D116" t="s">
        <v>78</v>
      </c>
      <c r="E116" t="s">
        <v>237</v>
      </c>
      <c r="F116" t="s">
        <v>4</v>
      </c>
      <c r="G116">
        <v>75</v>
      </c>
      <c r="H116" t="s">
        <v>13</v>
      </c>
      <c r="I116" t="s">
        <v>24</v>
      </c>
    </row>
    <row r="117" spans="1:9" x14ac:dyDescent="0.25">
      <c r="A117" t="str">
        <f>B117&amp;C117&amp;COUNTIF($B$2:B117,B117)</f>
        <v>Fevereiro202147</v>
      </c>
      <c r="B117" t="s">
        <v>53</v>
      </c>
      <c r="C117">
        <v>2021</v>
      </c>
      <c r="D117" t="s">
        <v>79</v>
      </c>
      <c r="E117" t="s">
        <v>238</v>
      </c>
      <c r="F117" t="s">
        <v>4</v>
      </c>
      <c r="G117">
        <v>33</v>
      </c>
      <c r="H117" t="s">
        <v>13</v>
      </c>
      <c r="I117" t="s">
        <v>24</v>
      </c>
    </row>
    <row r="118" spans="1:9" x14ac:dyDescent="0.25">
      <c r="A118" t="str">
        <f>B118&amp;C118&amp;COUNTIF($B$2:B118,B118)</f>
        <v>Fevereiro202148</v>
      </c>
      <c r="B118" t="s">
        <v>53</v>
      </c>
      <c r="C118">
        <v>2021</v>
      </c>
      <c r="D118" t="s">
        <v>80</v>
      </c>
      <c r="E118" t="s">
        <v>239</v>
      </c>
      <c r="F118" t="s">
        <v>4</v>
      </c>
      <c r="G118">
        <v>125</v>
      </c>
      <c r="H118" t="s">
        <v>13</v>
      </c>
      <c r="I118" t="s">
        <v>24</v>
      </c>
    </row>
    <row r="119" spans="1:9" x14ac:dyDescent="0.25">
      <c r="A119" t="str">
        <f>B119&amp;C119&amp;COUNTIF($B$2:B119,B119)</f>
        <v>Fevereiro202149</v>
      </c>
      <c r="B119" t="s">
        <v>53</v>
      </c>
      <c r="C119">
        <v>2021</v>
      </c>
      <c r="D119" t="s">
        <v>81</v>
      </c>
      <c r="E119" t="s">
        <v>240</v>
      </c>
      <c r="F119" t="s">
        <v>17</v>
      </c>
      <c r="G119">
        <v>89</v>
      </c>
      <c r="H119" t="s">
        <v>13</v>
      </c>
      <c r="I119" t="s">
        <v>24</v>
      </c>
    </row>
    <row r="120" spans="1:9" x14ac:dyDescent="0.25">
      <c r="A120" t="str">
        <f>B120&amp;C120&amp;COUNTIF($B$2:B120,B120)</f>
        <v>Fevereiro202150</v>
      </c>
      <c r="B120" t="s">
        <v>53</v>
      </c>
      <c r="C120">
        <v>2021</v>
      </c>
      <c r="D120" t="s">
        <v>81</v>
      </c>
      <c r="E120" t="s">
        <v>241</v>
      </c>
      <c r="F120" t="s">
        <v>21</v>
      </c>
      <c r="G120">
        <v>52</v>
      </c>
      <c r="H120" t="s">
        <v>13</v>
      </c>
      <c r="I120" t="s">
        <v>24</v>
      </c>
    </row>
    <row r="121" spans="1:9" x14ac:dyDescent="0.25">
      <c r="A121" t="str">
        <f>B121&amp;C121&amp;COUNTIF($B$2:B121,B121)</f>
        <v>Fevereiro202151</v>
      </c>
      <c r="B121" t="s">
        <v>53</v>
      </c>
      <c r="C121">
        <v>2021</v>
      </c>
      <c r="D121" t="s">
        <v>82</v>
      </c>
      <c r="E121" t="s">
        <v>242</v>
      </c>
      <c r="F121" t="s">
        <v>5</v>
      </c>
      <c r="G121">
        <v>119</v>
      </c>
      <c r="H121" t="s">
        <v>13</v>
      </c>
      <c r="I121" t="s">
        <v>24</v>
      </c>
    </row>
    <row r="122" spans="1:9" x14ac:dyDescent="0.25">
      <c r="A122" t="str">
        <f>B122&amp;C122&amp;COUNTIF($B$2:B122,B122)</f>
        <v>Fevereiro202152</v>
      </c>
      <c r="B122" t="s">
        <v>53</v>
      </c>
      <c r="C122">
        <v>2021</v>
      </c>
      <c r="D122" t="s">
        <v>83</v>
      </c>
      <c r="E122" t="s">
        <v>243</v>
      </c>
      <c r="F122" t="s">
        <v>6</v>
      </c>
      <c r="G122">
        <v>77</v>
      </c>
      <c r="H122" t="s">
        <v>13</v>
      </c>
      <c r="I122" t="s">
        <v>24</v>
      </c>
    </row>
    <row r="123" spans="1:9" x14ac:dyDescent="0.25">
      <c r="A123" t="str">
        <f>B123&amp;C123&amp;COUNTIF($B$2:B123,B123)</f>
        <v>Fevereiro202153</v>
      </c>
      <c r="B123" t="s">
        <v>53</v>
      </c>
      <c r="C123">
        <v>2021</v>
      </c>
      <c r="D123" t="s">
        <v>83</v>
      </c>
      <c r="E123" t="s">
        <v>244</v>
      </c>
      <c r="F123" t="s">
        <v>6</v>
      </c>
      <c r="G123">
        <v>97</v>
      </c>
      <c r="H123" t="s">
        <v>13</v>
      </c>
      <c r="I123" t="s">
        <v>24</v>
      </c>
    </row>
    <row r="124" spans="1:9" x14ac:dyDescent="0.25">
      <c r="A124" t="str">
        <f>B124&amp;C124&amp;COUNTIF($B$2:B124,B124)</f>
        <v>Fevereiro202154</v>
      </c>
      <c r="B124" t="s">
        <v>53</v>
      </c>
      <c r="C124">
        <v>2021</v>
      </c>
      <c r="D124" s="2">
        <v>44239</v>
      </c>
      <c r="E124" t="s">
        <v>245</v>
      </c>
      <c r="F124" t="s">
        <v>30</v>
      </c>
      <c r="G124">
        <v>77</v>
      </c>
      <c r="H124" t="s">
        <v>13</v>
      </c>
      <c r="I124" t="s">
        <v>24</v>
      </c>
    </row>
    <row r="125" spans="1:9" x14ac:dyDescent="0.25">
      <c r="A125" t="str">
        <f>B125&amp;C125&amp;COUNTIF($B$2:B125,B125)</f>
        <v>Fevereiro202155</v>
      </c>
      <c r="B125" t="s">
        <v>53</v>
      </c>
      <c r="C125">
        <v>2021</v>
      </c>
      <c r="D125" s="2">
        <v>44239</v>
      </c>
      <c r="E125" t="s">
        <v>246</v>
      </c>
      <c r="F125" t="s">
        <v>4</v>
      </c>
      <c r="G125">
        <v>67</v>
      </c>
      <c r="H125" t="s">
        <v>13</v>
      </c>
      <c r="I125" t="s">
        <v>24</v>
      </c>
    </row>
    <row r="126" spans="1:9" x14ac:dyDescent="0.25">
      <c r="A126" t="str">
        <f>B126&amp;C126&amp;COUNTIF($B$2:B126,B126)</f>
        <v>Fevereiro202156</v>
      </c>
      <c r="B126" t="s">
        <v>53</v>
      </c>
      <c r="C126">
        <v>2021</v>
      </c>
      <c r="D126" s="2">
        <v>44240</v>
      </c>
      <c r="E126" t="s">
        <v>247</v>
      </c>
      <c r="F126" t="s">
        <v>5</v>
      </c>
      <c r="G126">
        <v>36</v>
      </c>
      <c r="H126" t="s">
        <v>36</v>
      </c>
      <c r="I126" t="s">
        <v>36</v>
      </c>
    </row>
    <row r="127" spans="1:9" x14ac:dyDescent="0.25">
      <c r="A127" t="str">
        <f>B127&amp;C127&amp;COUNTIF($B$2:B127,B127)</f>
        <v>Fevereiro202157</v>
      </c>
      <c r="B127" t="s">
        <v>53</v>
      </c>
      <c r="C127">
        <v>2021</v>
      </c>
      <c r="D127" s="2">
        <v>44242</v>
      </c>
      <c r="E127" t="s">
        <v>248</v>
      </c>
      <c r="F127" t="s">
        <v>23</v>
      </c>
      <c r="G127">
        <v>59</v>
      </c>
      <c r="H127" t="s">
        <v>14</v>
      </c>
      <c r="I127" t="s">
        <v>25</v>
      </c>
    </row>
    <row r="128" spans="1:9" x14ac:dyDescent="0.25">
      <c r="A128" t="str">
        <f>B128&amp;C128&amp;COUNTIF($B$2:B128,B128)</f>
        <v>Fevereiro202158</v>
      </c>
      <c r="B128" t="s">
        <v>53</v>
      </c>
      <c r="C128">
        <v>2021</v>
      </c>
      <c r="D128" s="2">
        <v>44242</v>
      </c>
      <c r="E128" t="s">
        <v>249</v>
      </c>
      <c r="F128" t="s">
        <v>17</v>
      </c>
      <c r="G128">
        <v>132</v>
      </c>
      <c r="H128" t="s">
        <v>13</v>
      </c>
      <c r="I128" t="s">
        <v>24</v>
      </c>
    </row>
    <row r="129" spans="1:9" x14ac:dyDescent="0.25">
      <c r="A129" t="str">
        <f>B129&amp;C129&amp;COUNTIF($B$2:B129,B129)</f>
        <v>Fevereiro202159</v>
      </c>
      <c r="B129" t="s">
        <v>53</v>
      </c>
      <c r="C129">
        <v>2021</v>
      </c>
      <c r="D129" s="2">
        <v>44242</v>
      </c>
      <c r="E129" t="s">
        <v>250</v>
      </c>
      <c r="F129" t="s">
        <v>5</v>
      </c>
      <c r="G129">
        <v>68</v>
      </c>
      <c r="H129" t="s">
        <v>13</v>
      </c>
      <c r="I129" t="s">
        <v>24</v>
      </c>
    </row>
    <row r="130" spans="1:9" x14ac:dyDescent="0.25">
      <c r="A130" t="str">
        <f>B130&amp;C130&amp;COUNTIF($B$2:B130,B130)</f>
        <v>Fevereiro202160</v>
      </c>
      <c r="B130" t="s">
        <v>53</v>
      </c>
      <c r="C130">
        <v>2021</v>
      </c>
      <c r="D130" s="2">
        <v>44243</v>
      </c>
      <c r="E130" t="s">
        <v>251</v>
      </c>
      <c r="F130" t="s">
        <v>64</v>
      </c>
      <c r="G130">
        <v>92</v>
      </c>
      <c r="H130" t="s">
        <v>13</v>
      </c>
      <c r="I130" t="s">
        <v>24</v>
      </c>
    </row>
    <row r="131" spans="1:9" x14ac:dyDescent="0.25">
      <c r="A131" t="str">
        <f>B131&amp;C131&amp;COUNTIF($B$2:B131,B131)</f>
        <v>Fevereiro202161</v>
      </c>
      <c r="B131" t="s">
        <v>53</v>
      </c>
      <c r="C131">
        <v>2021</v>
      </c>
      <c r="D131" s="2">
        <v>44243</v>
      </c>
      <c r="E131" t="s">
        <v>252</v>
      </c>
      <c r="F131" t="s">
        <v>17</v>
      </c>
      <c r="G131">
        <v>118</v>
      </c>
      <c r="H131" t="s">
        <v>13</v>
      </c>
      <c r="I131" t="s">
        <v>24</v>
      </c>
    </row>
    <row r="132" spans="1:9" x14ac:dyDescent="0.25">
      <c r="A132" t="str">
        <f>B132&amp;C132&amp;COUNTIF($B$2:B132,B132)</f>
        <v>Fevereiro202162</v>
      </c>
      <c r="B132" t="s">
        <v>53</v>
      </c>
      <c r="C132">
        <v>2021</v>
      </c>
      <c r="D132" s="2">
        <v>44243</v>
      </c>
      <c r="E132" t="s">
        <v>253</v>
      </c>
      <c r="F132" t="s">
        <v>4</v>
      </c>
      <c r="G132">
        <v>132</v>
      </c>
      <c r="H132" t="s">
        <v>13</v>
      </c>
      <c r="I132" t="s">
        <v>24</v>
      </c>
    </row>
    <row r="133" spans="1:9" x14ac:dyDescent="0.25">
      <c r="A133" t="str">
        <f>B133&amp;C133&amp;COUNTIF($B$2:B133,B133)</f>
        <v>Fevereiro202163</v>
      </c>
      <c r="B133" t="s">
        <v>53</v>
      </c>
      <c r="C133">
        <v>2021</v>
      </c>
      <c r="D133" s="2">
        <v>44244</v>
      </c>
      <c r="E133" t="s">
        <v>254</v>
      </c>
      <c r="F133" t="s">
        <v>21</v>
      </c>
      <c r="G133">
        <v>97</v>
      </c>
      <c r="H133" t="s">
        <v>13</v>
      </c>
      <c r="I133" t="s">
        <v>24</v>
      </c>
    </row>
    <row r="134" spans="1:9" x14ac:dyDescent="0.25">
      <c r="A134" t="str">
        <f>B134&amp;C134&amp;COUNTIF($B$2:B134,B134)</f>
        <v>Fevereiro202164</v>
      </c>
      <c r="B134" t="s">
        <v>53</v>
      </c>
      <c r="C134">
        <v>2021</v>
      </c>
      <c r="D134" s="2">
        <v>44246</v>
      </c>
      <c r="E134" t="s">
        <v>255</v>
      </c>
      <c r="F134" t="s">
        <v>21</v>
      </c>
      <c r="G134">
        <v>117</v>
      </c>
      <c r="H134" t="s">
        <v>14</v>
      </c>
      <c r="I134" t="s">
        <v>25</v>
      </c>
    </row>
    <row r="135" spans="1:9" x14ac:dyDescent="0.25">
      <c r="A135" t="str">
        <f>B135&amp;C135&amp;COUNTIF($B$2:B135,B135)</f>
        <v>Fevereiro202165</v>
      </c>
      <c r="B135" t="s">
        <v>53</v>
      </c>
      <c r="C135">
        <v>2021</v>
      </c>
      <c r="D135" s="2">
        <v>44245</v>
      </c>
      <c r="E135" t="s">
        <v>256</v>
      </c>
      <c r="F135" t="s">
        <v>5</v>
      </c>
      <c r="G135">
        <v>85</v>
      </c>
      <c r="H135" t="s">
        <v>13</v>
      </c>
      <c r="I135" t="s">
        <v>24</v>
      </c>
    </row>
    <row r="136" spans="1:9" x14ac:dyDescent="0.25">
      <c r="A136" t="str">
        <f>B136&amp;C136&amp;COUNTIF($B$2:B136,B136)</f>
        <v>Fevereiro202166</v>
      </c>
      <c r="B136" t="s">
        <v>53</v>
      </c>
      <c r="C136">
        <v>2021</v>
      </c>
      <c r="D136" s="2">
        <v>44245</v>
      </c>
      <c r="E136" t="s">
        <v>257</v>
      </c>
      <c r="F136" t="s">
        <v>5</v>
      </c>
      <c r="G136">
        <v>87</v>
      </c>
      <c r="H136" t="s">
        <v>13</v>
      </c>
      <c r="I136" t="s">
        <v>24</v>
      </c>
    </row>
    <row r="137" spans="1:9" x14ac:dyDescent="0.25">
      <c r="A137" t="str">
        <f>B137&amp;C137&amp;COUNTIF($B$2:B137,B137)</f>
        <v>Fevereiro202167</v>
      </c>
      <c r="B137" t="s">
        <v>53</v>
      </c>
      <c r="C137">
        <v>2021</v>
      </c>
      <c r="D137" s="2">
        <v>44245</v>
      </c>
      <c r="E137" t="s">
        <v>258</v>
      </c>
      <c r="F137" t="s">
        <v>64</v>
      </c>
      <c r="G137">
        <v>66</v>
      </c>
      <c r="H137" t="s">
        <v>13</v>
      </c>
      <c r="I137" t="s">
        <v>24</v>
      </c>
    </row>
    <row r="138" spans="1:9" x14ac:dyDescent="0.25">
      <c r="A138" t="str">
        <f>B138&amp;C138&amp;COUNTIF($B$2:B138,B138)</f>
        <v>Fevereiro202168</v>
      </c>
      <c r="B138" t="s">
        <v>53</v>
      </c>
      <c r="C138">
        <v>2021</v>
      </c>
      <c r="D138" s="2">
        <v>44248</v>
      </c>
      <c r="E138" t="s">
        <v>259</v>
      </c>
      <c r="F138" t="s">
        <v>17</v>
      </c>
      <c r="G138">
        <v>71</v>
      </c>
      <c r="H138" t="s">
        <v>14</v>
      </c>
      <c r="I138" t="s">
        <v>25</v>
      </c>
    </row>
    <row r="139" spans="1:9" x14ac:dyDescent="0.25">
      <c r="A139" t="str">
        <f>B139&amp;C139&amp;COUNTIF($B$2:B139,B139)</f>
        <v>Fevereiro202169</v>
      </c>
      <c r="B139" t="s">
        <v>53</v>
      </c>
      <c r="C139">
        <v>2021</v>
      </c>
      <c r="D139" s="2">
        <v>44249</v>
      </c>
      <c r="E139" t="s">
        <v>260</v>
      </c>
      <c r="F139" t="s">
        <v>31</v>
      </c>
      <c r="G139">
        <v>1000</v>
      </c>
      <c r="H139" t="s">
        <v>14</v>
      </c>
      <c r="I139" t="s">
        <v>25</v>
      </c>
    </row>
    <row r="140" spans="1:9" x14ac:dyDescent="0.25">
      <c r="A140" t="str">
        <f>B140&amp;C140&amp;COUNTIF($B$2:B140,B140)</f>
        <v>Fevereiro202170</v>
      </c>
      <c r="B140" t="s">
        <v>53</v>
      </c>
      <c r="C140">
        <v>2021</v>
      </c>
      <c r="D140" s="2">
        <v>44255</v>
      </c>
      <c r="E140" t="s">
        <v>261</v>
      </c>
      <c r="F140" t="s">
        <v>20</v>
      </c>
      <c r="G140">
        <v>96</v>
      </c>
      <c r="H140" t="s">
        <v>14</v>
      </c>
      <c r="I140" t="s">
        <v>25</v>
      </c>
    </row>
    <row r="141" spans="1:9" x14ac:dyDescent="0.25">
      <c r="A141" t="str">
        <f>B141&amp;C141&amp;COUNTIF($B$2:B141,B141)</f>
        <v>Fevereiro202171</v>
      </c>
      <c r="B141" t="s">
        <v>53</v>
      </c>
      <c r="C141">
        <v>2021</v>
      </c>
      <c r="D141" s="2">
        <v>44256</v>
      </c>
      <c r="E141" t="s">
        <v>262</v>
      </c>
      <c r="F141" t="s">
        <v>17</v>
      </c>
      <c r="G141">
        <v>62</v>
      </c>
      <c r="H141" t="s">
        <v>14</v>
      </c>
      <c r="I141" t="s">
        <v>25</v>
      </c>
    </row>
    <row r="142" spans="1:9" x14ac:dyDescent="0.25">
      <c r="A142" t="str">
        <f>B142&amp;C142&amp;COUNTIF($B$2:B142,B142)</f>
        <v>Fevereiro202172</v>
      </c>
      <c r="B142" t="s">
        <v>53</v>
      </c>
      <c r="C142">
        <v>2021</v>
      </c>
      <c r="D142" s="2">
        <v>44261</v>
      </c>
      <c r="E142" t="s">
        <v>263</v>
      </c>
      <c r="F142" t="s">
        <v>35</v>
      </c>
      <c r="G142">
        <v>3000</v>
      </c>
      <c r="H142" t="s">
        <v>14</v>
      </c>
      <c r="I142" t="s">
        <v>25</v>
      </c>
    </row>
    <row r="143" spans="1:9" x14ac:dyDescent="0.25">
      <c r="A143" t="str">
        <f>B143&amp;C143&amp;COUNTIF($B$2:B143,B143)</f>
        <v>Março20211</v>
      </c>
      <c r="B143" t="s">
        <v>54</v>
      </c>
      <c r="C143">
        <v>2021</v>
      </c>
      <c r="D143" s="2">
        <v>44253</v>
      </c>
      <c r="E143" t="s">
        <v>264</v>
      </c>
      <c r="F143" t="s">
        <v>21</v>
      </c>
      <c r="G143">
        <v>128</v>
      </c>
      <c r="H143" t="s">
        <v>13</v>
      </c>
      <c r="I143" t="s">
        <v>25</v>
      </c>
    </row>
    <row r="144" spans="1:9" x14ac:dyDescent="0.25">
      <c r="A144" t="str">
        <f>B144&amp;C144&amp;COUNTIF($B$2:B144,B144)</f>
        <v>Março20212</v>
      </c>
      <c r="B144" t="s">
        <v>54</v>
      </c>
      <c r="C144">
        <v>2021</v>
      </c>
      <c r="D144" s="2">
        <v>44261</v>
      </c>
      <c r="E144" t="s">
        <v>265</v>
      </c>
      <c r="F144" t="s">
        <v>6</v>
      </c>
      <c r="G144">
        <v>67</v>
      </c>
      <c r="H144" t="s">
        <v>36</v>
      </c>
      <c r="I144" t="s">
        <v>36</v>
      </c>
    </row>
    <row r="145" spans="1:9" x14ac:dyDescent="0.25">
      <c r="A145" t="str">
        <f>B145&amp;C145&amp;COUNTIF($B$2:B145,B145)</f>
        <v>Março20213</v>
      </c>
      <c r="B145" t="s">
        <v>54</v>
      </c>
      <c r="C145">
        <v>2021</v>
      </c>
      <c r="D145" s="2">
        <v>44261</v>
      </c>
      <c r="E145" t="s">
        <v>266</v>
      </c>
      <c r="F145" t="s">
        <v>6</v>
      </c>
      <c r="G145">
        <v>78</v>
      </c>
      <c r="H145" t="s">
        <v>36</v>
      </c>
      <c r="I145" t="s">
        <v>36</v>
      </c>
    </row>
    <row r="146" spans="1:9" x14ac:dyDescent="0.25">
      <c r="A146" t="str">
        <f>B146&amp;C146&amp;COUNTIF($B$2:B146,B146)</f>
        <v>Março20214</v>
      </c>
      <c r="B146" t="s">
        <v>54</v>
      </c>
      <c r="C146">
        <v>2021</v>
      </c>
      <c r="D146" t="s">
        <v>84</v>
      </c>
      <c r="E146" t="s">
        <v>267</v>
      </c>
      <c r="F146" t="s">
        <v>3</v>
      </c>
      <c r="G146">
        <v>133</v>
      </c>
      <c r="H146" t="s">
        <v>13</v>
      </c>
      <c r="I146" t="s">
        <v>24</v>
      </c>
    </row>
    <row r="147" spans="1:9" x14ac:dyDescent="0.25">
      <c r="A147" t="str">
        <f>B147&amp;C147&amp;COUNTIF($B$2:B147,B147)</f>
        <v>Março20215</v>
      </c>
      <c r="B147" t="s">
        <v>54</v>
      </c>
      <c r="C147">
        <v>2021</v>
      </c>
      <c r="D147" t="s">
        <v>85</v>
      </c>
      <c r="E147" t="s">
        <v>268</v>
      </c>
      <c r="F147" t="s">
        <v>3</v>
      </c>
      <c r="G147">
        <v>45</v>
      </c>
      <c r="H147" t="s">
        <v>13</v>
      </c>
      <c r="I147" t="s">
        <v>24</v>
      </c>
    </row>
    <row r="148" spans="1:9" x14ac:dyDescent="0.25">
      <c r="A148" t="str">
        <f>B148&amp;C148&amp;COUNTIF($B$2:B148,B148)</f>
        <v>Março20216</v>
      </c>
      <c r="B148" t="s">
        <v>54</v>
      </c>
      <c r="C148">
        <v>2021</v>
      </c>
      <c r="D148" t="s">
        <v>86</v>
      </c>
      <c r="E148" t="s">
        <v>269</v>
      </c>
      <c r="F148" t="s">
        <v>17</v>
      </c>
      <c r="G148">
        <v>55</v>
      </c>
      <c r="H148" t="s">
        <v>13</v>
      </c>
      <c r="I148" t="s">
        <v>24</v>
      </c>
    </row>
    <row r="149" spans="1:9" x14ac:dyDescent="0.25">
      <c r="A149" t="str">
        <f>B149&amp;C149&amp;COUNTIF($B$2:B149,B149)</f>
        <v>Março20217</v>
      </c>
      <c r="B149" t="s">
        <v>54</v>
      </c>
      <c r="C149">
        <v>2021</v>
      </c>
      <c r="D149" t="s">
        <v>86</v>
      </c>
      <c r="E149" t="s">
        <v>270</v>
      </c>
      <c r="F149" t="s">
        <v>5</v>
      </c>
      <c r="G149">
        <v>117</v>
      </c>
      <c r="H149" t="s">
        <v>13</v>
      </c>
      <c r="I149" t="s">
        <v>24</v>
      </c>
    </row>
    <row r="150" spans="1:9" x14ac:dyDescent="0.25">
      <c r="A150" t="str">
        <f>B150&amp;C150&amp;COUNTIF($B$2:B150,B150)</f>
        <v>Março20218</v>
      </c>
      <c r="B150" t="s">
        <v>54</v>
      </c>
      <c r="C150">
        <v>2021</v>
      </c>
      <c r="D150" t="s">
        <v>87</v>
      </c>
      <c r="E150" t="s">
        <v>271</v>
      </c>
      <c r="F150" t="s">
        <v>17</v>
      </c>
      <c r="G150">
        <v>105</v>
      </c>
      <c r="H150" t="s">
        <v>13</v>
      </c>
      <c r="I150" t="s">
        <v>24</v>
      </c>
    </row>
    <row r="151" spans="1:9" x14ac:dyDescent="0.25">
      <c r="A151" t="str">
        <f>B151&amp;C151&amp;COUNTIF($B$2:B151,B151)</f>
        <v>Março20219</v>
      </c>
      <c r="B151" t="s">
        <v>54</v>
      </c>
      <c r="C151">
        <v>2021</v>
      </c>
      <c r="D151" t="s">
        <v>88</v>
      </c>
      <c r="E151" t="s">
        <v>272</v>
      </c>
      <c r="F151" t="s">
        <v>64</v>
      </c>
      <c r="G151">
        <v>85</v>
      </c>
      <c r="H151" t="s">
        <v>13</v>
      </c>
      <c r="I151" t="s">
        <v>24</v>
      </c>
    </row>
    <row r="152" spans="1:9" x14ac:dyDescent="0.25">
      <c r="A152" t="str">
        <f>B152&amp;C152&amp;COUNTIF($B$2:B152,B152)</f>
        <v>Março202110</v>
      </c>
      <c r="B152" t="s">
        <v>54</v>
      </c>
      <c r="C152">
        <v>2021</v>
      </c>
      <c r="D152" t="s">
        <v>89</v>
      </c>
      <c r="E152" t="s">
        <v>273</v>
      </c>
      <c r="F152" t="s">
        <v>5</v>
      </c>
      <c r="G152">
        <v>136</v>
      </c>
      <c r="H152" t="s">
        <v>13</v>
      </c>
      <c r="I152" t="s">
        <v>24</v>
      </c>
    </row>
    <row r="153" spans="1:9" x14ac:dyDescent="0.25">
      <c r="A153" t="str">
        <f>B153&amp;C153&amp;COUNTIF($B$2:B153,B153)</f>
        <v>Março202111</v>
      </c>
      <c r="B153" t="s">
        <v>54</v>
      </c>
      <c r="C153">
        <v>2021</v>
      </c>
      <c r="D153" t="s">
        <v>89</v>
      </c>
      <c r="E153" t="s">
        <v>274</v>
      </c>
      <c r="F153" t="s">
        <v>17</v>
      </c>
      <c r="G153">
        <v>104</v>
      </c>
      <c r="H153" t="s">
        <v>13</v>
      </c>
      <c r="I153" t="s">
        <v>24</v>
      </c>
    </row>
    <row r="154" spans="1:9" x14ac:dyDescent="0.25">
      <c r="A154" t="str">
        <f>B154&amp;C154&amp;COUNTIF($B$2:B154,B154)</f>
        <v>Março202112</v>
      </c>
      <c r="B154" t="s">
        <v>54</v>
      </c>
      <c r="C154">
        <v>2021</v>
      </c>
      <c r="D154" t="s">
        <v>89</v>
      </c>
      <c r="E154" t="s">
        <v>275</v>
      </c>
      <c r="F154" t="s">
        <v>64</v>
      </c>
      <c r="G154">
        <v>75</v>
      </c>
      <c r="H154" t="s">
        <v>13</v>
      </c>
      <c r="I154" t="s">
        <v>24</v>
      </c>
    </row>
    <row r="155" spans="1:9" x14ac:dyDescent="0.25">
      <c r="A155" t="str">
        <f>B155&amp;C155&amp;COUNTIF($B$2:B155,B155)</f>
        <v>Março202113</v>
      </c>
      <c r="B155" t="s">
        <v>54</v>
      </c>
      <c r="C155">
        <v>2021</v>
      </c>
      <c r="D155" t="s">
        <v>89</v>
      </c>
      <c r="E155" t="s">
        <v>276</v>
      </c>
      <c r="F155" t="s">
        <v>3</v>
      </c>
      <c r="G155">
        <v>69</v>
      </c>
      <c r="H155" t="s">
        <v>13</v>
      </c>
      <c r="I155" t="s">
        <v>24</v>
      </c>
    </row>
    <row r="156" spans="1:9" x14ac:dyDescent="0.25">
      <c r="A156" t="str">
        <f>B156&amp;C156&amp;COUNTIF($B$2:B156,B156)</f>
        <v>Março202114</v>
      </c>
      <c r="B156" t="s">
        <v>54</v>
      </c>
      <c r="C156">
        <v>2021</v>
      </c>
      <c r="D156" t="s">
        <v>90</v>
      </c>
      <c r="E156" t="s">
        <v>277</v>
      </c>
      <c r="F156" t="s">
        <v>4</v>
      </c>
      <c r="G156">
        <v>89</v>
      </c>
      <c r="H156" t="s">
        <v>13</v>
      </c>
      <c r="I156" t="s">
        <v>24</v>
      </c>
    </row>
    <row r="157" spans="1:9" x14ac:dyDescent="0.25">
      <c r="A157" t="str">
        <f>B157&amp;C157&amp;COUNTIF($B$2:B157,B157)</f>
        <v>Março202115</v>
      </c>
      <c r="B157" t="s">
        <v>54</v>
      </c>
      <c r="C157">
        <v>2021</v>
      </c>
      <c r="D157" t="s">
        <v>90</v>
      </c>
      <c r="E157" t="s">
        <v>278</v>
      </c>
      <c r="F157" t="s">
        <v>5</v>
      </c>
      <c r="G157">
        <v>87</v>
      </c>
      <c r="H157" t="s">
        <v>13</v>
      </c>
      <c r="I157" t="s">
        <v>24</v>
      </c>
    </row>
    <row r="158" spans="1:9" x14ac:dyDescent="0.25">
      <c r="A158" t="str">
        <f>B158&amp;C158&amp;COUNTIF($B$2:B158,B158)</f>
        <v>Março202116</v>
      </c>
      <c r="B158" t="s">
        <v>54</v>
      </c>
      <c r="C158">
        <v>2021</v>
      </c>
      <c r="D158" t="s">
        <v>91</v>
      </c>
      <c r="E158" t="s">
        <v>279</v>
      </c>
      <c r="F158" t="s">
        <v>17</v>
      </c>
      <c r="G158">
        <v>32</v>
      </c>
      <c r="H158" t="s">
        <v>13</v>
      </c>
      <c r="I158" t="s">
        <v>24</v>
      </c>
    </row>
    <row r="159" spans="1:9" x14ac:dyDescent="0.25">
      <c r="A159" t="str">
        <f>B159&amp;C159&amp;COUNTIF($B$2:B159,B159)</f>
        <v>Março202117</v>
      </c>
      <c r="B159" t="s">
        <v>54</v>
      </c>
      <c r="C159">
        <v>2021</v>
      </c>
      <c r="D159" t="s">
        <v>92</v>
      </c>
      <c r="E159" t="s">
        <v>280</v>
      </c>
      <c r="F159" t="s">
        <v>4</v>
      </c>
      <c r="G159">
        <v>98</v>
      </c>
      <c r="H159" t="s">
        <v>13</v>
      </c>
      <c r="I159" t="s">
        <v>24</v>
      </c>
    </row>
    <row r="160" spans="1:9" x14ac:dyDescent="0.25">
      <c r="A160" t="str">
        <f>B160&amp;C160&amp;COUNTIF($B$2:B160,B160)</f>
        <v>Março202118</v>
      </c>
      <c r="B160" t="s">
        <v>54</v>
      </c>
      <c r="C160">
        <v>2021</v>
      </c>
      <c r="D160" t="s">
        <v>93</v>
      </c>
      <c r="E160" t="s">
        <v>281</v>
      </c>
      <c r="F160" t="s">
        <v>6</v>
      </c>
      <c r="G160">
        <v>44</v>
      </c>
      <c r="H160" t="s">
        <v>13</v>
      </c>
      <c r="I160" t="s">
        <v>24</v>
      </c>
    </row>
    <row r="161" spans="1:9" x14ac:dyDescent="0.25">
      <c r="A161" t="str">
        <f>B161&amp;C161&amp;COUNTIF($B$2:B161,B161)</f>
        <v>Março202119</v>
      </c>
      <c r="B161" t="s">
        <v>54</v>
      </c>
      <c r="C161">
        <v>2021</v>
      </c>
      <c r="D161" t="s">
        <v>93</v>
      </c>
      <c r="E161" t="s">
        <v>282</v>
      </c>
      <c r="F161" t="s">
        <v>20</v>
      </c>
      <c r="G161">
        <v>53</v>
      </c>
      <c r="H161" t="s">
        <v>13</v>
      </c>
      <c r="I161" t="s">
        <v>24</v>
      </c>
    </row>
    <row r="162" spans="1:9" x14ac:dyDescent="0.25">
      <c r="A162" t="str">
        <f>B162&amp;C162&amp;COUNTIF($B$2:B162,B162)</f>
        <v>Março202120</v>
      </c>
      <c r="B162" t="s">
        <v>54</v>
      </c>
      <c r="C162">
        <v>2021</v>
      </c>
      <c r="D162" t="s">
        <v>93</v>
      </c>
      <c r="E162" t="s">
        <v>283</v>
      </c>
      <c r="F162" t="s">
        <v>4</v>
      </c>
      <c r="G162">
        <v>104</v>
      </c>
      <c r="H162" t="s">
        <v>13</v>
      </c>
      <c r="I162" t="s">
        <v>24</v>
      </c>
    </row>
    <row r="163" spans="1:9" x14ac:dyDescent="0.25">
      <c r="A163" t="str">
        <f>B163&amp;C163&amp;COUNTIF($B$2:B163,B163)</f>
        <v>Março202121</v>
      </c>
      <c r="B163" t="s">
        <v>54</v>
      </c>
      <c r="C163">
        <v>2021</v>
      </c>
      <c r="D163" t="s">
        <v>94</v>
      </c>
      <c r="E163" t="s">
        <v>284</v>
      </c>
      <c r="F163" t="s">
        <v>4</v>
      </c>
      <c r="G163">
        <v>49</v>
      </c>
      <c r="H163" t="s">
        <v>13</v>
      </c>
      <c r="I163" t="s">
        <v>24</v>
      </c>
    </row>
    <row r="164" spans="1:9" x14ac:dyDescent="0.25">
      <c r="A164" t="str">
        <f>B164&amp;C164&amp;COUNTIF($B$2:B164,B164)</f>
        <v>Março202122</v>
      </c>
      <c r="B164" t="s">
        <v>54</v>
      </c>
      <c r="C164">
        <v>2021</v>
      </c>
      <c r="D164" t="s">
        <v>94</v>
      </c>
      <c r="E164" t="s">
        <v>285</v>
      </c>
      <c r="F164" t="s">
        <v>6</v>
      </c>
      <c r="G164">
        <v>49</v>
      </c>
      <c r="H164" t="s">
        <v>13</v>
      </c>
      <c r="I164" t="s">
        <v>24</v>
      </c>
    </row>
    <row r="165" spans="1:9" x14ac:dyDescent="0.25">
      <c r="A165" t="str">
        <f>B165&amp;C165&amp;COUNTIF($B$2:B165,B165)</f>
        <v>Março202123</v>
      </c>
      <c r="B165" t="s">
        <v>54</v>
      </c>
      <c r="C165">
        <v>2021</v>
      </c>
      <c r="D165" t="s">
        <v>95</v>
      </c>
      <c r="E165" t="s">
        <v>286</v>
      </c>
      <c r="F165" t="s">
        <v>6</v>
      </c>
      <c r="G165">
        <v>113</v>
      </c>
      <c r="H165" t="s">
        <v>13</v>
      </c>
      <c r="I165" t="s">
        <v>24</v>
      </c>
    </row>
    <row r="166" spans="1:9" x14ac:dyDescent="0.25">
      <c r="A166" t="str">
        <f>B166&amp;C166&amp;COUNTIF($B$2:B166,B166)</f>
        <v>Março202124</v>
      </c>
      <c r="B166" t="s">
        <v>54</v>
      </c>
      <c r="C166">
        <v>2021</v>
      </c>
      <c r="D166" t="s">
        <v>95</v>
      </c>
      <c r="E166" t="s">
        <v>287</v>
      </c>
      <c r="F166" t="s">
        <v>6</v>
      </c>
      <c r="G166">
        <v>128</v>
      </c>
      <c r="H166" t="s">
        <v>13</v>
      </c>
      <c r="I166" t="s">
        <v>24</v>
      </c>
    </row>
    <row r="167" spans="1:9" x14ac:dyDescent="0.25">
      <c r="A167" t="str">
        <f>B167&amp;C167&amp;COUNTIF($B$2:B167,B167)</f>
        <v>Março202125</v>
      </c>
      <c r="B167" t="s">
        <v>54</v>
      </c>
      <c r="C167">
        <v>2021</v>
      </c>
      <c r="D167" t="s">
        <v>95</v>
      </c>
      <c r="E167" t="s">
        <v>288</v>
      </c>
      <c r="F167" t="s">
        <v>6</v>
      </c>
      <c r="G167">
        <v>52</v>
      </c>
      <c r="H167" t="s">
        <v>13</v>
      </c>
      <c r="I167" t="s">
        <v>24</v>
      </c>
    </row>
    <row r="168" spans="1:9" x14ac:dyDescent="0.25">
      <c r="A168" t="str">
        <f>B168&amp;C168&amp;COUNTIF($B$2:B168,B168)</f>
        <v>Março202126</v>
      </c>
      <c r="B168" t="s">
        <v>54</v>
      </c>
      <c r="C168">
        <v>2021</v>
      </c>
      <c r="D168" t="s">
        <v>96</v>
      </c>
      <c r="E168" t="s">
        <v>289</v>
      </c>
      <c r="F168" t="s">
        <v>5</v>
      </c>
      <c r="G168">
        <v>55</v>
      </c>
      <c r="H168" t="s">
        <v>13</v>
      </c>
      <c r="I168" t="s">
        <v>24</v>
      </c>
    </row>
    <row r="169" spans="1:9" x14ac:dyDescent="0.25">
      <c r="A169" t="str">
        <f>B169&amp;C169&amp;COUNTIF($B$2:B169,B169)</f>
        <v>Março202127</v>
      </c>
      <c r="B169" t="s">
        <v>54</v>
      </c>
      <c r="C169">
        <v>2021</v>
      </c>
      <c r="D169" t="s">
        <v>96</v>
      </c>
      <c r="E169" t="s">
        <v>290</v>
      </c>
      <c r="F169" t="s">
        <v>64</v>
      </c>
      <c r="G169">
        <v>42</v>
      </c>
      <c r="H169" t="s">
        <v>13</v>
      </c>
      <c r="I169" t="s">
        <v>24</v>
      </c>
    </row>
    <row r="170" spans="1:9" x14ac:dyDescent="0.25">
      <c r="A170" t="str">
        <f>B170&amp;C170&amp;COUNTIF($B$2:B170,B170)</f>
        <v>Março202128</v>
      </c>
      <c r="B170" t="s">
        <v>54</v>
      </c>
      <c r="C170">
        <v>2021</v>
      </c>
      <c r="D170" s="2">
        <v>44264</v>
      </c>
      <c r="E170" t="s">
        <v>291</v>
      </c>
      <c r="F170" t="s">
        <v>18</v>
      </c>
      <c r="G170">
        <v>52</v>
      </c>
      <c r="H170" t="s">
        <v>14</v>
      </c>
      <c r="I170" t="s">
        <v>25</v>
      </c>
    </row>
    <row r="171" spans="1:9" x14ac:dyDescent="0.25">
      <c r="A171" t="str">
        <f>B171&amp;C171&amp;COUNTIF($B$2:B171,B171)</f>
        <v>Março202129</v>
      </c>
      <c r="B171" t="s">
        <v>54</v>
      </c>
      <c r="C171">
        <v>2021</v>
      </c>
      <c r="D171" s="2">
        <v>44265</v>
      </c>
      <c r="E171" t="s">
        <v>292</v>
      </c>
      <c r="F171" t="s">
        <v>64</v>
      </c>
      <c r="G171">
        <v>99</v>
      </c>
      <c r="H171" t="s">
        <v>14</v>
      </c>
      <c r="I171" t="s">
        <v>25</v>
      </c>
    </row>
    <row r="172" spans="1:9" x14ac:dyDescent="0.25">
      <c r="A172" t="str">
        <f>B172&amp;C172&amp;COUNTIF($B$2:B172,B172)</f>
        <v>Março202130</v>
      </c>
      <c r="B172" t="s">
        <v>54</v>
      </c>
      <c r="C172">
        <v>2021</v>
      </c>
      <c r="D172" s="2">
        <v>44266</v>
      </c>
      <c r="E172" t="s">
        <v>293</v>
      </c>
      <c r="F172" t="s">
        <v>19</v>
      </c>
      <c r="G172">
        <v>61</v>
      </c>
      <c r="H172" t="s">
        <v>14</v>
      </c>
      <c r="I172" t="s">
        <v>25</v>
      </c>
    </row>
    <row r="173" spans="1:9" x14ac:dyDescent="0.25">
      <c r="A173" t="str">
        <f>B173&amp;C173&amp;COUNTIF($B$2:B173,B173)</f>
        <v>Março202131</v>
      </c>
      <c r="B173" t="s">
        <v>54</v>
      </c>
      <c r="C173">
        <v>2021</v>
      </c>
      <c r="D173" t="s">
        <v>97</v>
      </c>
      <c r="E173" t="s">
        <v>294</v>
      </c>
      <c r="F173" t="s">
        <v>21</v>
      </c>
      <c r="G173">
        <v>62</v>
      </c>
      <c r="H173" t="s">
        <v>13</v>
      </c>
      <c r="I173" t="s">
        <v>24</v>
      </c>
    </row>
    <row r="174" spans="1:9" x14ac:dyDescent="0.25">
      <c r="A174" t="str">
        <f>B174&amp;C174&amp;COUNTIF($B$2:B174,B174)</f>
        <v>Março202132</v>
      </c>
      <c r="B174" t="s">
        <v>54</v>
      </c>
      <c r="C174">
        <v>2021</v>
      </c>
      <c r="D174" t="s">
        <v>98</v>
      </c>
      <c r="E174" t="s">
        <v>295</v>
      </c>
      <c r="F174" t="s">
        <v>5</v>
      </c>
      <c r="G174">
        <v>76</v>
      </c>
      <c r="H174" t="s">
        <v>13</v>
      </c>
      <c r="I174" t="s">
        <v>24</v>
      </c>
    </row>
    <row r="175" spans="1:9" x14ac:dyDescent="0.25">
      <c r="A175" t="str">
        <f>B175&amp;C175&amp;COUNTIF($B$2:B175,B175)</f>
        <v>Março202133</v>
      </c>
      <c r="B175" t="s">
        <v>54</v>
      </c>
      <c r="C175">
        <v>2021</v>
      </c>
      <c r="D175" t="s">
        <v>99</v>
      </c>
      <c r="E175" t="s">
        <v>296</v>
      </c>
      <c r="F175" t="s">
        <v>5</v>
      </c>
      <c r="G175">
        <v>138</v>
      </c>
      <c r="H175" t="s">
        <v>13</v>
      </c>
      <c r="I175" t="s">
        <v>24</v>
      </c>
    </row>
    <row r="176" spans="1:9" x14ac:dyDescent="0.25">
      <c r="A176" t="str">
        <f>B176&amp;C176&amp;COUNTIF($B$2:B176,B176)</f>
        <v>Março202134</v>
      </c>
      <c r="B176" t="s">
        <v>54</v>
      </c>
      <c r="C176">
        <v>2021</v>
      </c>
      <c r="D176" t="s">
        <v>99</v>
      </c>
      <c r="E176" t="s">
        <v>297</v>
      </c>
      <c r="F176" t="s">
        <v>4</v>
      </c>
      <c r="G176">
        <v>27</v>
      </c>
      <c r="H176" t="s">
        <v>13</v>
      </c>
      <c r="I176" t="s">
        <v>24</v>
      </c>
    </row>
    <row r="177" spans="1:9" x14ac:dyDescent="0.25">
      <c r="A177" t="str">
        <f>B177&amp;C177&amp;COUNTIF($B$2:B177,B177)</f>
        <v>Março202135</v>
      </c>
      <c r="B177" t="s">
        <v>54</v>
      </c>
      <c r="C177">
        <v>2021</v>
      </c>
      <c r="D177" t="s">
        <v>100</v>
      </c>
      <c r="E177" t="s">
        <v>298</v>
      </c>
      <c r="F177" t="s">
        <v>30</v>
      </c>
      <c r="G177">
        <v>52</v>
      </c>
      <c r="H177" t="s">
        <v>13</v>
      </c>
      <c r="I177" t="s">
        <v>24</v>
      </c>
    </row>
    <row r="178" spans="1:9" x14ac:dyDescent="0.25">
      <c r="A178" t="str">
        <f>B178&amp;C178&amp;COUNTIF($B$2:B178,B178)</f>
        <v>Março202136</v>
      </c>
      <c r="B178" t="s">
        <v>54</v>
      </c>
      <c r="C178">
        <v>2021</v>
      </c>
      <c r="D178" t="s">
        <v>100</v>
      </c>
      <c r="E178" t="s">
        <v>299</v>
      </c>
      <c r="F178" t="s">
        <v>19</v>
      </c>
      <c r="G178">
        <v>59</v>
      </c>
      <c r="H178" t="s">
        <v>13</v>
      </c>
      <c r="I178" t="s">
        <v>24</v>
      </c>
    </row>
    <row r="179" spans="1:9" x14ac:dyDescent="0.25">
      <c r="A179" t="str">
        <f>B179&amp;C179&amp;COUNTIF($B$2:B179,B179)</f>
        <v>Março202137</v>
      </c>
      <c r="B179" t="s">
        <v>54</v>
      </c>
      <c r="C179">
        <v>2021</v>
      </c>
      <c r="D179" t="s">
        <v>101</v>
      </c>
      <c r="E179" t="s">
        <v>300</v>
      </c>
      <c r="F179" t="s">
        <v>17</v>
      </c>
      <c r="G179">
        <v>63</v>
      </c>
      <c r="H179" t="s">
        <v>13</v>
      </c>
      <c r="I179" t="s">
        <v>24</v>
      </c>
    </row>
    <row r="180" spans="1:9" x14ac:dyDescent="0.25">
      <c r="A180" t="str">
        <f>B180&amp;C180&amp;COUNTIF($B$2:B180,B180)</f>
        <v>Março202138</v>
      </c>
      <c r="B180" t="s">
        <v>54</v>
      </c>
      <c r="C180">
        <v>2021</v>
      </c>
      <c r="D180" t="s">
        <v>101</v>
      </c>
      <c r="E180" t="s">
        <v>301</v>
      </c>
      <c r="F180" t="s">
        <v>4</v>
      </c>
      <c r="G180">
        <v>41</v>
      </c>
      <c r="H180" t="s">
        <v>13</v>
      </c>
      <c r="I180" t="s">
        <v>24</v>
      </c>
    </row>
    <row r="181" spans="1:9" x14ac:dyDescent="0.25">
      <c r="A181" t="str">
        <f>B181&amp;C181&amp;COUNTIF($B$2:B181,B181)</f>
        <v>Março202139</v>
      </c>
      <c r="B181" t="s">
        <v>54</v>
      </c>
      <c r="C181">
        <v>2021</v>
      </c>
      <c r="D181" t="s">
        <v>102</v>
      </c>
      <c r="E181" t="s">
        <v>302</v>
      </c>
      <c r="F181" t="s">
        <v>5</v>
      </c>
      <c r="G181">
        <v>122</v>
      </c>
      <c r="H181" t="s">
        <v>13</v>
      </c>
      <c r="I181" t="s">
        <v>24</v>
      </c>
    </row>
    <row r="182" spans="1:9" x14ac:dyDescent="0.25">
      <c r="A182" t="str">
        <f>B182&amp;C182&amp;COUNTIF($B$2:B182,B182)</f>
        <v>Março202140</v>
      </c>
      <c r="B182" t="s">
        <v>54</v>
      </c>
      <c r="C182">
        <v>2021</v>
      </c>
      <c r="D182" t="s">
        <v>102</v>
      </c>
      <c r="E182" t="s">
        <v>303</v>
      </c>
      <c r="F182" t="s">
        <v>17</v>
      </c>
      <c r="G182">
        <v>96</v>
      </c>
      <c r="H182" t="s">
        <v>13</v>
      </c>
      <c r="I182" t="s">
        <v>24</v>
      </c>
    </row>
    <row r="183" spans="1:9" x14ac:dyDescent="0.25">
      <c r="A183" t="str">
        <f>B183&amp;C183&amp;COUNTIF($B$2:B183,B183)</f>
        <v>Março202141</v>
      </c>
      <c r="B183" t="s">
        <v>54</v>
      </c>
      <c r="C183">
        <v>2021</v>
      </c>
      <c r="D183" t="s">
        <v>103</v>
      </c>
      <c r="E183" t="s">
        <v>304</v>
      </c>
      <c r="F183" t="s">
        <v>5</v>
      </c>
      <c r="G183">
        <v>134</v>
      </c>
      <c r="H183" t="s">
        <v>13</v>
      </c>
      <c r="I183" t="s">
        <v>24</v>
      </c>
    </row>
    <row r="184" spans="1:9" x14ac:dyDescent="0.25">
      <c r="A184" t="str">
        <f>B184&amp;C184&amp;COUNTIF($B$2:B184,B184)</f>
        <v>Março202142</v>
      </c>
      <c r="B184" t="s">
        <v>54</v>
      </c>
      <c r="C184">
        <v>2021</v>
      </c>
      <c r="D184" s="2">
        <v>44266</v>
      </c>
      <c r="E184" t="s">
        <v>305</v>
      </c>
      <c r="F184" t="s">
        <v>18</v>
      </c>
      <c r="G184">
        <v>59</v>
      </c>
      <c r="H184" t="s">
        <v>14</v>
      </c>
      <c r="I184" t="s">
        <v>24</v>
      </c>
    </row>
    <row r="185" spans="1:9" x14ac:dyDescent="0.25">
      <c r="A185" t="str">
        <f>B185&amp;C185&amp;COUNTIF($B$2:B185,B185)</f>
        <v>Março202143</v>
      </c>
      <c r="B185" t="s">
        <v>54</v>
      </c>
      <c r="C185">
        <v>2021</v>
      </c>
      <c r="D185" s="2">
        <v>44271</v>
      </c>
      <c r="E185" t="s">
        <v>306</v>
      </c>
      <c r="F185" t="s">
        <v>21</v>
      </c>
      <c r="G185">
        <v>135</v>
      </c>
      <c r="H185" t="s">
        <v>14</v>
      </c>
      <c r="I185" t="s">
        <v>25</v>
      </c>
    </row>
    <row r="186" spans="1:9" x14ac:dyDescent="0.25">
      <c r="A186" t="str">
        <f>B186&amp;C186&amp;COUNTIF($B$2:B186,B186)</f>
        <v>Março202144</v>
      </c>
      <c r="B186" t="s">
        <v>54</v>
      </c>
      <c r="C186">
        <v>2021</v>
      </c>
      <c r="D186" t="s">
        <v>104</v>
      </c>
      <c r="E186" t="s">
        <v>307</v>
      </c>
      <c r="F186" t="s">
        <v>21</v>
      </c>
      <c r="G186">
        <v>88</v>
      </c>
      <c r="H186" t="s">
        <v>13</v>
      </c>
      <c r="I186" t="s">
        <v>24</v>
      </c>
    </row>
    <row r="187" spans="1:9" x14ac:dyDescent="0.25">
      <c r="A187" t="str">
        <f>B187&amp;C187&amp;COUNTIF($B$2:B187,B187)</f>
        <v>Março202145</v>
      </c>
      <c r="B187" t="s">
        <v>54</v>
      </c>
      <c r="C187">
        <v>2021</v>
      </c>
      <c r="D187" t="s">
        <v>104</v>
      </c>
      <c r="E187" t="s">
        <v>308</v>
      </c>
      <c r="F187" t="s">
        <v>4</v>
      </c>
      <c r="G187">
        <v>121</v>
      </c>
      <c r="H187" t="s">
        <v>13</v>
      </c>
      <c r="I187" t="s">
        <v>24</v>
      </c>
    </row>
    <row r="188" spans="1:9" x14ac:dyDescent="0.25">
      <c r="A188" t="str">
        <f>B188&amp;C188&amp;COUNTIF($B$2:B188,B188)</f>
        <v>Março202146</v>
      </c>
      <c r="B188" t="s">
        <v>54</v>
      </c>
      <c r="C188">
        <v>2021</v>
      </c>
      <c r="D188" s="2">
        <v>44275</v>
      </c>
      <c r="E188" t="s">
        <v>309</v>
      </c>
      <c r="F188" t="s">
        <v>17</v>
      </c>
      <c r="G188">
        <v>57</v>
      </c>
      <c r="H188" t="s">
        <v>14</v>
      </c>
      <c r="I188" t="s">
        <v>25</v>
      </c>
    </row>
    <row r="189" spans="1:9" x14ac:dyDescent="0.25">
      <c r="A189" t="str">
        <f>B189&amp;C189&amp;COUNTIF($B$2:B189,B189)</f>
        <v>Março202147</v>
      </c>
      <c r="B189" t="s">
        <v>54</v>
      </c>
      <c r="C189">
        <v>2021</v>
      </c>
      <c r="D189" s="2">
        <v>44276</v>
      </c>
      <c r="E189" t="s">
        <v>310</v>
      </c>
      <c r="F189" t="s">
        <v>20</v>
      </c>
      <c r="G189">
        <v>104</v>
      </c>
      <c r="H189" t="s">
        <v>14</v>
      </c>
      <c r="I189" t="s">
        <v>25</v>
      </c>
    </row>
    <row r="190" spans="1:9" x14ac:dyDescent="0.25">
      <c r="A190" t="str">
        <f>B190&amp;C190&amp;COUNTIF($B$2:B190,B190)</f>
        <v>Março202148</v>
      </c>
      <c r="B190" t="s">
        <v>54</v>
      </c>
      <c r="C190">
        <v>2021</v>
      </c>
      <c r="D190" s="2">
        <v>44276</v>
      </c>
      <c r="E190" t="s">
        <v>311</v>
      </c>
      <c r="F190" t="s">
        <v>17</v>
      </c>
      <c r="G190">
        <v>60</v>
      </c>
      <c r="H190" t="s">
        <v>14</v>
      </c>
      <c r="I190" t="s">
        <v>25</v>
      </c>
    </row>
    <row r="191" spans="1:9" x14ac:dyDescent="0.25">
      <c r="A191" t="str">
        <f>B191&amp;C191&amp;COUNTIF($B$2:B191,B191)</f>
        <v>Março202149</v>
      </c>
      <c r="B191" t="s">
        <v>54</v>
      </c>
      <c r="C191">
        <v>2021</v>
      </c>
      <c r="D191" s="2">
        <v>44278</v>
      </c>
      <c r="E191" t="s">
        <v>312</v>
      </c>
      <c r="F191" t="s">
        <v>64</v>
      </c>
      <c r="G191">
        <v>104</v>
      </c>
      <c r="H191" t="s">
        <v>36</v>
      </c>
      <c r="I191" t="s">
        <v>36</v>
      </c>
    </row>
    <row r="192" spans="1:9" x14ac:dyDescent="0.25">
      <c r="A192" t="str">
        <f>B192&amp;C192&amp;COUNTIF($B$2:B192,B192)</f>
        <v>Março202150</v>
      </c>
      <c r="B192" t="s">
        <v>54</v>
      </c>
      <c r="C192">
        <v>2021</v>
      </c>
      <c r="D192" t="s">
        <v>105</v>
      </c>
      <c r="E192" t="s">
        <v>313</v>
      </c>
      <c r="F192" t="s">
        <v>17</v>
      </c>
      <c r="G192">
        <v>48</v>
      </c>
      <c r="H192" t="s">
        <v>13</v>
      </c>
      <c r="I192" t="s">
        <v>24</v>
      </c>
    </row>
    <row r="193" spans="1:9" x14ac:dyDescent="0.25">
      <c r="A193" t="str">
        <f>B193&amp;C193&amp;COUNTIF($B$2:B193,B193)</f>
        <v>Março202151</v>
      </c>
      <c r="B193" t="s">
        <v>54</v>
      </c>
      <c r="C193">
        <v>2021</v>
      </c>
      <c r="D193" t="s">
        <v>106</v>
      </c>
      <c r="E193" t="s">
        <v>314</v>
      </c>
      <c r="F193" t="s">
        <v>17</v>
      </c>
      <c r="G193">
        <v>47</v>
      </c>
      <c r="H193" t="s">
        <v>13</v>
      </c>
      <c r="I193" t="s">
        <v>24</v>
      </c>
    </row>
    <row r="194" spans="1:9" x14ac:dyDescent="0.25">
      <c r="A194" t="str">
        <f>B194&amp;C194&amp;COUNTIF($B$2:B194,B194)</f>
        <v>Março202152</v>
      </c>
      <c r="B194" t="s">
        <v>54</v>
      </c>
      <c r="C194">
        <v>2021</v>
      </c>
      <c r="D194" t="s">
        <v>107</v>
      </c>
      <c r="E194" t="s">
        <v>315</v>
      </c>
      <c r="F194" t="s">
        <v>5</v>
      </c>
      <c r="G194">
        <v>111</v>
      </c>
      <c r="H194" t="s">
        <v>13</v>
      </c>
      <c r="I194" t="s">
        <v>24</v>
      </c>
    </row>
    <row r="195" spans="1:9" x14ac:dyDescent="0.25">
      <c r="A195" t="str">
        <f>B195&amp;C195&amp;COUNTIF($B$2:B195,B195)</f>
        <v>Março202153</v>
      </c>
      <c r="B195" t="s">
        <v>54</v>
      </c>
      <c r="C195">
        <v>2021</v>
      </c>
      <c r="D195" t="s">
        <v>107</v>
      </c>
      <c r="E195" t="s">
        <v>316</v>
      </c>
      <c r="F195" t="s">
        <v>5</v>
      </c>
      <c r="G195">
        <v>130</v>
      </c>
      <c r="H195" t="s">
        <v>13</v>
      </c>
      <c r="I195" t="s">
        <v>24</v>
      </c>
    </row>
    <row r="196" spans="1:9" x14ac:dyDescent="0.25">
      <c r="A196" t="str">
        <f>B196&amp;C196&amp;COUNTIF($B$2:B196,B196)</f>
        <v>Março202154</v>
      </c>
      <c r="B196" t="s">
        <v>54</v>
      </c>
      <c r="C196">
        <v>2021</v>
      </c>
      <c r="D196" s="2">
        <v>44281</v>
      </c>
      <c r="E196" t="s">
        <v>317</v>
      </c>
      <c r="F196" t="s">
        <v>23</v>
      </c>
      <c r="G196">
        <v>92</v>
      </c>
      <c r="H196" t="s">
        <v>14</v>
      </c>
      <c r="I196" t="s">
        <v>25</v>
      </c>
    </row>
    <row r="197" spans="1:9" x14ac:dyDescent="0.25">
      <c r="A197" t="str">
        <f>B197&amp;C197&amp;COUNTIF($B$2:B197,B197)</f>
        <v>Março202155</v>
      </c>
      <c r="B197" t="s">
        <v>54</v>
      </c>
      <c r="C197">
        <v>2021</v>
      </c>
      <c r="D197" s="2">
        <v>44281</v>
      </c>
      <c r="E197" t="s">
        <v>318</v>
      </c>
      <c r="F197" t="s">
        <v>20</v>
      </c>
      <c r="G197">
        <v>58</v>
      </c>
      <c r="H197" t="s">
        <v>14</v>
      </c>
      <c r="I197" t="s">
        <v>25</v>
      </c>
    </row>
    <row r="198" spans="1:9" x14ac:dyDescent="0.25">
      <c r="A198" t="str">
        <f>B198&amp;C198&amp;COUNTIF($B$2:B198,B198)</f>
        <v>Março202156</v>
      </c>
      <c r="B198" t="s">
        <v>54</v>
      </c>
      <c r="C198">
        <v>2021</v>
      </c>
      <c r="D198" s="2">
        <v>44286</v>
      </c>
      <c r="E198" t="s">
        <v>319</v>
      </c>
      <c r="F198" t="s">
        <v>20</v>
      </c>
      <c r="G198">
        <v>21</v>
      </c>
      <c r="H198" t="s">
        <v>14</v>
      </c>
      <c r="I198" t="s">
        <v>25</v>
      </c>
    </row>
    <row r="199" spans="1:9" x14ac:dyDescent="0.25">
      <c r="A199" t="str">
        <f>B199&amp;C199&amp;COUNTIF($B$2:B199,B199)</f>
        <v>Março202157</v>
      </c>
      <c r="B199" t="s">
        <v>54</v>
      </c>
      <c r="C199">
        <v>2021</v>
      </c>
      <c r="D199" s="2">
        <v>44286</v>
      </c>
      <c r="E199" t="s">
        <v>320</v>
      </c>
      <c r="F199" t="s">
        <v>17</v>
      </c>
      <c r="G199">
        <v>85</v>
      </c>
      <c r="H199" t="s">
        <v>14</v>
      </c>
      <c r="I199" t="s">
        <v>25</v>
      </c>
    </row>
    <row r="200" spans="1:9" x14ac:dyDescent="0.25">
      <c r="A200" t="str">
        <f>B200&amp;C200&amp;COUNTIF($B$2:B200,B200)</f>
        <v>Março202158</v>
      </c>
      <c r="B200" t="s">
        <v>54</v>
      </c>
      <c r="C200">
        <v>2021</v>
      </c>
      <c r="D200" s="2">
        <v>44291</v>
      </c>
      <c r="E200" t="s">
        <v>321</v>
      </c>
      <c r="F200" t="s">
        <v>34</v>
      </c>
      <c r="G200">
        <v>76</v>
      </c>
      <c r="H200" t="s">
        <v>14</v>
      </c>
      <c r="I200" t="s">
        <v>25</v>
      </c>
    </row>
    <row r="201" spans="1:9" x14ac:dyDescent="0.25">
      <c r="A201" t="str">
        <f>B201&amp;C201&amp;COUNTIF($B$2:B201,B201)</f>
        <v>Abril20211</v>
      </c>
      <c r="B201" t="s">
        <v>55</v>
      </c>
      <c r="C201">
        <v>2021</v>
      </c>
      <c r="D201" s="2">
        <v>44282</v>
      </c>
      <c r="E201" t="s">
        <v>322</v>
      </c>
      <c r="F201" t="s">
        <v>21</v>
      </c>
      <c r="G201">
        <v>48</v>
      </c>
      <c r="H201" t="s">
        <v>13</v>
      </c>
      <c r="I201" t="s">
        <v>25</v>
      </c>
    </row>
    <row r="202" spans="1:9" x14ac:dyDescent="0.25">
      <c r="A202" t="str">
        <f>B202&amp;C202&amp;COUNTIF($B$2:B202,B202)</f>
        <v>Abril20212</v>
      </c>
      <c r="B202" t="s">
        <v>55</v>
      </c>
      <c r="C202">
        <v>2021</v>
      </c>
      <c r="D202" s="2">
        <v>44286</v>
      </c>
      <c r="E202" t="s">
        <v>323</v>
      </c>
      <c r="F202" t="s">
        <v>18</v>
      </c>
      <c r="G202">
        <v>97</v>
      </c>
      <c r="H202" t="s">
        <v>14</v>
      </c>
      <c r="I202" t="s">
        <v>25</v>
      </c>
    </row>
    <row r="203" spans="1:9" x14ac:dyDescent="0.25">
      <c r="A203" t="str">
        <f>B203&amp;C203&amp;COUNTIF($B$2:B203,B203)</f>
        <v>Abril20213</v>
      </c>
      <c r="B203" t="s">
        <v>55</v>
      </c>
      <c r="C203">
        <v>2021</v>
      </c>
      <c r="D203" t="s">
        <v>84</v>
      </c>
      <c r="E203" t="s">
        <v>324</v>
      </c>
      <c r="F203" t="s">
        <v>3</v>
      </c>
      <c r="G203">
        <v>84</v>
      </c>
      <c r="H203" t="s">
        <v>13</v>
      </c>
      <c r="I203" t="s">
        <v>24</v>
      </c>
    </row>
    <row r="204" spans="1:9" x14ac:dyDescent="0.25">
      <c r="A204" t="str">
        <f>B204&amp;C204&amp;COUNTIF($B$2:B204,B204)</f>
        <v>Abril20214</v>
      </c>
      <c r="B204" t="s">
        <v>55</v>
      </c>
      <c r="C204">
        <v>2021</v>
      </c>
      <c r="D204" t="s">
        <v>85</v>
      </c>
      <c r="E204" t="s">
        <v>325</v>
      </c>
      <c r="F204" t="s">
        <v>3</v>
      </c>
      <c r="G204">
        <v>68</v>
      </c>
      <c r="H204" t="s">
        <v>13</v>
      </c>
      <c r="I204" t="s">
        <v>24</v>
      </c>
    </row>
    <row r="205" spans="1:9" x14ac:dyDescent="0.25">
      <c r="A205" t="str">
        <f>B205&amp;C205&amp;COUNTIF($B$2:B205,B205)</f>
        <v>Abril20215</v>
      </c>
      <c r="B205" t="s">
        <v>55</v>
      </c>
      <c r="C205">
        <v>2021</v>
      </c>
      <c r="D205" t="s">
        <v>89</v>
      </c>
      <c r="E205" t="s">
        <v>326</v>
      </c>
      <c r="F205" t="s">
        <v>3</v>
      </c>
      <c r="G205">
        <v>60</v>
      </c>
      <c r="H205" t="s">
        <v>13</v>
      </c>
      <c r="I205" t="s">
        <v>24</v>
      </c>
    </row>
    <row r="206" spans="1:9" x14ac:dyDescent="0.25">
      <c r="A206" t="str">
        <f>B206&amp;C206&amp;COUNTIF($B$2:B206,B206)</f>
        <v>Abril20216</v>
      </c>
      <c r="B206" t="s">
        <v>55</v>
      </c>
      <c r="C206">
        <v>2021</v>
      </c>
      <c r="D206" t="s">
        <v>89</v>
      </c>
      <c r="E206" t="s">
        <v>327</v>
      </c>
      <c r="F206" t="s">
        <v>3</v>
      </c>
      <c r="G206">
        <v>51</v>
      </c>
      <c r="H206" t="s">
        <v>13</v>
      </c>
      <c r="I206" t="s">
        <v>24</v>
      </c>
    </row>
    <row r="207" spans="1:9" x14ac:dyDescent="0.25">
      <c r="A207" t="str">
        <f>B207&amp;C207&amp;COUNTIF($B$2:B207,B207)</f>
        <v>Abril20217</v>
      </c>
      <c r="B207" t="s">
        <v>55</v>
      </c>
      <c r="C207">
        <v>2021</v>
      </c>
      <c r="D207" t="s">
        <v>96</v>
      </c>
      <c r="E207" t="s">
        <v>328</v>
      </c>
      <c r="F207" t="s">
        <v>64</v>
      </c>
      <c r="G207">
        <v>94</v>
      </c>
      <c r="H207" t="s">
        <v>13</v>
      </c>
      <c r="I207" t="s">
        <v>24</v>
      </c>
    </row>
    <row r="208" spans="1:9" x14ac:dyDescent="0.25">
      <c r="A208" t="str">
        <f>B208&amp;C208&amp;COUNTIF($B$2:B208,B208)</f>
        <v>Abril20218</v>
      </c>
      <c r="B208" t="s">
        <v>55</v>
      </c>
      <c r="C208">
        <v>2021</v>
      </c>
      <c r="D208" t="s">
        <v>108</v>
      </c>
      <c r="E208" t="s">
        <v>329</v>
      </c>
      <c r="F208" t="s">
        <v>5</v>
      </c>
      <c r="G208">
        <v>34</v>
      </c>
      <c r="H208" t="s">
        <v>13</v>
      </c>
      <c r="I208" t="s">
        <v>24</v>
      </c>
    </row>
    <row r="209" spans="1:9" x14ac:dyDescent="0.25">
      <c r="A209" t="str">
        <f>B209&amp;C209&amp;COUNTIF($B$2:B209,B209)</f>
        <v>Abril20219</v>
      </c>
      <c r="B209" t="s">
        <v>55</v>
      </c>
      <c r="C209">
        <v>2021</v>
      </c>
      <c r="D209" t="s">
        <v>109</v>
      </c>
      <c r="E209" t="s">
        <v>330</v>
      </c>
      <c r="F209" t="s">
        <v>3</v>
      </c>
      <c r="G209">
        <v>117</v>
      </c>
      <c r="H209" t="s">
        <v>13</v>
      </c>
      <c r="I209" t="s">
        <v>24</v>
      </c>
    </row>
    <row r="210" spans="1:9" x14ac:dyDescent="0.25">
      <c r="A210" t="str">
        <f>B210&amp;C210&amp;COUNTIF($B$2:B210,B210)</f>
        <v>Abril202110</v>
      </c>
      <c r="B210" t="s">
        <v>55</v>
      </c>
      <c r="C210">
        <v>2021</v>
      </c>
      <c r="D210" t="s">
        <v>110</v>
      </c>
      <c r="E210" t="s">
        <v>331</v>
      </c>
      <c r="F210" t="s">
        <v>4</v>
      </c>
      <c r="G210">
        <v>38</v>
      </c>
      <c r="H210" t="s">
        <v>13</v>
      </c>
      <c r="I210" t="s">
        <v>24</v>
      </c>
    </row>
    <row r="211" spans="1:9" x14ac:dyDescent="0.25">
      <c r="A211" t="str">
        <f>B211&amp;C211&amp;COUNTIF($B$2:B211,B211)</f>
        <v>Abril202111</v>
      </c>
      <c r="B211" t="s">
        <v>55</v>
      </c>
      <c r="C211">
        <v>2021</v>
      </c>
      <c r="D211" t="s">
        <v>111</v>
      </c>
      <c r="E211" t="s">
        <v>332</v>
      </c>
      <c r="F211" t="s">
        <v>4</v>
      </c>
      <c r="G211">
        <v>71</v>
      </c>
      <c r="H211" t="s">
        <v>13</v>
      </c>
      <c r="I211" t="s">
        <v>24</v>
      </c>
    </row>
    <row r="212" spans="1:9" x14ac:dyDescent="0.25">
      <c r="A212" t="str">
        <f>B212&amp;C212&amp;COUNTIF($B$2:B212,B212)</f>
        <v>Abril202112</v>
      </c>
      <c r="B212" t="s">
        <v>55</v>
      </c>
      <c r="C212">
        <v>2021</v>
      </c>
      <c r="D212" t="s">
        <v>112</v>
      </c>
      <c r="E212" t="s">
        <v>333</v>
      </c>
      <c r="F212" t="s">
        <v>19</v>
      </c>
      <c r="G212">
        <v>83</v>
      </c>
      <c r="H212" t="s">
        <v>13</v>
      </c>
      <c r="I212" t="s">
        <v>24</v>
      </c>
    </row>
    <row r="213" spans="1:9" x14ac:dyDescent="0.25">
      <c r="A213" t="str">
        <f>B213&amp;C213&amp;COUNTIF($B$2:B213,B213)</f>
        <v>Abril202113</v>
      </c>
      <c r="B213" t="s">
        <v>55</v>
      </c>
      <c r="C213">
        <v>2021</v>
      </c>
      <c r="D213" t="s">
        <v>113</v>
      </c>
      <c r="E213" t="s">
        <v>334</v>
      </c>
      <c r="F213" t="s">
        <v>17</v>
      </c>
      <c r="G213">
        <v>62</v>
      </c>
      <c r="H213" t="s">
        <v>13</v>
      </c>
      <c r="I213" t="s">
        <v>24</v>
      </c>
    </row>
    <row r="214" spans="1:9" x14ac:dyDescent="0.25">
      <c r="A214" t="str">
        <f>B214&amp;C214&amp;COUNTIF($B$2:B214,B214)</f>
        <v>Abril202114</v>
      </c>
      <c r="B214" t="s">
        <v>55</v>
      </c>
      <c r="C214">
        <v>2021</v>
      </c>
      <c r="D214" t="s">
        <v>114</v>
      </c>
      <c r="E214" t="s">
        <v>335</v>
      </c>
      <c r="F214" t="s">
        <v>20</v>
      </c>
      <c r="G214">
        <v>73</v>
      </c>
      <c r="H214" t="s">
        <v>13</v>
      </c>
      <c r="I214" t="s">
        <v>24</v>
      </c>
    </row>
    <row r="215" spans="1:9" x14ac:dyDescent="0.25">
      <c r="A215" t="str">
        <f>B215&amp;C215&amp;COUNTIF($B$2:B215,B215)</f>
        <v>Abril202115</v>
      </c>
      <c r="B215" t="s">
        <v>55</v>
      </c>
      <c r="C215">
        <v>2021</v>
      </c>
      <c r="D215" t="s">
        <v>115</v>
      </c>
      <c r="E215" t="s">
        <v>336</v>
      </c>
      <c r="F215" t="s">
        <v>5</v>
      </c>
      <c r="G215">
        <v>113</v>
      </c>
      <c r="H215" t="s">
        <v>13</v>
      </c>
      <c r="I215" t="s">
        <v>24</v>
      </c>
    </row>
    <row r="216" spans="1:9" x14ac:dyDescent="0.25">
      <c r="A216" t="str">
        <f>B216&amp;C216&amp;COUNTIF($B$2:B216,B216)</f>
        <v>Abril202116</v>
      </c>
      <c r="B216" t="s">
        <v>55</v>
      </c>
      <c r="C216">
        <v>2021</v>
      </c>
      <c r="D216" t="s">
        <v>115</v>
      </c>
      <c r="E216" t="s">
        <v>337</v>
      </c>
      <c r="F216" t="s">
        <v>17</v>
      </c>
      <c r="G216">
        <v>37</v>
      </c>
      <c r="H216" t="s">
        <v>13</v>
      </c>
      <c r="I216" t="s">
        <v>24</v>
      </c>
    </row>
    <row r="217" spans="1:9" x14ac:dyDescent="0.25">
      <c r="A217" t="str">
        <f>B217&amp;C217&amp;COUNTIF($B$2:B217,B217)</f>
        <v>Abril202117</v>
      </c>
      <c r="B217" t="s">
        <v>55</v>
      </c>
      <c r="C217">
        <v>2021</v>
      </c>
      <c r="D217" t="s">
        <v>115</v>
      </c>
      <c r="E217" t="s">
        <v>338</v>
      </c>
      <c r="F217" t="s">
        <v>17</v>
      </c>
      <c r="G217">
        <v>107</v>
      </c>
      <c r="H217" t="s">
        <v>13</v>
      </c>
      <c r="I217" t="s">
        <v>24</v>
      </c>
    </row>
    <row r="218" spans="1:9" x14ac:dyDescent="0.25">
      <c r="A218" t="str">
        <f>B218&amp;C218&amp;COUNTIF($B$2:B218,B218)</f>
        <v>Abril202118</v>
      </c>
      <c r="B218" t="s">
        <v>55</v>
      </c>
      <c r="C218">
        <v>2021</v>
      </c>
      <c r="D218" t="s">
        <v>116</v>
      </c>
      <c r="E218" t="s">
        <v>339</v>
      </c>
      <c r="F218" t="s">
        <v>4</v>
      </c>
      <c r="G218">
        <v>131</v>
      </c>
      <c r="H218" t="s">
        <v>13</v>
      </c>
      <c r="I218" t="s">
        <v>24</v>
      </c>
    </row>
    <row r="219" spans="1:9" x14ac:dyDescent="0.25">
      <c r="A219" t="str">
        <f>B219&amp;C219&amp;COUNTIF($B$2:B219,B219)</f>
        <v>Abril202119</v>
      </c>
      <c r="B219" t="s">
        <v>55</v>
      </c>
      <c r="C219">
        <v>2021</v>
      </c>
      <c r="D219" t="s">
        <v>117</v>
      </c>
      <c r="E219" t="s">
        <v>340</v>
      </c>
      <c r="F219" t="s">
        <v>17</v>
      </c>
      <c r="G219">
        <v>40</v>
      </c>
      <c r="H219" t="s">
        <v>13</v>
      </c>
      <c r="I219" t="s">
        <v>24</v>
      </c>
    </row>
    <row r="220" spans="1:9" x14ac:dyDescent="0.25">
      <c r="A220" t="str">
        <f>B220&amp;C220&amp;COUNTIF($B$2:B220,B220)</f>
        <v>Abril202120</v>
      </c>
      <c r="B220" t="s">
        <v>55</v>
      </c>
      <c r="C220">
        <v>2021</v>
      </c>
      <c r="D220" s="2">
        <v>44292</v>
      </c>
      <c r="E220" t="s">
        <v>341</v>
      </c>
      <c r="F220" t="s">
        <v>18</v>
      </c>
      <c r="G220">
        <v>60</v>
      </c>
      <c r="H220" t="s">
        <v>14</v>
      </c>
      <c r="I220" t="s">
        <v>24</v>
      </c>
    </row>
    <row r="221" spans="1:9" x14ac:dyDescent="0.25">
      <c r="A221" t="str">
        <f>B221&amp;C221&amp;COUNTIF($B$2:B221,B221)</f>
        <v>Abril202121</v>
      </c>
      <c r="B221" t="s">
        <v>55</v>
      </c>
      <c r="C221">
        <v>2021</v>
      </c>
      <c r="D221" s="2">
        <v>44297</v>
      </c>
      <c r="E221" t="s">
        <v>342</v>
      </c>
      <c r="F221" t="s">
        <v>23</v>
      </c>
      <c r="G221">
        <v>68</v>
      </c>
      <c r="H221" t="s">
        <v>36</v>
      </c>
      <c r="I221" t="s">
        <v>36</v>
      </c>
    </row>
    <row r="222" spans="1:9" x14ac:dyDescent="0.25">
      <c r="A222" t="str">
        <f>B222&amp;C222&amp;COUNTIF($B$2:B222,B222)</f>
        <v>Abril202122</v>
      </c>
      <c r="B222" t="s">
        <v>55</v>
      </c>
      <c r="C222">
        <v>2021</v>
      </c>
      <c r="D222" s="2">
        <v>44295</v>
      </c>
      <c r="E222" t="s">
        <v>343</v>
      </c>
      <c r="F222" t="s">
        <v>21</v>
      </c>
      <c r="G222">
        <v>134</v>
      </c>
      <c r="H222" t="s">
        <v>13</v>
      </c>
      <c r="I222" t="s">
        <v>42</v>
      </c>
    </row>
    <row r="223" spans="1:9" x14ac:dyDescent="0.25">
      <c r="A223" t="str">
        <f>B223&amp;C223&amp;COUNTIF($B$2:B223,B223)</f>
        <v>Abril202123</v>
      </c>
      <c r="B223" t="s">
        <v>55</v>
      </c>
      <c r="C223">
        <v>2021</v>
      </c>
      <c r="D223" s="2">
        <v>44295</v>
      </c>
      <c r="E223" t="s">
        <v>344</v>
      </c>
      <c r="F223" t="s">
        <v>21</v>
      </c>
      <c r="G223">
        <v>99</v>
      </c>
      <c r="H223" t="s">
        <v>13</v>
      </c>
      <c r="I223" t="s">
        <v>42</v>
      </c>
    </row>
    <row r="224" spans="1:9" x14ac:dyDescent="0.25">
      <c r="A224" t="str">
        <f>B224&amp;C224&amp;COUNTIF($B$2:B224,B224)</f>
        <v>Abril202124</v>
      </c>
      <c r="B224" t="s">
        <v>55</v>
      </c>
      <c r="C224">
        <v>2021</v>
      </c>
      <c r="D224" s="2">
        <v>44295</v>
      </c>
      <c r="E224" t="s">
        <v>345</v>
      </c>
      <c r="F224" t="s">
        <v>21</v>
      </c>
      <c r="G224">
        <v>92</v>
      </c>
      <c r="H224" t="s">
        <v>13</v>
      </c>
      <c r="I224" t="s">
        <v>42</v>
      </c>
    </row>
    <row r="225" spans="1:9" x14ac:dyDescent="0.25">
      <c r="A225" t="str">
        <f>B225&amp;C225&amp;COUNTIF($B$2:B225,B225)</f>
        <v>Abril202125</v>
      </c>
      <c r="B225" t="s">
        <v>55</v>
      </c>
      <c r="C225">
        <v>2021</v>
      </c>
      <c r="D225" s="2">
        <v>44296</v>
      </c>
      <c r="E225" t="s">
        <v>346</v>
      </c>
      <c r="F225" t="s">
        <v>5</v>
      </c>
      <c r="G225">
        <v>76</v>
      </c>
      <c r="H225" t="s">
        <v>13</v>
      </c>
      <c r="I225" t="s">
        <v>42</v>
      </c>
    </row>
    <row r="226" spans="1:9" x14ac:dyDescent="0.25">
      <c r="A226" t="str">
        <f>B226&amp;C226&amp;COUNTIF($B$2:B226,B226)</f>
        <v>Abril202126</v>
      </c>
      <c r="B226" t="s">
        <v>55</v>
      </c>
      <c r="C226">
        <v>2021</v>
      </c>
      <c r="D226" s="2">
        <v>44297</v>
      </c>
      <c r="E226" t="s">
        <v>347</v>
      </c>
      <c r="F226" t="s">
        <v>4</v>
      </c>
      <c r="G226">
        <v>131</v>
      </c>
      <c r="H226" t="s">
        <v>13</v>
      </c>
      <c r="I226" t="s">
        <v>42</v>
      </c>
    </row>
    <row r="227" spans="1:9" x14ac:dyDescent="0.25">
      <c r="A227" t="str">
        <f>B227&amp;C227&amp;COUNTIF($B$2:B227,B227)</f>
        <v>Abril202127</v>
      </c>
      <c r="B227" t="s">
        <v>55</v>
      </c>
      <c r="C227">
        <v>2021</v>
      </c>
      <c r="D227" s="2">
        <v>44298</v>
      </c>
      <c r="E227" t="s">
        <v>348</v>
      </c>
      <c r="F227" t="s">
        <v>3</v>
      </c>
      <c r="G227">
        <v>91</v>
      </c>
      <c r="H227" t="s">
        <v>13</v>
      </c>
      <c r="I227" t="s">
        <v>42</v>
      </c>
    </row>
    <row r="228" spans="1:9" x14ac:dyDescent="0.25">
      <c r="A228" t="str">
        <f>B228&amp;C228&amp;COUNTIF($B$2:B228,B228)</f>
        <v>Abril202128</v>
      </c>
      <c r="B228" t="s">
        <v>55</v>
      </c>
      <c r="C228">
        <v>2021</v>
      </c>
      <c r="D228" s="2">
        <v>44298</v>
      </c>
      <c r="E228" t="s">
        <v>349</v>
      </c>
      <c r="F228" t="s">
        <v>3</v>
      </c>
      <c r="G228">
        <v>20</v>
      </c>
      <c r="H228" t="s">
        <v>13</v>
      </c>
      <c r="I228" t="s">
        <v>42</v>
      </c>
    </row>
    <row r="229" spans="1:9" x14ac:dyDescent="0.25">
      <c r="A229" t="str">
        <f>B229&amp;C229&amp;COUNTIF($B$2:B229,B229)</f>
        <v>Abril202129</v>
      </c>
      <c r="B229" t="s">
        <v>55</v>
      </c>
      <c r="C229">
        <v>2021</v>
      </c>
      <c r="D229" s="2">
        <v>44300</v>
      </c>
      <c r="E229" t="s">
        <v>350</v>
      </c>
      <c r="F229" t="s">
        <v>4</v>
      </c>
      <c r="G229">
        <v>80</v>
      </c>
      <c r="H229" t="s">
        <v>13</v>
      </c>
      <c r="I229" t="s">
        <v>42</v>
      </c>
    </row>
    <row r="230" spans="1:9" x14ac:dyDescent="0.25">
      <c r="A230" t="str">
        <f>B230&amp;C230&amp;COUNTIF($B$2:B230,B230)</f>
        <v>Abril202130</v>
      </c>
      <c r="B230" t="s">
        <v>55</v>
      </c>
      <c r="C230">
        <v>2021</v>
      </c>
      <c r="D230" s="2">
        <v>44300</v>
      </c>
      <c r="E230" t="s">
        <v>351</v>
      </c>
      <c r="F230" t="s">
        <v>17</v>
      </c>
      <c r="G230">
        <v>49</v>
      </c>
      <c r="H230" t="s">
        <v>13</v>
      </c>
      <c r="I230" t="s">
        <v>42</v>
      </c>
    </row>
    <row r="231" spans="1:9" x14ac:dyDescent="0.25">
      <c r="A231" t="str">
        <f>B231&amp;C231&amp;COUNTIF($B$2:B231,B231)</f>
        <v>Abril202131</v>
      </c>
      <c r="B231" t="s">
        <v>55</v>
      </c>
      <c r="C231">
        <v>2021</v>
      </c>
      <c r="D231" s="2">
        <v>44301</v>
      </c>
      <c r="E231" t="s">
        <v>352</v>
      </c>
      <c r="F231" t="s">
        <v>30</v>
      </c>
      <c r="G231">
        <v>55</v>
      </c>
      <c r="H231" t="s">
        <v>13</v>
      </c>
      <c r="I231" t="s">
        <v>42</v>
      </c>
    </row>
    <row r="232" spans="1:9" x14ac:dyDescent="0.25">
      <c r="A232" t="str">
        <f>B232&amp;C232&amp;COUNTIF($B$2:B232,B232)</f>
        <v>Abril202132</v>
      </c>
      <c r="B232" t="s">
        <v>55</v>
      </c>
      <c r="C232">
        <v>2021</v>
      </c>
      <c r="D232" s="2">
        <v>44301</v>
      </c>
      <c r="E232" t="s">
        <v>353</v>
      </c>
      <c r="F232" t="s">
        <v>5</v>
      </c>
      <c r="G232">
        <v>59</v>
      </c>
      <c r="H232" t="s">
        <v>13</v>
      </c>
      <c r="I232" t="s">
        <v>42</v>
      </c>
    </row>
    <row r="233" spans="1:9" x14ac:dyDescent="0.25">
      <c r="A233" t="str">
        <f>B233&amp;C233&amp;COUNTIF($B$2:B233,B233)</f>
        <v>Abril202133</v>
      </c>
      <c r="B233" t="s">
        <v>55</v>
      </c>
      <c r="C233">
        <v>2021</v>
      </c>
      <c r="D233" s="2">
        <v>44298</v>
      </c>
      <c r="E233" t="s">
        <v>354</v>
      </c>
      <c r="F233" t="s">
        <v>18</v>
      </c>
      <c r="G233">
        <v>129</v>
      </c>
      <c r="H233" t="s">
        <v>14</v>
      </c>
      <c r="I233" t="s">
        <v>25</v>
      </c>
    </row>
    <row r="234" spans="1:9" x14ac:dyDescent="0.25">
      <c r="A234" t="str">
        <f>B234&amp;C234&amp;COUNTIF($B$2:B234,B234)</f>
        <v>Abril202134</v>
      </c>
      <c r="B234" t="s">
        <v>55</v>
      </c>
      <c r="C234">
        <v>2021</v>
      </c>
      <c r="D234" s="2">
        <v>44300</v>
      </c>
      <c r="E234" t="s">
        <v>355</v>
      </c>
      <c r="F234" t="s">
        <v>31</v>
      </c>
      <c r="G234">
        <v>1000</v>
      </c>
      <c r="H234" t="s">
        <v>14</v>
      </c>
      <c r="I234" t="s">
        <v>25</v>
      </c>
    </row>
    <row r="235" spans="1:9" x14ac:dyDescent="0.25">
      <c r="A235" t="str">
        <f>B235&amp;C235&amp;COUNTIF($B$2:B235,B235)</f>
        <v>Abril202135</v>
      </c>
      <c r="B235" t="s">
        <v>55</v>
      </c>
      <c r="C235">
        <v>2021</v>
      </c>
      <c r="D235" s="2">
        <v>44300</v>
      </c>
      <c r="E235" t="s">
        <v>356</v>
      </c>
      <c r="F235" t="s">
        <v>19</v>
      </c>
      <c r="G235">
        <v>108</v>
      </c>
      <c r="H235" t="s">
        <v>14</v>
      </c>
      <c r="I235" t="s">
        <v>25</v>
      </c>
    </row>
    <row r="236" spans="1:9" x14ac:dyDescent="0.25">
      <c r="A236" t="str">
        <f>B236&amp;C236&amp;COUNTIF($B$2:B236,B236)</f>
        <v>Abril202136</v>
      </c>
      <c r="B236" t="s">
        <v>55</v>
      </c>
      <c r="C236">
        <v>2021</v>
      </c>
      <c r="D236" s="2">
        <v>44304</v>
      </c>
      <c r="E236" t="s">
        <v>357</v>
      </c>
      <c r="F236" t="s">
        <v>4</v>
      </c>
      <c r="G236">
        <v>74</v>
      </c>
      <c r="H236" t="s">
        <v>14</v>
      </c>
      <c r="I236" t="s">
        <v>25</v>
      </c>
    </row>
    <row r="237" spans="1:9" x14ac:dyDescent="0.25">
      <c r="A237" t="str">
        <f>B237&amp;C237&amp;COUNTIF($B$2:B237,B237)</f>
        <v>Abril202137</v>
      </c>
      <c r="B237" t="s">
        <v>55</v>
      </c>
      <c r="C237">
        <v>2021</v>
      </c>
      <c r="D237" s="2">
        <v>44304</v>
      </c>
      <c r="E237" t="s">
        <v>358</v>
      </c>
      <c r="F237" t="s">
        <v>21</v>
      </c>
      <c r="G237">
        <v>111</v>
      </c>
      <c r="H237" t="s">
        <v>14</v>
      </c>
      <c r="I237" t="s">
        <v>25</v>
      </c>
    </row>
    <row r="238" spans="1:9" x14ac:dyDescent="0.25">
      <c r="A238" t="str">
        <f>B238&amp;C238&amp;COUNTIF($B$2:B238,B238)</f>
        <v>Abril202138</v>
      </c>
      <c r="B238" t="s">
        <v>55</v>
      </c>
      <c r="C238">
        <v>2021</v>
      </c>
      <c r="D238" s="2">
        <v>44303</v>
      </c>
      <c r="E238" t="s">
        <v>359</v>
      </c>
      <c r="F238" t="s">
        <v>4</v>
      </c>
      <c r="G238">
        <v>121</v>
      </c>
      <c r="H238" t="s">
        <v>13</v>
      </c>
      <c r="I238" t="s">
        <v>42</v>
      </c>
    </row>
    <row r="239" spans="1:9" x14ac:dyDescent="0.25">
      <c r="A239" t="str">
        <f>B239&amp;C239&amp;COUNTIF($B$2:B239,B239)</f>
        <v>Abril202139</v>
      </c>
      <c r="B239" t="s">
        <v>55</v>
      </c>
      <c r="C239">
        <v>2021</v>
      </c>
      <c r="D239" s="2">
        <v>44303</v>
      </c>
      <c r="E239" t="s">
        <v>360</v>
      </c>
      <c r="F239" t="s">
        <v>21</v>
      </c>
      <c r="G239">
        <v>81</v>
      </c>
      <c r="H239" t="s">
        <v>13</v>
      </c>
      <c r="I239" t="s">
        <v>42</v>
      </c>
    </row>
    <row r="240" spans="1:9" x14ac:dyDescent="0.25">
      <c r="A240" t="str">
        <f>B240&amp;C240&amp;COUNTIF($B$2:B240,B240)</f>
        <v>Abril202140</v>
      </c>
      <c r="B240" t="s">
        <v>55</v>
      </c>
      <c r="C240">
        <v>2021</v>
      </c>
      <c r="D240" s="2">
        <v>44303</v>
      </c>
      <c r="E240" t="s">
        <v>361</v>
      </c>
      <c r="F240" t="s">
        <v>23</v>
      </c>
      <c r="G240">
        <v>119</v>
      </c>
      <c r="H240" t="s">
        <v>13</v>
      </c>
      <c r="I240" t="s">
        <v>42</v>
      </c>
    </row>
    <row r="241" spans="1:9" x14ac:dyDescent="0.25">
      <c r="A241" t="str">
        <f>B241&amp;C241&amp;COUNTIF($B$2:B241,B241)</f>
        <v>Abril202141</v>
      </c>
      <c r="B241" t="s">
        <v>55</v>
      </c>
      <c r="C241">
        <v>2021</v>
      </c>
      <c r="D241" s="2">
        <v>44303</v>
      </c>
      <c r="E241" t="s">
        <v>362</v>
      </c>
      <c r="F241" t="s">
        <v>5</v>
      </c>
      <c r="G241">
        <v>32</v>
      </c>
      <c r="H241" t="s">
        <v>13</v>
      </c>
      <c r="I241" t="s">
        <v>42</v>
      </c>
    </row>
    <row r="242" spans="1:9" x14ac:dyDescent="0.25">
      <c r="A242" t="str">
        <f>B242&amp;C242&amp;COUNTIF($B$2:B242,B242)</f>
        <v>Abril202142</v>
      </c>
      <c r="B242" t="s">
        <v>55</v>
      </c>
      <c r="C242">
        <v>2021</v>
      </c>
      <c r="D242" s="2">
        <v>44304</v>
      </c>
      <c r="E242" t="s">
        <v>363</v>
      </c>
      <c r="F242" t="s">
        <v>18</v>
      </c>
      <c r="G242">
        <v>66</v>
      </c>
      <c r="H242" t="s">
        <v>14</v>
      </c>
      <c r="I242" t="s">
        <v>25</v>
      </c>
    </row>
    <row r="243" spans="1:9" x14ac:dyDescent="0.25">
      <c r="A243" t="str">
        <f>B243&amp;C243&amp;COUNTIF($B$2:B243,B243)</f>
        <v>Abril202143</v>
      </c>
      <c r="B243" t="s">
        <v>55</v>
      </c>
      <c r="C243">
        <v>2021</v>
      </c>
      <c r="D243" s="2">
        <v>44304</v>
      </c>
      <c r="E243" t="s">
        <v>364</v>
      </c>
      <c r="F243" t="s">
        <v>17</v>
      </c>
      <c r="G243">
        <v>98</v>
      </c>
      <c r="H243" t="s">
        <v>14</v>
      </c>
      <c r="I243" t="s">
        <v>25</v>
      </c>
    </row>
    <row r="244" spans="1:9" x14ac:dyDescent="0.25">
      <c r="A244" t="str">
        <f>B244&amp;C244&amp;COUNTIF($B$2:B244,B244)</f>
        <v>Abril202144</v>
      </c>
      <c r="B244" t="s">
        <v>55</v>
      </c>
      <c r="C244">
        <v>2021</v>
      </c>
      <c r="D244" s="2">
        <v>44304</v>
      </c>
      <c r="E244" t="s">
        <v>365</v>
      </c>
      <c r="F244" t="s">
        <v>4</v>
      </c>
      <c r="G244">
        <v>66</v>
      </c>
      <c r="H244" t="s">
        <v>14</v>
      </c>
      <c r="I244" t="s">
        <v>25</v>
      </c>
    </row>
    <row r="245" spans="1:9" x14ac:dyDescent="0.25">
      <c r="A245" t="str">
        <f>B245&amp;C245&amp;COUNTIF($B$2:B245,B245)</f>
        <v>Abril202145</v>
      </c>
      <c r="B245" t="s">
        <v>55</v>
      </c>
      <c r="C245">
        <v>2021</v>
      </c>
      <c r="D245" s="2">
        <v>44305</v>
      </c>
      <c r="E245" t="s">
        <v>366</v>
      </c>
      <c r="F245" t="s">
        <v>5</v>
      </c>
      <c r="G245">
        <v>63</v>
      </c>
      <c r="H245" t="s">
        <v>13</v>
      </c>
      <c r="I245" t="s">
        <v>42</v>
      </c>
    </row>
    <row r="246" spans="1:9" x14ac:dyDescent="0.25">
      <c r="A246" t="str">
        <f>B246&amp;C246&amp;COUNTIF($B$2:B246,B246)</f>
        <v>Abril202146</v>
      </c>
      <c r="B246" t="s">
        <v>55</v>
      </c>
      <c r="C246">
        <v>2021</v>
      </c>
      <c r="D246" s="2">
        <v>44305</v>
      </c>
      <c r="E246" t="s">
        <v>367</v>
      </c>
      <c r="F246" t="s">
        <v>5</v>
      </c>
      <c r="G246">
        <v>53</v>
      </c>
      <c r="H246" t="s">
        <v>13</v>
      </c>
      <c r="I246" t="s">
        <v>42</v>
      </c>
    </row>
    <row r="247" spans="1:9" x14ac:dyDescent="0.25">
      <c r="A247" t="str">
        <f>B247&amp;C247&amp;COUNTIF($B$2:B247,B247)</f>
        <v>Abril202147</v>
      </c>
      <c r="B247" t="s">
        <v>55</v>
      </c>
      <c r="C247">
        <v>2021</v>
      </c>
      <c r="D247" s="2">
        <v>44305</v>
      </c>
      <c r="E247" t="s">
        <v>368</v>
      </c>
      <c r="F247" t="s">
        <v>17</v>
      </c>
      <c r="G247">
        <v>73</v>
      </c>
      <c r="H247" t="s">
        <v>13</v>
      </c>
      <c r="I247" t="s">
        <v>42</v>
      </c>
    </row>
    <row r="248" spans="1:9" x14ac:dyDescent="0.25">
      <c r="A248" t="str">
        <f>B248&amp;C248&amp;COUNTIF($B$2:B248,B248)</f>
        <v>Abril202148</v>
      </c>
      <c r="B248" t="s">
        <v>55</v>
      </c>
      <c r="C248">
        <v>2021</v>
      </c>
      <c r="D248" s="2">
        <v>44305</v>
      </c>
      <c r="E248" t="s">
        <v>369</v>
      </c>
      <c r="F248" t="s">
        <v>17</v>
      </c>
      <c r="G248">
        <v>120</v>
      </c>
      <c r="H248" t="s">
        <v>13</v>
      </c>
      <c r="I248" t="s">
        <v>42</v>
      </c>
    </row>
    <row r="249" spans="1:9" x14ac:dyDescent="0.25">
      <c r="A249" t="str">
        <f>B249&amp;C249&amp;COUNTIF($B$2:B249,B249)</f>
        <v>Abril202149</v>
      </c>
      <c r="B249" t="s">
        <v>55</v>
      </c>
      <c r="C249">
        <v>2021</v>
      </c>
      <c r="D249" s="2">
        <v>44304</v>
      </c>
      <c r="E249" t="s">
        <v>370</v>
      </c>
      <c r="F249" t="s">
        <v>17</v>
      </c>
      <c r="G249">
        <v>91</v>
      </c>
      <c r="H249" t="s">
        <v>14</v>
      </c>
      <c r="I249" t="s">
        <v>25</v>
      </c>
    </row>
    <row r="250" spans="1:9" x14ac:dyDescent="0.25">
      <c r="A250" t="str">
        <f>B250&amp;C250&amp;COUNTIF($B$2:B250,B250)</f>
        <v>Abril202150</v>
      </c>
      <c r="B250" t="s">
        <v>55</v>
      </c>
      <c r="C250">
        <v>2021</v>
      </c>
      <c r="D250" s="2">
        <v>44306</v>
      </c>
      <c r="E250" t="s">
        <v>371</v>
      </c>
      <c r="F250" t="s">
        <v>4</v>
      </c>
      <c r="G250">
        <v>49</v>
      </c>
      <c r="H250" t="s">
        <v>14</v>
      </c>
      <c r="I250" t="s">
        <v>25</v>
      </c>
    </row>
  </sheetData>
  <autoFilter ref="A1:I471" xr:uid="{A53629EF-A42C-4BA5-9422-4F8B1E109AD3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8862588-1A94-4E23-8133-8DC87BDD8545}">
          <x14:formula1>
            <xm:f>Cat_Meio!$A$2:$A$4</xm:f>
          </x14:formula1>
          <xm:sqref>H2</xm:sqref>
        </x14:dataValidation>
        <x14:dataValidation type="list" allowBlank="1" showInputMessage="1" showErrorMessage="1" xr:uid="{0AB1D405-7156-4C5A-BD6B-C8832263F6F0}">
          <x14:formula1>
            <xm:f>Cat_Gastos!$C$5:$C$5</xm:f>
          </x14:formula1>
          <xm:sqref>H3:H219 H221:H471</xm:sqref>
        </x14:dataValidation>
        <x14:dataValidation type="list" allowBlank="1" showInputMessage="1" showErrorMessage="1" xr:uid="{C6549189-86C9-4D39-911F-F45D13A10DAD}">
          <x14:formula1>
            <xm:f>Cat_Empresa!$A$2:$A$4</xm:f>
          </x14:formula1>
          <xm:sqref>I405:I471</xm:sqref>
        </x14:dataValidation>
        <x14:dataValidation type="list" allowBlank="1" showInputMessage="1" showErrorMessage="1" xr:uid="{EFE0C972-2E2C-4150-843F-74AE5CAB8CD2}">
          <x14:formula1>
            <xm:f>Cat_Gastos!$A$2:$A$14</xm:f>
          </x14:formula1>
          <xm:sqref>F471</xm:sqref>
        </x14:dataValidation>
        <x14:dataValidation type="list" allowBlank="1" showInputMessage="1" showErrorMessage="1" xr:uid="{D189C7B6-26F8-4B33-BBBE-1B7F4AE8B1EE}">
          <x14:formula1>
            <xm:f>Cat_Gastos!$A$2:$A$14+Cat_Investimentos!$A$2:$A$7</xm:f>
          </x14:formula1>
          <xm:sqref>F468:F470</xm:sqref>
        </x14:dataValidation>
        <x14:dataValidation type="list" allowBlank="1" showInputMessage="1" showErrorMessage="1" xr:uid="{94D65DEA-DFC5-408A-9E1C-F6C9BC5394C3}">
          <x14:formula1>
            <xm:f>Cat_Meses!$A$2:$A$13</xm:f>
          </x14:formula1>
          <xm:sqref>B2:B471</xm:sqref>
        </x14:dataValidation>
        <x14:dataValidation type="list" allowBlank="1" showInputMessage="1" showErrorMessage="1" xr:uid="{9374E556-4A0E-44C5-BE33-C35FAC5121B5}">
          <x14:formula1>
            <xm:f>Cat_Empresa!$A$2:$A$5</xm:f>
          </x14:formula1>
          <xm:sqref>I2:I404</xm:sqref>
        </x14:dataValidation>
        <x14:dataValidation type="list" allowBlank="1" showInputMessage="1" showErrorMessage="1" xr:uid="{41EA79F6-E288-40C3-8A8B-F7DC436088D6}">
          <x14:formula1>
            <xm:f>Cat_Gastos_Excel!$A$2:$A$20</xm:f>
          </x14:formula1>
          <xm:sqref>F2:F467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1202-257F-46A8-9C20-C4FBF7BAFF05}">
  <dimension ref="A1:F16"/>
  <sheetViews>
    <sheetView workbookViewId="0">
      <selection activeCell="E17" sqref="E17"/>
    </sheetView>
  </sheetViews>
  <sheetFormatPr defaultRowHeight="15" x14ac:dyDescent="0.25"/>
  <cols>
    <col min="1" max="1" width="17.28515625" bestFit="1" customWidth="1"/>
    <col min="2" max="2" width="16.140625" customWidth="1"/>
    <col min="3" max="3" width="12.28515625" customWidth="1"/>
    <col min="4" max="4" width="31" bestFit="1" customWidth="1"/>
    <col min="5" max="5" width="15" customWidth="1"/>
    <col min="6" max="6" width="13" customWidth="1"/>
    <col min="8" max="8" width="17.28515625" bestFit="1" customWidth="1"/>
    <col min="9" max="9" width="14.28515625" bestFit="1" customWidth="1"/>
    <col min="10" max="10" width="12.5703125" customWidth="1"/>
    <col min="11" max="11" width="13.28515625" bestFit="1" customWidth="1"/>
  </cols>
  <sheetData>
    <row r="1" spans="1:6" x14ac:dyDescent="0.25">
      <c r="A1" t="s">
        <v>7</v>
      </c>
      <c r="B1" t="s">
        <v>10</v>
      </c>
      <c r="C1" t="s">
        <v>26</v>
      </c>
      <c r="D1" t="s">
        <v>41</v>
      </c>
      <c r="E1" t="s">
        <v>40</v>
      </c>
      <c r="F1" t="s">
        <v>16</v>
      </c>
    </row>
    <row r="2" spans="1:6" x14ac:dyDescent="0.25">
      <c r="A2" t="s">
        <v>9</v>
      </c>
      <c r="B2">
        <v>2021</v>
      </c>
      <c r="C2" s="1">
        <v>44182</v>
      </c>
      <c r="D2" t="s">
        <v>372</v>
      </c>
      <c r="E2">
        <v>3000</v>
      </c>
      <c r="F2" t="s">
        <v>38</v>
      </c>
    </row>
    <row r="3" spans="1:6" x14ac:dyDescent="0.25">
      <c r="A3" t="s">
        <v>9</v>
      </c>
      <c r="B3">
        <v>2021</v>
      </c>
      <c r="C3" s="1">
        <v>44182</v>
      </c>
      <c r="D3" t="s">
        <v>373</v>
      </c>
      <c r="E3">
        <v>2000</v>
      </c>
      <c r="F3" t="s">
        <v>39</v>
      </c>
    </row>
    <row r="4" spans="1:6" x14ac:dyDescent="0.25">
      <c r="A4" t="s">
        <v>9</v>
      </c>
      <c r="B4">
        <v>2021</v>
      </c>
      <c r="C4" s="1">
        <v>44203</v>
      </c>
      <c r="D4" t="s">
        <v>374</v>
      </c>
      <c r="E4">
        <v>50</v>
      </c>
      <c r="F4" t="s">
        <v>23</v>
      </c>
    </row>
    <row r="5" spans="1:6" x14ac:dyDescent="0.25">
      <c r="A5" t="s">
        <v>9</v>
      </c>
      <c r="B5">
        <v>2021</v>
      </c>
      <c r="C5" s="1">
        <v>44176</v>
      </c>
      <c r="D5" t="s">
        <v>375</v>
      </c>
      <c r="E5">
        <v>2000</v>
      </c>
      <c r="F5" t="s">
        <v>39</v>
      </c>
    </row>
    <row r="6" spans="1:6" x14ac:dyDescent="0.25">
      <c r="A6" t="s">
        <v>9</v>
      </c>
      <c r="B6">
        <v>2021</v>
      </c>
      <c r="C6" s="1">
        <v>44176</v>
      </c>
      <c r="D6" t="s">
        <v>376</v>
      </c>
      <c r="E6">
        <v>13000</v>
      </c>
      <c r="F6" t="s">
        <v>39</v>
      </c>
    </row>
    <row r="7" spans="1:6" x14ac:dyDescent="0.25">
      <c r="A7" t="s">
        <v>9</v>
      </c>
      <c r="B7">
        <v>2021</v>
      </c>
      <c r="C7" s="2">
        <v>44211</v>
      </c>
      <c r="D7" t="s">
        <v>377</v>
      </c>
      <c r="E7">
        <v>2000</v>
      </c>
      <c r="F7" t="s">
        <v>38</v>
      </c>
    </row>
    <row r="8" spans="1:6" x14ac:dyDescent="0.25">
      <c r="A8" t="s">
        <v>9</v>
      </c>
      <c r="B8">
        <v>2021</v>
      </c>
      <c r="C8" s="2">
        <v>44225</v>
      </c>
      <c r="D8" t="s">
        <v>378</v>
      </c>
      <c r="E8">
        <v>3000</v>
      </c>
      <c r="F8" t="s">
        <v>38</v>
      </c>
    </row>
    <row r="9" spans="1:6" x14ac:dyDescent="0.25">
      <c r="A9" t="s">
        <v>53</v>
      </c>
      <c r="B9">
        <v>2021</v>
      </c>
      <c r="C9" s="2">
        <v>44239</v>
      </c>
      <c r="D9" t="s">
        <v>379</v>
      </c>
      <c r="E9">
        <v>5000</v>
      </c>
      <c r="F9" t="s">
        <v>38</v>
      </c>
    </row>
    <row r="10" spans="1:6" x14ac:dyDescent="0.25">
      <c r="A10" t="s">
        <v>53</v>
      </c>
      <c r="B10">
        <v>2021</v>
      </c>
      <c r="C10" s="2">
        <v>44239</v>
      </c>
      <c r="D10" t="s">
        <v>380</v>
      </c>
      <c r="E10">
        <v>4000</v>
      </c>
      <c r="F10" t="s">
        <v>39</v>
      </c>
    </row>
    <row r="11" spans="1:6" x14ac:dyDescent="0.25">
      <c r="A11" t="s">
        <v>53</v>
      </c>
      <c r="B11">
        <v>2021</v>
      </c>
      <c r="C11" s="2">
        <v>44253</v>
      </c>
      <c r="D11" t="s">
        <v>381</v>
      </c>
      <c r="E11">
        <v>3000</v>
      </c>
      <c r="F11" t="s">
        <v>38</v>
      </c>
    </row>
    <row r="12" spans="1:6" x14ac:dyDescent="0.25">
      <c r="A12" t="s">
        <v>54</v>
      </c>
      <c r="B12">
        <v>2021</v>
      </c>
      <c r="C12" s="2">
        <v>44267</v>
      </c>
      <c r="D12" t="s">
        <v>382</v>
      </c>
      <c r="E12">
        <v>3000</v>
      </c>
      <c r="F12" t="s">
        <v>38</v>
      </c>
    </row>
    <row r="13" spans="1:6" x14ac:dyDescent="0.25">
      <c r="A13" t="s">
        <v>54</v>
      </c>
      <c r="B13">
        <v>2021</v>
      </c>
      <c r="C13" s="2">
        <v>44283</v>
      </c>
      <c r="D13" t="s">
        <v>383</v>
      </c>
      <c r="E13">
        <v>2000</v>
      </c>
      <c r="F13" t="s">
        <v>38</v>
      </c>
    </row>
    <row r="14" spans="1:6" x14ac:dyDescent="0.25">
      <c r="A14" t="s">
        <v>55</v>
      </c>
      <c r="B14">
        <v>2021</v>
      </c>
      <c r="C14" s="2">
        <v>44292</v>
      </c>
      <c r="D14" t="s">
        <v>384</v>
      </c>
      <c r="E14">
        <v>50</v>
      </c>
      <c r="F14" t="s">
        <v>23</v>
      </c>
    </row>
    <row r="15" spans="1:6" x14ac:dyDescent="0.25">
      <c r="A15" t="s">
        <v>55</v>
      </c>
      <c r="B15">
        <v>2021</v>
      </c>
      <c r="C15" s="2">
        <v>44298</v>
      </c>
      <c r="D15" t="s">
        <v>385</v>
      </c>
      <c r="E15">
        <v>3000</v>
      </c>
      <c r="F15" t="s">
        <v>23</v>
      </c>
    </row>
    <row r="16" spans="1:6" x14ac:dyDescent="0.25">
      <c r="A16" t="s">
        <v>55</v>
      </c>
      <c r="B16">
        <v>2021</v>
      </c>
      <c r="C16" s="2">
        <v>44306</v>
      </c>
      <c r="D16" t="s">
        <v>386</v>
      </c>
      <c r="E16">
        <v>2000</v>
      </c>
      <c r="F16" t="s">
        <v>38</v>
      </c>
    </row>
  </sheetData>
  <autoFilter ref="A1:F470" xr:uid="{A53629EF-A42C-4BA5-9422-4F8B1E109AD3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5558739-FD05-4A88-8781-1B99FCEC4125}">
          <x14:formula1>
            <xm:f>Cat_Remuneração!$A$2:$A$5</xm:f>
          </x14:formula1>
          <xm:sqref>F2:F457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E5E-0191-465B-9645-28A954B7F4DF}">
  <dimension ref="A1:D157"/>
  <sheetViews>
    <sheetView workbookViewId="0">
      <selection activeCell="D19" sqref="D19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24.28515625" customWidth="1"/>
    <col min="4" max="4" width="13.42578125" customWidth="1"/>
  </cols>
  <sheetData>
    <row r="1" spans="1:4" x14ac:dyDescent="0.25">
      <c r="A1" t="s">
        <v>7</v>
      </c>
      <c r="B1" t="s">
        <v>10</v>
      </c>
      <c r="C1" t="s">
        <v>119</v>
      </c>
      <c r="D1" t="s">
        <v>118</v>
      </c>
    </row>
    <row r="2" spans="1:4" x14ac:dyDescent="0.25">
      <c r="A2" t="s">
        <v>9</v>
      </c>
      <c r="B2">
        <v>2021</v>
      </c>
      <c r="C2" t="s">
        <v>17</v>
      </c>
      <c r="D2">
        <v>160</v>
      </c>
    </row>
    <row r="3" spans="1:4" x14ac:dyDescent="0.25">
      <c r="A3" t="s">
        <v>9</v>
      </c>
      <c r="B3">
        <v>2021</v>
      </c>
      <c r="C3" t="s">
        <v>3</v>
      </c>
      <c r="D3">
        <v>300</v>
      </c>
    </row>
    <row r="4" spans="1:4" x14ac:dyDescent="0.25">
      <c r="A4" t="s">
        <v>9</v>
      </c>
      <c r="B4">
        <v>2021</v>
      </c>
      <c r="C4" t="s">
        <v>18</v>
      </c>
      <c r="D4">
        <v>500</v>
      </c>
    </row>
    <row r="5" spans="1:4" x14ac:dyDescent="0.25">
      <c r="A5" t="s">
        <v>9</v>
      </c>
      <c r="B5">
        <v>2021</v>
      </c>
      <c r="C5" t="s">
        <v>64</v>
      </c>
      <c r="D5">
        <v>100</v>
      </c>
    </row>
    <row r="6" spans="1:4" x14ac:dyDescent="0.25">
      <c r="A6" t="s">
        <v>9</v>
      </c>
      <c r="B6">
        <v>2021</v>
      </c>
      <c r="C6" t="s">
        <v>30</v>
      </c>
      <c r="D6">
        <v>200</v>
      </c>
    </row>
    <row r="7" spans="1:4" x14ac:dyDescent="0.25">
      <c r="A7" t="s">
        <v>9</v>
      </c>
      <c r="B7">
        <v>2021</v>
      </c>
      <c r="C7" t="s">
        <v>19</v>
      </c>
      <c r="D7">
        <v>600</v>
      </c>
    </row>
    <row r="8" spans="1:4" x14ac:dyDescent="0.25">
      <c r="A8" t="s">
        <v>9</v>
      </c>
      <c r="B8">
        <v>2021</v>
      </c>
      <c r="C8" t="s">
        <v>5</v>
      </c>
      <c r="D8">
        <v>250</v>
      </c>
    </row>
    <row r="9" spans="1:4" x14ac:dyDescent="0.25">
      <c r="A9" t="s">
        <v>9</v>
      </c>
      <c r="B9">
        <v>2021</v>
      </c>
      <c r="C9" t="s">
        <v>21</v>
      </c>
      <c r="D9">
        <v>100</v>
      </c>
    </row>
    <row r="10" spans="1:4" x14ac:dyDescent="0.25">
      <c r="A10" t="s">
        <v>9</v>
      </c>
      <c r="B10">
        <v>2021</v>
      </c>
      <c r="C10" t="s">
        <v>4</v>
      </c>
      <c r="D10">
        <v>650</v>
      </c>
    </row>
    <row r="11" spans="1:4" x14ac:dyDescent="0.25">
      <c r="A11" t="s">
        <v>9</v>
      </c>
      <c r="B11">
        <v>2021</v>
      </c>
      <c r="C11" t="s">
        <v>20</v>
      </c>
      <c r="D11">
        <v>370</v>
      </c>
    </row>
    <row r="12" spans="1:4" x14ac:dyDescent="0.25">
      <c r="A12" t="s">
        <v>9</v>
      </c>
      <c r="B12">
        <v>2021</v>
      </c>
      <c r="C12" t="s">
        <v>22</v>
      </c>
      <c r="D12">
        <v>50</v>
      </c>
    </row>
    <row r="13" spans="1:4" x14ac:dyDescent="0.25">
      <c r="A13" t="s">
        <v>9</v>
      </c>
      <c r="B13">
        <v>2021</v>
      </c>
      <c r="C13" t="s">
        <v>6</v>
      </c>
      <c r="D13">
        <v>100</v>
      </c>
    </row>
    <row r="14" spans="1:4" x14ac:dyDescent="0.25">
      <c r="A14" t="s">
        <v>9</v>
      </c>
      <c r="B14">
        <v>2021</v>
      </c>
      <c r="C14" t="s">
        <v>23</v>
      </c>
      <c r="D14">
        <v>100</v>
      </c>
    </row>
    <row r="15" spans="1:4" x14ac:dyDescent="0.25">
      <c r="A15" t="s">
        <v>53</v>
      </c>
      <c r="B15">
        <v>2021</v>
      </c>
      <c r="C15" t="s">
        <v>17</v>
      </c>
      <c r="D15">
        <v>160</v>
      </c>
    </row>
    <row r="16" spans="1:4" x14ac:dyDescent="0.25">
      <c r="A16" t="s">
        <v>53</v>
      </c>
      <c r="B16">
        <v>2021</v>
      </c>
      <c r="C16" t="s">
        <v>3</v>
      </c>
      <c r="D16">
        <v>300</v>
      </c>
    </row>
    <row r="17" spans="1:4" x14ac:dyDescent="0.25">
      <c r="A17" t="s">
        <v>53</v>
      </c>
      <c r="B17">
        <v>2021</v>
      </c>
      <c r="C17" t="s">
        <v>18</v>
      </c>
      <c r="D17">
        <v>500</v>
      </c>
    </row>
    <row r="18" spans="1:4" x14ac:dyDescent="0.25">
      <c r="A18" t="s">
        <v>53</v>
      </c>
      <c r="B18">
        <v>2021</v>
      </c>
      <c r="C18" t="s">
        <v>64</v>
      </c>
      <c r="D18">
        <v>400</v>
      </c>
    </row>
    <row r="19" spans="1:4" x14ac:dyDescent="0.25">
      <c r="A19" t="s">
        <v>53</v>
      </c>
      <c r="B19">
        <v>2021</v>
      </c>
      <c r="C19" t="s">
        <v>30</v>
      </c>
      <c r="D19">
        <v>500</v>
      </c>
    </row>
    <row r="20" spans="1:4" x14ac:dyDescent="0.25">
      <c r="A20" t="s">
        <v>53</v>
      </c>
      <c r="B20">
        <v>2021</v>
      </c>
      <c r="C20" t="s">
        <v>19</v>
      </c>
      <c r="D20">
        <v>600</v>
      </c>
    </row>
    <row r="21" spans="1:4" x14ac:dyDescent="0.25">
      <c r="A21" t="s">
        <v>53</v>
      </c>
      <c r="B21">
        <v>2021</v>
      </c>
      <c r="C21" t="s">
        <v>5</v>
      </c>
      <c r="D21">
        <v>250</v>
      </c>
    </row>
    <row r="22" spans="1:4" x14ac:dyDescent="0.25">
      <c r="A22" t="s">
        <v>53</v>
      </c>
      <c r="B22">
        <v>2021</v>
      </c>
      <c r="C22" t="s">
        <v>21</v>
      </c>
      <c r="D22">
        <v>100</v>
      </c>
    </row>
    <row r="23" spans="1:4" x14ac:dyDescent="0.25">
      <c r="A23" t="s">
        <v>53</v>
      </c>
      <c r="B23">
        <v>2021</v>
      </c>
      <c r="C23" t="s">
        <v>4</v>
      </c>
      <c r="D23">
        <v>650</v>
      </c>
    </row>
    <row r="24" spans="1:4" x14ac:dyDescent="0.25">
      <c r="A24" t="s">
        <v>53</v>
      </c>
      <c r="B24">
        <v>2021</v>
      </c>
      <c r="C24" t="s">
        <v>20</v>
      </c>
      <c r="D24">
        <v>370</v>
      </c>
    </row>
    <row r="25" spans="1:4" x14ac:dyDescent="0.25">
      <c r="A25" t="s">
        <v>53</v>
      </c>
      <c r="B25">
        <v>2021</v>
      </c>
      <c r="C25" t="s">
        <v>22</v>
      </c>
      <c r="D25">
        <v>50</v>
      </c>
    </row>
    <row r="26" spans="1:4" x14ac:dyDescent="0.25">
      <c r="A26" t="s">
        <v>53</v>
      </c>
      <c r="B26">
        <v>2021</v>
      </c>
      <c r="C26" t="s">
        <v>6</v>
      </c>
      <c r="D26">
        <v>100</v>
      </c>
    </row>
    <row r="27" spans="1:4" x14ac:dyDescent="0.25">
      <c r="A27" t="s">
        <v>53</v>
      </c>
      <c r="B27">
        <v>2021</v>
      </c>
      <c r="C27" t="s">
        <v>23</v>
      </c>
      <c r="D27">
        <v>100</v>
      </c>
    </row>
    <row r="28" spans="1:4" x14ac:dyDescent="0.25">
      <c r="A28" t="s">
        <v>54</v>
      </c>
      <c r="B28">
        <v>2021</v>
      </c>
      <c r="C28" t="s">
        <v>17</v>
      </c>
      <c r="D28">
        <v>160</v>
      </c>
    </row>
    <row r="29" spans="1:4" x14ac:dyDescent="0.25">
      <c r="A29" t="s">
        <v>54</v>
      </c>
      <c r="B29">
        <v>2021</v>
      </c>
      <c r="C29" t="s">
        <v>3</v>
      </c>
      <c r="D29">
        <v>300</v>
      </c>
    </row>
    <row r="30" spans="1:4" x14ac:dyDescent="0.25">
      <c r="A30" t="s">
        <v>54</v>
      </c>
      <c r="B30">
        <v>2021</v>
      </c>
      <c r="C30" t="s">
        <v>18</v>
      </c>
      <c r="D30">
        <v>500</v>
      </c>
    </row>
    <row r="31" spans="1:4" x14ac:dyDescent="0.25">
      <c r="A31" t="s">
        <v>54</v>
      </c>
      <c r="B31">
        <v>2021</v>
      </c>
      <c r="C31" t="s">
        <v>64</v>
      </c>
      <c r="D31">
        <v>200</v>
      </c>
    </row>
    <row r="32" spans="1:4" x14ac:dyDescent="0.25">
      <c r="A32" t="s">
        <v>54</v>
      </c>
      <c r="B32">
        <v>2021</v>
      </c>
      <c r="C32" t="s">
        <v>30</v>
      </c>
      <c r="D32">
        <v>200</v>
      </c>
    </row>
    <row r="33" spans="1:4" x14ac:dyDescent="0.25">
      <c r="A33" t="s">
        <v>54</v>
      </c>
      <c r="B33">
        <v>2021</v>
      </c>
      <c r="C33" t="s">
        <v>19</v>
      </c>
      <c r="D33">
        <v>600</v>
      </c>
    </row>
    <row r="34" spans="1:4" x14ac:dyDescent="0.25">
      <c r="A34" t="s">
        <v>54</v>
      </c>
      <c r="B34">
        <v>2021</v>
      </c>
      <c r="C34" t="s">
        <v>5</v>
      </c>
      <c r="D34">
        <v>250</v>
      </c>
    </row>
    <row r="35" spans="1:4" x14ac:dyDescent="0.25">
      <c r="A35" t="s">
        <v>54</v>
      </c>
      <c r="B35">
        <v>2021</v>
      </c>
      <c r="C35" t="s">
        <v>21</v>
      </c>
      <c r="D35">
        <v>100</v>
      </c>
    </row>
    <row r="36" spans="1:4" x14ac:dyDescent="0.25">
      <c r="A36" t="s">
        <v>54</v>
      </c>
      <c r="B36">
        <v>2021</v>
      </c>
      <c r="C36" t="s">
        <v>4</v>
      </c>
      <c r="D36">
        <v>650</v>
      </c>
    </row>
    <row r="37" spans="1:4" x14ac:dyDescent="0.25">
      <c r="A37" t="s">
        <v>54</v>
      </c>
      <c r="B37">
        <v>2021</v>
      </c>
      <c r="C37" t="s">
        <v>20</v>
      </c>
      <c r="D37">
        <v>370</v>
      </c>
    </row>
    <row r="38" spans="1:4" x14ac:dyDescent="0.25">
      <c r="A38" t="s">
        <v>54</v>
      </c>
      <c r="B38">
        <v>2021</v>
      </c>
      <c r="C38" t="s">
        <v>22</v>
      </c>
      <c r="D38">
        <v>50</v>
      </c>
    </row>
    <row r="39" spans="1:4" x14ac:dyDescent="0.25">
      <c r="A39" t="s">
        <v>54</v>
      </c>
      <c r="B39">
        <v>2021</v>
      </c>
      <c r="C39" t="s">
        <v>6</v>
      </c>
      <c r="D39">
        <v>100</v>
      </c>
    </row>
    <row r="40" spans="1:4" x14ac:dyDescent="0.25">
      <c r="A40" t="s">
        <v>54</v>
      </c>
      <c r="B40">
        <v>2021</v>
      </c>
      <c r="C40" t="s">
        <v>23</v>
      </c>
      <c r="D40">
        <v>100</v>
      </c>
    </row>
    <row r="41" spans="1:4" x14ac:dyDescent="0.25">
      <c r="A41" t="s">
        <v>55</v>
      </c>
      <c r="B41">
        <v>2021</v>
      </c>
      <c r="C41" t="s">
        <v>17</v>
      </c>
      <c r="D41">
        <v>160</v>
      </c>
    </row>
    <row r="42" spans="1:4" x14ac:dyDescent="0.25">
      <c r="A42" t="s">
        <v>55</v>
      </c>
      <c r="B42">
        <v>2021</v>
      </c>
      <c r="C42" t="s">
        <v>3</v>
      </c>
      <c r="D42">
        <v>300</v>
      </c>
    </row>
    <row r="43" spans="1:4" x14ac:dyDescent="0.25">
      <c r="A43" t="s">
        <v>55</v>
      </c>
      <c r="B43">
        <v>2021</v>
      </c>
      <c r="C43" t="s">
        <v>18</v>
      </c>
      <c r="D43">
        <v>500</v>
      </c>
    </row>
    <row r="44" spans="1:4" x14ac:dyDescent="0.25">
      <c r="A44" t="s">
        <v>55</v>
      </c>
      <c r="B44">
        <v>2021</v>
      </c>
      <c r="C44" t="s">
        <v>64</v>
      </c>
      <c r="D44">
        <v>200</v>
      </c>
    </row>
    <row r="45" spans="1:4" x14ac:dyDescent="0.25">
      <c r="A45" t="s">
        <v>55</v>
      </c>
      <c r="B45">
        <v>2021</v>
      </c>
      <c r="C45" t="s">
        <v>30</v>
      </c>
      <c r="D45">
        <v>200</v>
      </c>
    </row>
    <row r="46" spans="1:4" x14ac:dyDescent="0.25">
      <c r="A46" t="s">
        <v>55</v>
      </c>
      <c r="B46">
        <v>2021</v>
      </c>
      <c r="C46" t="s">
        <v>19</v>
      </c>
      <c r="D46">
        <v>600</v>
      </c>
    </row>
    <row r="47" spans="1:4" x14ac:dyDescent="0.25">
      <c r="A47" t="s">
        <v>55</v>
      </c>
      <c r="B47">
        <v>2021</v>
      </c>
      <c r="C47" t="s">
        <v>5</v>
      </c>
      <c r="D47">
        <v>250</v>
      </c>
    </row>
    <row r="48" spans="1:4" x14ac:dyDescent="0.25">
      <c r="A48" t="s">
        <v>55</v>
      </c>
      <c r="B48">
        <v>2021</v>
      </c>
      <c r="C48" t="s">
        <v>21</v>
      </c>
      <c r="D48">
        <v>100</v>
      </c>
    </row>
    <row r="49" spans="1:4" x14ac:dyDescent="0.25">
      <c r="A49" t="s">
        <v>55</v>
      </c>
      <c r="B49">
        <v>2021</v>
      </c>
      <c r="C49" t="s">
        <v>4</v>
      </c>
      <c r="D49">
        <v>650</v>
      </c>
    </row>
    <row r="50" spans="1:4" x14ac:dyDescent="0.25">
      <c r="A50" t="s">
        <v>55</v>
      </c>
      <c r="B50">
        <v>2021</v>
      </c>
      <c r="C50" t="s">
        <v>20</v>
      </c>
      <c r="D50">
        <v>460</v>
      </c>
    </row>
    <row r="51" spans="1:4" x14ac:dyDescent="0.25">
      <c r="A51" t="s">
        <v>55</v>
      </c>
      <c r="B51">
        <v>2021</v>
      </c>
      <c r="C51" t="s">
        <v>22</v>
      </c>
      <c r="D51">
        <v>50</v>
      </c>
    </row>
    <row r="52" spans="1:4" x14ac:dyDescent="0.25">
      <c r="A52" t="s">
        <v>55</v>
      </c>
      <c r="B52">
        <v>2021</v>
      </c>
      <c r="C52" t="s">
        <v>6</v>
      </c>
      <c r="D52">
        <v>0</v>
      </c>
    </row>
    <row r="53" spans="1:4" x14ac:dyDescent="0.25">
      <c r="A53" t="s">
        <v>55</v>
      </c>
      <c r="B53">
        <v>2021</v>
      </c>
      <c r="C53" t="s">
        <v>23</v>
      </c>
      <c r="D53">
        <v>100</v>
      </c>
    </row>
    <row r="54" spans="1:4" x14ac:dyDescent="0.25">
      <c r="A54" t="s">
        <v>56</v>
      </c>
      <c r="B54">
        <v>2021</v>
      </c>
      <c r="C54" t="s">
        <v>17</v>
      </c>
    </row>
    <row r="55" spans="1:4" x14ac:dyDescent="0.25">
      <c r="A55" t="s">
        <v>56</v>
      </c>
      <c r="B55">
        <v>2021</v>
      </c>
      <c r="C55" t="s">
        <v>3</v>
      </c>
    </row>
    <row r="56" spans="1:4" x14ac:dyDescent="0.25">
      <c r="A56" t="s">
        <v>56</v>
      </c>
      <c r="B56">
        <v>2021</v>
      </c>
      <c r="C56" t="s">
        <v>18</v>
      </c>
    </row>
    <row r="57" spans="1:4" x14ac:dyDescent="0.25">
      <c r="A57" t="s">
        <v>56</v>
      </c>
      <c r="B57">
        <v>2021</v>
      </c>
      <c r="C57" t="s">
        <v>64</v>
      </c>
    </row>
    <row r="58" spans="1:4" x14ac:dyDescent="0.25">
      <c r="A58" t="s">
        <v>56</v>
      </c>
      <c r="B58">
        <v>2021</v>
      </c>
      <c r="C58" t="s">
        <v>30</v>
      </c>
    </row>
    <row r="59" spans="1:4" x14ac:dyDescent="0.25">
      <c r="A59" t="s">
        <v>56</v>
      </c>
      <c r="B59">
        <v>2021</v>
      </c>
      <c r="C59" t="s">
        <v>19</v>
      </c>
    </row>
    <row r="60" spans="1:4" x14ac:dyDescent="0.25">
      <c r="A60" t="s">
        <v>56</v>
      </c>
      <c r="B60">
        <v>2021</v>
      </c>
      <c r="C60" t="s">
        <v>5</v>
      </c>
    </row>
    <row r="61" spans="1:4" x14ac:dyDescent="0.25">
      <c r="A61" t="s">
        <v>56</v>
      </c>
      <c r="B61">
        <v>2021</v>
      </c>
      <c r="C61" t="s">
        <v>21</v>
      </c>
    </row>
    <row r="62" spans="1:4" x14ac:dyDescent="0.25">
      <c r="A62" t="s">
        <v>56</v>
      </c>
      <c r="B62">
        <v>2021</v>
      </c>
      <c r="C62" t="s">
        <v>4</v>
      </c>
    </row>
    <row r="63" spans="1:4" x14ac:dyDescent="0.25">
      <c r="A63" t="s">
        <v>56</v>
      </c>
      <c r="B63">
        <v>2021</v>
      </c>
      <c r="C63" t="s">
        <v>20</v>
      </c>
    </row>
    <row r="64" spans="1:4" x14ac:dyDescent="0.25">
      <c r="A64" t="s">
        <v>56</v>
      </c>
      <c r="B64">
        <v>2021</v>
      </c>
      <c r="C64" t="s">
        <v>22</v>
      </c>
    </row>
    <row r="65" spans="1:3" x14ac:dyDescent="0.25">
      <c r="A65" t="s">
        <v>56</v>
      </c>
      <c r="B65">
        <v>2021</v>
      </c>
      <c r="C65" t="s">
        <v>6</v>
      </c>
    </row>
    <row r="66" spans="1:3" x14ac:dyDescent="0.25">
      <c r="A66" t="s">
        <v>56</v>
      </c>
      <c r="B66">
        <v>2021</v>
      </c>
      <c r="C66" t="s">
        <v>23</v>
      </c>
    </row>
    <row r="67" spans="1:3" x14ac:dyDescent="0.25">
      <c r="A67" t="s">
        <v>57</v>
      </c>
      <c r="B67">
        <v>2021</v>
      </c>
      <c r="C67" t="s">
        <v>17</v>
      </c>
    </row>
    <row r="68" spans="1:3" x14ac:dyDescent="0.25">
      <c r="A68" t="s">
        <v>57</v>
      </c>
      <c r="B68">
        <v>2021</v>
      </c>
      <c r="C68" t="s">
        <v>3</v>
      </c>
    </row>
    <row r="69" spans="1:3" x14ac:dyDescent="0.25">
      <c r="A69" t="s">
        <v>57</v>
      </c>
      <c r="B69">
        <v>2021</v>
      </c>
      <c r="C69" t="s">
        <v>18</v>
      </c>
    </row>
    <row r="70" spans="1:3" x14ac:dyDescent="0.25">
      <c r="A70" t="s">
        <v>57</v>
      </c>
      <c r="B70">
        <v>2021</v>
      </c>
      <c r="C70" t="s">
        <v>64</v>
      </c>
    </row>
    <row r="71" spans="1:3" x14ac:dyDescent="0.25">
      <c r="A71" t="s">
        <v>57</v>
      </c>
      <c r="B71">
        <v>2021</v>
      </c>
      <c r="C71" t="s">
        <v>30</v>
      </c>
    </row>
    <row r="72" spans="1:3" x14ac:dyDescent="0.25">
      <c r="A72" t="s">
        <v>57</v>
      </c>
      <c r="B72">
        <v>2021</v>
      </c>
      <c r="C72" t="s">
        <v>19</v>
      </c>
    </row>
    <row r="73" spans="1:3" x14ac:dyDescent="0.25">
      <c r="A73" t="s">
        <v>57</v>
      </c>
      <c r="B73">
        <v>2021</v>
      </c>
      <c r="C73" t="s">
        <v>5</v>
      </c>
    </row>
    <row r="74" spans="1:3" x14ac:dyDescent="0.25">
      <c r="A74" t="s">
        <v>57</v>
      </c>
      <c r="B74">
        <v>2021</v>
      </c>
      <c r="C74" t="s">
        <v>21</v>
      </c>
    </row>
    <row r="75" spans="1:3" x14ac:dyDescent="0.25">
      <c r="A75" t="s">
        <v>57</v>
      </c>
      <c r="B75">
        <v>2021</v>
      </c>
      <c r="C75" t="s">
        <v>4</v>
      </c>
    </row>
    <row r="76" spans="1:3" x14ac:dyDescent="0.25">
      <c r="A76" t="s">
        <v>57</v>
      </c>
      <c r="B76">
        <v>2021</v>
      </c>
      <c r="C76" t="s">
        <v>20</v>
      </c>
    </row>
    <row r="77" spans="1:3" x14ac:dyDescent="0.25">
      <c r="A77" t="s">
        <v>57</v>
      </c>
      <c r="B77">
        <v>2021</v>
      </c>
      <c r="C77" t="s">
        <v>22</v>
      </c>
    </row>
    <row r="78" spans="1:3" x14ac:dyDescent="0.25">
      <c r="A78" t="s">
        <v>57</v>
      </c>
      <c r="B78">
        <v>2021</v>
      </c>
      <c r="C78" t="s">
        <v>6</v>
      </c>
    </row>
    <row r="79" spans="1:3" x14ac:dyDescent="0.25">
      <c r="A79" t="s">
        <v>57</v>
      </c>
      <c r="B79">
        <v>2021</v>
      </c>
      <c r="C79" t="s">
        <v>23</v>
      </c>
    </row>
    <row r="80" spans="1:3" x14ac:dyDescent="0.25">
      <c r="A80" t="s">
        <v>58</v>
      </c>
      <c r="B80">
        <v>2021</v>
      </c>
      <c r="C80" t="s">
        <v>17</v>
      </c>
    </row>
    <row r="81" spans="1:3" x14ac:dyDescent="0.25">
      <c r="A81" t="s">
        <v>58</v>
      </c>
      <c r="B81">
        <v>2021</v>
      </c>
      <c r="C81" t="s">
        <v>3</v>
      </c>
    </row>
    <row r="82" spans="1:3" x14ac:dyDescent="0.25">
      <c r="A82" t="s">
        <v>58</v>
      </c>
      <c r="B82">
        <v>2021</v>
      </c>
      <c r="C82" t="s">
        <v>18</v>
      </c>
    </row>
    <row r="83" spans="1:3" x14ac:dyDescent="0.25">
      <c r="A83" t="s">
        <v>58</v>
      </c>
      <c r="B83">
        <v>2021</v>
      </c>
      <c r="C83" t="s">
        <v>64</v>
      </c>
    </row>
    <row r="84" spans="1:3" x14ac:dyDescent="0.25">
      <c r="A84" t="s">
        <v>58</v>
      </c>
      <c r="B84">
        <v>2021</v>
      </c>
      <c r="C84" t="s">
        <v>30</v>
      </c>
    </row>
    <row r="85" spans="1:3" x14ac:dyDescent="0.25">
      <c r="A85" t="s">
        <v>58</v>
      </c>
      <c r="B85">
        <v>2021</v>
      </c>
      <c r="C85" t="s">
        <v>19</v>
      </c>
    </row>
    <row r="86" spans="1:3" x14ac:dyDescent="0.25">
      <c r="A86" t="s">
        <v>58</v>
      </c>
      <c r="B86">
        <v>2021</v>
      </c>
      <c r="C86" t="s">
        <v>5</v>
      </c>
    </row>
    <row r="87" spans="1:3" x14ac:dyDescent="0.25">
      <c r="A87" t="s">
        <v>58</v>
      </c>
      <c r="B87">
        <v>2021</v>
      </c>
      <c r="C87" t="s">
        <v>21</v>
      </c>
    </row>
    <row r="88" spans="1:3" x14ac:dyDescent="0.25">
      <c r="A88" t="s">
        <v>58</v>
      </c>
      <c r="B88">
        <v>2021</v>
      </c>
      <c r="C88" t="s">
        <v>4</v>
      </c>
    </row>
    <row r="89" spans="1:3" x14ac:dyDescent="0.25">
      <c r="A89" t="s">
        <v>58</v>
      </c>
      <c r="B89">
        <v>2021</v>
      </c>
      <c r="C89" t="s">
        <v>20</v>
      </c>
    </row>
    <row r="90" spans="1:3" x14ac:dyDescent="0.25">
      <c r="A90" t="s">
        <v>58</v>
      </c>
      <c r="B90">
        <v>2021</v>
      </c>
      <c r="C90" t="s">
        <v>22</v>
      </c>
    </row>
    <row r="91" spans="1:3" x14ac:dyDescent="0.25">
      <c r="A91" t="s">
        <v>58</v>
      </c>
      <c r="B91">
        <v>2021</v>
      </c>
      <c r="C91" t="s">
        <v>6</v>
      </c>
    </row>
    <row r="92" spans="1:3" x14ac:dyDescent="0.25">
      <c r="A92" t="s">
        <v>58</v>
      </c>
      <c r="B92">
        <v>2021</v>
      </c>
      <c r="C92" t="s">
        <v>23</v>
      </c>
    </row>
    <row r="93" spans="1:3" x14ac:dyDescent="0.25">
      <c r="A93" t="s">
        <v>59</v>
      </c>
      <c r="B93">
        <v>2021</v>
      </c>
      <c r="C93" t="s">
        <v>17</v>
      </c>
    </row>
    <row r="94" spans="1:3" x14ac:dyDescent="0.25">
      <c r="A94" t="s">
        <v>59</v>
      </c>
      <c r="B94">
        <v>2021</v>
      </c>
      <c r="C94" t="s">
        <v>3</v>
      </c>
    </row>
    <row r="95" spans="1:3" x14ac:dyDescent="0.25">
      <c r="A95" t="s">
        <v>59</v>
      </c>
      <c r="B95">
        <v>2021</v>
      </c>
      <c r="C95" t="s">
        <v>18</v>
      </c>
    </row>
    <row r="96" spans="1:3" x14ac:dyDescent="0.25">
      <c r="A96" t="s">
        <v>59</v>
      </c>
      <c r="B96">
        <v>2021</v>
      </c>
      <c r="C96" t="s">
        <v>64</v>
      </c>
    </row>
    <row r="97" spans="1:3" x14ac:dyDescent="0.25">
      <c r="A97" t="s">
        <v>59</v>
      </c>
      <c r="B97">
        <v>2021</v>
      </c>
      <c r="C97" t="s">
        <v>30</v>
      </c>
    </row>
    <row r="98" spans="1:3" x14ac:dyDescent="0.25">
      <c r="A98" t="s">
        <v>59</v>
      </c>
      <c r="B98">
        <v>2021</v>
      </c>
      <c r="C98" t="s">
        <v>19</v>
      </c>
    </row>
    <row r="99" spans="1:3" x14ac:dyDescent="0.25">
      <c r="A99" t="s">
        <v>59</v>
      </c>
      <c r="B99">
        <v>2021</v>
      </c>
      <c r="C99" t="s">
        <v>5</v>
      </c>
    </row>
    <row r="100" spans="1:3" x14ac:dyDescent="0.25">
      <c r="A100" t="s">
        <v>59</v>
      </c>
      <c r="B100">
        <v>2021</v>
      </c>
      <c r="C100" t="s">
        <v>21</v>
      </c>
    </row>
    <row r="101" spans="1:3" x14ac:dyDescent="0.25">
      <c r="A101" t="s">
        <v>59</v>
      </c>
      <c r="B101">
        <v>2021</v>
      </c>
      <c r="C101" t="s">
        <v>4</v>
      </c>
    </row>
    <row r="102" spans="1:3" x14ac:dyDescent="0.25">
      <c r="A102" t="s">
        <v>59</v>
      </c>
      <c r="B102">
        <v>2021</v>
      </c>
      <c r="C102" t="s">
        <v>20</v>
      </c>
    </row>
    <row r="103" spans="1:3" x14ac:dyDescent="0.25">
      <c r="A103" t="s">
        <v>59</v>
      </c>
      <c r="B103">
        <v>2021</v>
      </c>
      <c r="C103" t="s">
        <v>22</v>
      </c>
    </row>
    <row r="104" spans="1:3" x14ac:dyDescent="0.25">
      <c r="A104" t="s">
        <v>59</v>
      </c>
      <c r="B104">
        <v>2021</v>
      </c>
      <c r="C104" t="s">
        <v>6</v>
      </c>
    </row>
    <row r="105" spans="1:3" x14ac:dyDescent="0.25">
      <c r="A105" t="s">
        <v>59</v>
      </c>
      <c r="B105">
        <v>2021</v>
      </c>
      <c r="C105" t="s">
        <v>23</v>
      </c>
    </row>
    <row r="106" spans="1:3" x14ac:dyDescent="0.25">
      <c r="A106" t="s">
        <v>60</v>
      </c>
      <c r="B106">
        <v>2021</v>
      </c>
      <c r="C106" t="s">
        <v>17</v>
      </c>
    </row>
    <row r="107" spans="1:3" x14ac:dyDescent="0.25">
      <c r="A107" t="s">
        <v>60</v>
      </c>
      <c r="B107">
        <v>2021</v>
      </c>
      <c r="C107" t="s">
        <v>3</v>
      </c>
    </row>
    <row r="108" spans="1:3" x14ac:dyDescent="0.25">
      <c r="A108" t="s">
        <v>60</v>
      </c>
      <c r="B108">
        <v>2021</v>
      </c>
      <c r="C108" t="s">
        <v>18</v>
      </c>
    </row>
    <row r="109" spans="1:3" x14ac:dyDescent="0.25">
      <c r="A109" t="s">
        <v>60</v>
      </c>
      <c r="B109">
        <v>2021</v>
      </c>
      <c r="C109" t="s">
        <v>64</v>
      </c>
    </row>
    <row r="110" spans="1:3" x14ac:dyDescent="0.25">
      <c r="A110" t="s">
        <v>60</v>
      </c>
      <c r="B110">
        <v>2021</v>
      </c>
      <c r="C110" t="s">
        <v>30</v>
      </c>
    </row>
    <row r="111" spans="1:3" x14ac:dyDescent="0.25">
      <c r="A111" t="s">
        <v>60</v>
      </c>
      <c r="B111">
        <v>2021</v>
      </c>
      <c r="C111" t="s">
        <v>19</v>
      </c>
    </row>
    <row r="112" spans="1:3" x14ac:dyDescent="0.25">
      <c r="A112" t="s">
        <v>60</v>
      </c>
      <c r="B112">
        <v>2021</v>
      </c>
      <c r="C112" t="s">
        <v>5</v>
      </c>
    </row>
    <row r="113" spans="1:3" x14ac:dyDescent="0.25">
      <c r="A113" t="s">
        <v>60</v>
      </c>
      <c r="B113">
        <v>2021</v>
      </c>
      <c r="C113" t="s">
        <v>21</v>
      </c>
    </row>
    <row r="114" spans="1:3" x14ac:dyDescent="0.25">
      <c r="A114" t="s">
        <v>60</v>
      </c>
      <c r="B114">
        <v>2021</v>
      </c>
      <c r="C114" t="s">
        <v>4</v>
      </c>
    </row>
    <row r="115" spans="1:3" x14ac:dyDescent="0.25">
      <c r="A115" t="s">
        <v>60</v>
      </c>
      <c r="B115">
        <v>2021</v>
      </c>
      <c r="C115" t="s">
        <v>20</v>
      </c>
    </row>
    <row r="116" spans="1:3" x14ac:dyDescent="0.25">
      <c r="A116" t="s">
        <v>60</v>
      </c>
      <c r="B116">
        <v>2021</v>
      </c>
      <c r="C116" t="s">
        <v>22</v>
      </c>
    </row>
    <row r="117" spans="1:3" x14ac:dyDescent="0.25">
      <c r="A117" t="s">
        <v>60</v>
      </c>
      <c r="B117">
        <v>2021</v>
      </c>
      <c r="C117" t="s">
        <v>6</v>
      </c>
    </row>
    <row r="118" spans="1:3" x14ac:dyDescent="0.25">
      <c r="A118" t="s">
        <v>60</v>
      </c>
      <c r="B118">
        <v>2021</v>
      </c>
      <c r="C118" t="s">
        <v>23</v>
      </c>
    </row>
    <row r="119" spans="1:3" x14ac:dyDescent="0.25">
      <c r="A119" t="s">
        <v>61</v>
      </c>
      <c r="B119">
        <v>2021</v>
      </c>
      <c r="C119" t="s">
        <v>17</v>
      </c>
    </row>
    <row r="120" spans="1:3" x14ac:dyDescent="0.25">
      <c r="A120" t="s">
        <v>61</v>
      </c>
      <c r="B120">
        <v>2021</v>
      </c>
      <c r="C120" t="s">
        <v>3</v>
      </c>
    </row>
    <row r="121" spans="1:3" x14ac:dyDescent="0.25">
      <c r="A121" t="s">
        <v>61</v>
      </c>
      <c r="B121">
        <v>2021</v>
      </c>
      <c r="C121" t="s">
        <v>18</v>
      </c>
    </row>
    <row r="122" spans="1:3" x14ac:dyDescent="0.25">
      <c r="A122" t="s">
        <v>61</v>
      </c>
      <c r="B122">
        <v>2021</v>
      </c>
      <c r="C122" t="s">
        <v>64</v>
      </c>
    </row>
    <row r="123" spans="1:3" x14ac:dyDescent="0.25">
      <c r="A123" t="s">
        <v>61</v>
      </c>
      <c r="B123">
        <v>2021</v>
      </c>
      <c r="C123" t="s">
        <v>30</v>
      </c>
    </row>
    <row r="124" spans="1:3" x14ac:dyDescent="0.25">
      <c r="A124" t="s">
        <v>61</v>
      </c>
      <c r="B124">
        <v>2021</v>
      </c>
      <c r="C124" t="s">
        <v>19</v>
      </c>
    </row>
    <row r="125" spans="1:3" x14ac:dyDescent="0.25">
      <c r="A125" t="s">
        <v>61</v>
      </c>
      <c r="B125">
        <v>2021</v>
      </c>
      <c r="C125" t="s">
        <v>5</v>
      </c>
    </row>
    <row r="126" spans="1:3" x14ac:dyDescent="0.25">
      <c r="A126" t="s">
        <v>61</v>
      </c>
      <c r="B126">
        <v>2021</v>
      </c>
      <c r="C126" t="s">
        <v>21</v>
      </c>
    </row>
    <row r="127" spans="1:3" x14ac:dyDescent="0.25">
      <c r="A127" t="s">
        <v>61</v>
      </c>
      <c r="B127">
        <v>2021</v>
      </c>
      <c r="C127" t="s">
        <v>4</v>
      </c>
    </row>
    <row r="128" spans="1:3" x14ac:dyDescent="0.25">
      <c r="A128" t="s">
        <v>61</v>
      </c>
      <c r="B128">
        <v>2021</v>
      </c>
      <c r="C128" t="s">
        <v>20</v>
      </c>
    </row>
    <row r="129" spans="1:3" x14ac:dyDescent="0.25">
      <c r="A129" t="s">
        <v>61</v>
      </c>
      <c r="B129">
        <v>2021</v>
      </c>
      <c r="C129" t="s">
        <v>22</v>
      </c>
    </row>
    <row r="130" spans="1:3" x14ac:dyDescent="0.25">
      <c r="A130" t="s">
        <v>61</v>
      </c>
      <c r="B130">
        <v>2021</v>
      </c>
      <c r="C130" t="s">
        <v>6</v>
      </c>
    </row>
    <row r="131" spans="1:3" x14ac:dyDescent="0.25">
      <c r="A131" t="s">
        <v>61</v>
      </c>
      <c r="B131">
        <v>2021</v>
      </c>
      <c r="C131" t="s">
        <v>23</v>
      </c>
    </row>
    <row r="132" spans="1:3" x14ac:dyDescent="0.25">
      <c r="A132" t="s">
        <v>62</v>
      </c>
      <c r="B132">
        <v>2021</v>
      </c>
      <c r="C132" t="s">
        <v>17</v>
      </c>
    </row>
    <row r="133" spans="1:3" x14ac:dyDescent="0.25">
      <c r="A133" t="s">
        <v>62</v>
      </c>
      <c r="B133">
        <v>2021</v>
      </c>
      <c r="C133" t="s">
        <v>3</v>
      </c>
    </row>
    <row r="134" spans="1:3" x14ac:dyDescent="0.25">
      <c r="A134" t="s">
        <v>62</v>
      </c>
      <c r="B134">
        <v>2021</v>
      </c>
      <c r="C134" t="s">
        <v>18</v>
      </c>
    </row>
    <row r="135" spans="1:3" x14ac:dyDescent="0.25">
      <c r="A135" t="s">
        <v>62</v>
      </c>
      <c r="B135">
        <v>2021</v>
      </c>
      <c r="C135" t="s">
        <v>64</v>
      </c>
    </row>
    <row r="136" spans="1:3" x14ac:dyDescent="0.25">
      <c r="A136" t="s">
        <v>62</v>
      </c>
      <c r="B136">
        <v>2021</v>
      </c>
      <c r="C136" t="s">
        <v>30</v>
      </c>
    </row>
    <row r="137" spans="1:3" x14ac:dyDescent="0.25">
      <c r="A137" t="s">
        <v>62</v>
      </c>
      <c r="B137">
        <v>2021</v>
      </c>
      <c r="C137" t="s">
        <v>19</v>
      </c>
    </row>
    <row r="138" spans="1:3" x14ac:dyDescent="0.25">
      <c r="A138" t="s">
        <v>62</v>
      </c>
      <c r="B138">
        <v>2021</v>
      </c>
      <c r="C138" t="s">
        <v>5</v>
      </c>
    </row>
    <row r="139" spans="1:3" x14ac:dyDescent="0.25">
      <c r="A139" t="s">
        <v>62</v>
      </c>
      <c r="B139">
        <v>2021</v>
      </c>
      <c r="C139" t="s">
        <v>21</v>
      </c>
    </row>
    <row r="140" spans="1:3" x14ac:dyDescent="0.25">
      <c r="A140" t="s">
        <v>62</v>
      </c>
      <c r="B140">
        <v>2021</v>
      </c>
      <c r="C140" t="s">
        <v>4</v>
      </c>
    </row>
    <row r="141" spans="1:3" x14ac:dyDescent="0.25">
      <c r="A141" t="s">
        <v>62</v>
      </c>
      <c r="B141">
        <v>2021</v>
      </c>
      <c r="C141" t="s">
        <v>20</v>
      </c>
    </row>
    <row r="142" spans="1:3" x14ac:dyDescent="0.25">
      <c r="A142" t="s">
        <v>62</v>
      </c>
      <c r="B142">
        <v>2021</v>
      </c>
      <c r="C142" t="s">
        <v>22</v>
      </c>
    </row>
    <row r="143" spans="1:3" x14ac:dyDescent="0.25">
      <c r="A143" t="s">
        <v>62</v>
      </c>
      <c r="B143">
        <v>2021</v>
      </c>
      <c r="C143" t="s">
        <v>6</v>
      </c>
    </row>
    <row r="144" spans="1:3" x14ac:dyDescent="0.25">
      <c r="A144" t="s">
        <v>62</v>
      </c>
      <c r="B144">
        <v>2021</v>
      </c>
      <c r="C144" t="s">
        <v>23</v>
      </c>
    </row>
    <row r="145" spans="1:3" x14ac:dyDescent="0.25">
      <c r="A145" t="s">
        <v>52</v>
      </c>
      <c r="B145">
        <v>2021</v>
      </c>
      <c r="C145" t="s">
        <v>17</v>
      </c>
    </row>
    <row r="146" spans="1:3" x14ac:dyDescent="0.25">
      <c r="A146" t="s">
        <v>52</v>
      </c>
      <c r="B146">
        <v>2021</v>
      </c>
      <c r="C146" t="s">
        <v>3</v>
      </c>
    </row>
    <row r="147" spans="1:3" x14ac:dyDescent="0.25">
      <c r="A147" t="s">
        <v>52</v>
      </c>
      <c r="B147">
        <v>2021</v>
      </c>
      <c r="C147" t="s">
        <v>18</v>
      </c>
    </row>
    <row r="148" spans="1:3" x14ac:dyDescent="0.25">
      <c r="A148" t="s">
        <v>52</v>
      </c>
      <c r="B148">
        <v>2021</v>
      </c>
      <c r="C148" t="s">
        <v>64</v>
      </c>
    </row>
    <row r="149" spans="1:3" x14ac:dyDescent="0.25">
      <c r="A149" t="s">
        <v>52</v>
      </c>
      <c r="B149">
        <v>2021</v>
      </c>
      <c r="C149" t="s">
        <v>30</v>
      </c>
    </row>
    <row r="150" spans="1:3" x14ac:dyDescent="0.25">
      <c r="A150" t="s">
        <v>52</v>
      </c>
      <c r="B150">
        <v>2021</v>
      </c>
      <c r="C150" t="s">
        <v>19</v>
      </c>
    </row>
    <row r="151" spans="1:3" x14ac:dyDescent="0.25">
      <c r="A151" t="s">
        <v>52</v>
      </c>
      <c r="B151">
        <v>2021</v>
      </c>
      <c r="C151" t="s">
        <v>5</v>
      </c>
    </row>
    <row r="152" spans="1:3" x14ac:dyDescent="0.25">
      <c r="A152" t="s">
        <v>52</v>
      </c>
      <c r="B152">
        <v>2021</v>
      </c>
      <c r="C152" t="s">
        <v>21</v>
      </c>
    </row>
    <row r="153" spans="1:3" x14ac:dyDescent="0.25">
      <c r="A153" t="s">
        <v>52</v>
      </c>
      <c r="B153">
        <v>2021</v>
      </c>
      <c r="C153" t="s">
        <v>4</v>
      </c>
    </row>
    <row r="154" spans="1:3" x14ac:dyDescent="0.25">
      <c r="A154" t="s">
        <v>52</v>
      </c>
      <c r="B154">
        <v>2021</v>
      </c>
      <c r="C154" t="s">
        <v>20</v>
      </c>
    </row>
    <row r="155" spans="1:3" x14ac:dyDescent="0.25">
      <c r="A155" t="s">
        <v>52</v>
      </c>
      <c r="B155">
        <v>2021</v>
      </c>
      <c r="C155" t="s">
        <v>22</v>
      </c>
    </row>
    <row r="156" spans="1:3" x14ac:dyDescent="0.25">
      <c r="A156" t="s">
        <v>52</v>
      </c>
      <c r="B156">
        <v>2021</v>
      </c>
      <c r="C156" t="s">
        <v>6</v>
      </c>
    </row>
    <row r="157" spans="1:3" x14ac:dyDescent="0.25">
      <c r="A157" t="s">
        <v>52</v>
      </c>
      <c r="B157">
        <v>2021</v>
      </c>
      <c r="C157" t="s">
        <v>23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BB8B-1D10-4B3A-AE34-E08955986779}">
  <dimension ref="A1:B7"/>
  <sheetViews>
    <sheetView workbookViewId="0">
      <selection activeCell="E31" sqref="E31"/>
    </sheetView>
  </sheetViews>
  <sheetFormatPr defaultRowHeight="15" x14ac:dyDescent="0.25"/>
  <cols>
    <col min="1" max="1" width="21.85546875" bestFit="1" customWidth="1"/>
  </cols>
  <sheetData>
    <row r="1" spans="1:2" x14ac:dyDescent="0.25">
      <c r="A1" t="s">
        <v>37</v>
      </c>
      <c r="B1" t="s">
        <v>122</v>
      </c>
    </row>
    <row r="2" spans="1:2" x14ac:dyDescent="0.25">
      <c r="A2" t="s">
        <v>31</v>
      </c>
      <c r="B2">
        <v>1</v>
      </c>
    </row>
    <row r="3" spans="1:2" x14ac:dyDescent="0.25">
      <c r="A3" t="s">
        <v>32</v>
      </c>
      <c r="B3">
        <v>2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4</v>
      </c>
    </row>
    <row r="6" spans="1:2" x14ac:dyDescent="0.25">
      <c r="A6" t="s">
        <v>35</v>
      </c>
      <c r="B6">
        <v>5</v>
      </c>
    </row>
    <row r="7" spans="1:2" x14ac:dyDescent="0.25">
      <c r="A7" t="s">
        <v>47</v>
      </c>
      <c r="B7">
        <v>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CCFE-E73E-4702-9FCE-A186EC6D300D}">
  <dimension ref="A1:B14"/>
  <sheetViews>
    <sheetView workbookViewId="0">
      <selection activeCell="E31" sqref="E31"/>
    </sheetView>
  </sheetViews>
  <sheetFormatPr defaultRowHeight="15" x14ac:dyDescent="0.25"/>
  <cols>
    <col min="1" max="1" width="21.85546875" bestFit="1" customWidth="1"/>
    <col min="3" max="3" width="13" customWidth="1"/>
  </cols>
  <sheetData>
    <row r="1" spans="1:2" x14ac:dyDescent="0.25">
      <c r="A1" t="s">
        <v>51</v>
      </c>
      <c r="B1" t="s">
        <v>122</v>
      </c>
    </row>
    <row r="2" spans="1:2" x14ac:dyDescent="0.25">
      <c r="A2" t="s">
        <v>17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18</v>
      </c>
      <c r="B4">
        <v>3</v>
      </c>
    </row>
    <row r="5" spans="1:2" x14ac:dyDescent="0.25">
      <c r="A5" t="s">
        <v>64</v>
      </c>
      <c r="B5">
        <v>4</v>
      </c>
    </row>
    <row r="6" spans="1:2" x14ac:dyDescent="0.25">
      <c r="A6" t="s">
        <v>30</v>
      </c>
      <c r="B6">
        <v>5</v>
      </c>
    </row>
    <row r="7" spans="1:2" x14ac:dyDescent="0.25">
      <c r="A7" t="s">
        <v>19</v>
      </c>
      <c r="B7">
        <v>6</v>
      </c>
    </row>
    <row r="8" spans="1:2" x14ac:dyDescent="0.25">
      <c r="A8" t="s">
        <v>5</v>
      </c>
      <c r="B8">
        <v>7</v>
      </c>
    </row>
    <row r="9" spans="1:2" x14ac:dyDescent="0.25">
      <c r="A9" t="s">
        <v>21</v>
      </c>
      <c r="B9">
        <v>8</v>
      </c>
    </row>
    <row r="10" spans="1:2" x14ac:dyDescent="0.25">
      <c r="A10" t="s">
        <v>4</v>
      </c>
      <c r="B10">
        <v>9</v>
      </c>
    </row>
    <row r="11" spans="1:2" x14ac:dyDescent="0.25">
      <c r="A11" t="s">
        <v>20</v>
      </c>
      <c r="B11">
        <v>10</v>
      </c>
    </row>
    <row r="12" spans="1:2" x14ac:dyDescent="0.25">
      <c r="A12" t="s">
        <v>22</v>
      </c>
      <c r="B12">
        <v>11</v>
      </c>
    </row>
    <row r="13" spans="1:2" x14ac:dyDescent="0.25">
      <c r="A13" t="s">
        <v>6</v>
      </c>
      <c r="B13">
        <v>12</v>
      </c>
    </row>
    <row r="14" spans="1:2" x14ac:dyDescent="0.25">
      <c r="A14" t="s">
        <v>23</v>
      </c>
      <c r="B14">
        <v>13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97B0-92CB-4EB6-A9D6-12E3D5BA36BC}">
  <dimension ref="A1:B5"/>
  <sheetViews>
    <sheetView workbookViewId="0">
      <selection activeCell="E31" sqref="E31"/>
    </sheetView>
  </sheetViews>
  <sheetFormatPr defaultRowHeight="15" x14ac:dyDescent="0.25"/>
  <sheetData>
    <row r="1" spans="1:2" x14ac:dyDescent="0.25">
      <c r="A1" t="s">
        <v>45</v>
      </c>
      <c r="B1" t="s">
        <v>122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2</v>
      </c>
    </row>
    <row r="4" spans="1:2" x14ac:dyDescent="0.25">
      <c r="A4" t="s">
        <v>50</v>
      </c>
      <c r="B4">
        <v>3</v>
      </c>
    </row>
    <row r="5" spans="1:2" x14ac:dyDescent="0.25">
      <c r="A5" t="s">
        <v>23</v>
      </c>
      <c r="B5">
        <v>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B287-00FB-4E5A-8F96-566804F8B91D}">
  <dimension ref="A1:B13"/>
  <sheetViews>
    <sheetView workbookViewId="0">
      <selection activeCell="E31" sqref="E31"/>
    </sheetView>
  </sheetViews>
  <sheetFormatPr defaultRowHeight="15" x14ac:dyDescent="0.25"/>
  <sheetData>
    <row r="1" spans="1:2" x14ac:dyDescent="0.25">
      <c r="A1" t="s">
        <v>7</v>
      </c>
      <c r="B1" t="s">
        <v>121</v>
      </c>
    </row>
    <row r="2" spans="1:2" x14ac:dyDescent="0.25">
      <c r="A2" t="s">
        <v>9</v>
      </c>
      <c r="B2">
        <v>1</v>
      </c>
    </row>
    <row r="3" spans="1:2" x14ac:dyDescent="0.25">
      <c r="A3" t="s">
        <v>53</v>
      </c>
      <c r="B3">
        <v>2</v>
      </c>
    </row>
    <row r="4" spans="1:2" x14ac:dyDescent="0.25">
      <c r="A4" t="s">
        <v>54</v>
      </c>
      <c r="B4">
        <v>3</v>
      </c>
    </row>
    <row r="5" spans="1:2" x14ac:dyDescent="0.25">
      <c r="A5" t="s">
        <v>55</v>
      </c>
      <c r="B5">
        <v>4</v>
      </c>
    </row>
    <row r="6" spans="1:2" x14ac:dyDescent="0.25">
      <c r="A6" t="s">
        <v>56</v>
      </c>
      <c r="B6">
        <v>5</v>
      </c>
    </row>
    <row r="7" spans="1:2" x14ac:dyDescent="0.25">
      <c r="A7" t="s">
        <v>57</v>
      </c>
      <c r="B7">
        <v>6</v>
      </c>
    </row>
    <row r="8" spans="1:2" x14ac:dyDescent="0.25">
      <c r="A8" t="s">
        <v>58</v>
      </c>
      <c r="B8">
        <v>7</v>
      </c>
    </row>
    <row r="9" spans="1:2" x14ac:dyDescent="0.25">
      <c r="A9" t="s">
        <v>59</v>
      </c>
      <c r="B9">
        <v>8</v>
      </c>
    </row>
    <row r="10" spans="1:2" x14ac:dyDescent="0.25">
      <c r="A10" t="s">
        <v>60</v>
      </c>
      <c r="B10">
        <v>9</v>
      </c>
    </row>
    <row r="11" spans="1:2" x14ac:dyDescent="0.25">
      <c r="A11" t="s">
        <v>61</v>
      </c>
      <c r="B11">
        <v>10</v>
      </c>
    </row>
    <row r="12" spans="1:2" x14ac:dyDescent="0.25">
      <c r="A12" t="s">
        <v>62</v>
      </c>
      <c r="B12">
        <v>11</v>
      </c>
    </row>
    <row r="13" spans="1:2" x14ac:dyDescent="0.25">
      <c r="A13" t="s">
        <v>52</v>
      </c>
      <c r="B13">
        <v>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618F-32C3-462A-A829-2E949FB3CB92}">
  <dimension ref="A1:A11"/>
  <sheetViews>
    <sheetView workbookViewId="0">
      <selection activeCell="E31" sqref="E31"/>
    </sheetView>
  </sheetViews>
  <sheetFormatPr defaultRowHeight="15" x14ac:dyDescent="0.25"/>
  <sheetData>
    <row r="1" spans="1:1" x14ac:dyDescent="0.25">
      <c r="A1" t="s">
        <v>120</v>
      </c>
    </row>
    <row r="2" spans="1:1" x14ac:dyDescent="0.25">
      <c r="A2">
        <v>2021</v>
      </c>
    </row>
    <row r="3" spans="1:1" x14ac:dyDescent="0.25">
      <c r="A3">
        <v>2022</v>
      </c>
    </row>
    <row r="4" spans="1:1" x14ac:dyDescent="0.25">
      <c r="A4">
        <v>2023</v>
      </c>
    </row>
    <row r="5" spans="1:1" x14ac:dyDescent="0.25">
      <c r="A5">
        <v>2024</v>
      </c>
    </row>
    <row r="6" spans="1:1" x14ac:dyDescent="0.25">
      <c r="A6">
        <v>2025</v>
      </c>
    </row>
    <row r="7" spans="1:1" x14ac:dyDescent="0.25">
      <c r="A7">
        <v>2026</v>
      </c>
    </row>
    <row r="8" spans="1:1" x14ac:dyDescent="0.25">
      <c r="A8">
        <v>2027</v>
      </c>
    </row>
    <row r="9" spans="1:1" x14ac:dyDescent="0.25">
      <c r="A9">
        <v>2028</v>
      </c>
    </row>
    <row r="10" spans="1:1" x14ac:dyDescent="0.25">
      <c r="A10">
        <v>2029</v>
      </c>
    </row>
    <row r="11" spans="1:1" x14ac:dyDescent="0.25">
      <c r="A11">
        <v>2030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Gastos</vt:lpstr>
      <vt:lpstr>Remuneração</vt:lpstr>
      <vt:lpstr>Previsão</vt:lpstr>
      <vt:lpstr>Cat_Investimentos</vt:lpstr>
      <vt:lpstr>Cat_Gastos</vt:lpstr>
      <vt:lpstr>Cat_Remuneração</vt:lpstr>
      <vt:lpstr>Cat_Meses</vt:lpstr>
      <vt:lpstr>Cat_Anos</vt:lpstr>
      <vt:lpstr>Cat_Meio</vt:lpstr>
      <vt:lpstr>Cat_Empresa</vt:lpstr>
      <vt:lpstr>Cat_Gastos_Excel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Elias</dc:creator>
  <cp:lastModifiedBy>Guilherme Elias</cp:lastModifiedBy>
  <dcterms:created xsi:type="dcterms:W3CDTF">2021-01-08T10:55:43Z</dcterms:created>
  <dcterms:modified xsi:type="dcterms:W3CDTF">2021-04-22T02:47:12Z</dcterms:modified>
</cp:coreProperties>
</file>