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0FEA711C-7B4E-4BDF-9C85-26509EFBD31B}" xr6:coauthVersionLast="47" xr6:coauthVersionMax="47" xr10:uidLastSave="{00000000-0000-0000-0000-000000000000}"/>
  <bookViews>
    <workbookView xWindow="28680" yWindow="-120" windowWidth="29040" windowHeight="15720" xr2:uid="{6C0BDF01-EF17-49D7-A35E-63C1FD0F4572}"/>
  </bookViews>
  <sheets>
    <sheet name="Estoque" sheetId="1" r:id="rId1"/>
    <sheet name="Nome dos Traders" sheetId="2" r:id="rId2"/>
  </sheets>
  <definedNames>
    <definedName name="_xlnm._FilterDatabase" localSheetId="0" hidden="1">Estoque!$A$1:$Q$30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3" i="1"/>
  <c r="Q2" i="1"/>
  <c r="Q8" i="1"/>
  <c r="Q7" i="1"/>
  <c r="Q5" i="1"/>
  <c r="Q4" i="1"/>
  <c r="Q20" i="1"/>
  <c r="Q19" i="1"/>
  <c r="P18" i="1"/>
  <c r="P17" i="1"/>
  <c r="P16" i="1"/>
  <c r="P15" i="1"/>
  <c r="P14" i="1"/>
  <c r="P13" i="1"/>
  <c r="P12" i="1"/>
  <c r="P11" i="1"/>
  <c r="P10" i="1"/>
  <c r="P9" i="1"/>
  <c r="P21" i="1"/>
  <c r="P22" i="1"/>
  <c r="P23" i="1"/>
  <c r="P24" i="1"/>
  <c r="P25" i="1"/>
  <c r="P26" i="1"/>
  <c r="P27" i="1"/>
  <c r="P28" i="1"/>
  <c r="P29" i="1"/>
  <c r="P30" i="1"/>
  <c r="Q12" i="1" l="1"/>
  <c r="Q14" i="1"/>
  <c r="Q15" i="1"/>
  <c r="Q23" i="1"/>
  <c r="Q27" i="1"/>
  <c r="Q22" i="1"/>
  <c r="Q28" i="1" l="1"/>
  <c r="Q10" i="1"/>
  <c r="Q17" i="1"/>
  <c r="Q24" i="1"/>
  <c r="Q30" i="1"/>
  <c r="Q25" i="1"/>
  <c r="Q13" i="1"/>
  <c r="Q21" i="1"/>
  <c r="Q18" i="1"/>
  <c r="Q16" i="1"/>
  <c r="Q11" i="1"/>
  <c r="Q9" i="1"/>
  <c r="Q29" i="1"/>
  <c r="Q26" i="1"/>
</calcChain>
</file>

<file path=xl/sharedStrings.xml><?xml version="1.0" encoding="utf-8"?>
<sst xmlns="http://schemas.openxmlformats.org/spreadsheetml/2006/main" count="117" uniqueCount="41">
  <si>
    <t>data_referencia</t>
  </si>
  <si>
    <t>data_anterior</t>
  </si>
  <si>
    <t>data_operacao</t>
  </si>
  <si>
    <t>id_trader</t>
  </si>
  <si>
    <t>nome_produto</t>
  </si>
  <si>
    <t>quantidade</t>
  </si>
  <si>
    <t>comprado/vendido</t>
  </si>
  <si>
    <t>ativo</t>
  </si>
  <si>
    <t>data_vencimento</t>
  </si>
  <si>
    <t>n_dias_uteis</t>
  </si>
  <si>
    <t>n_dias_uteis_anterior</t>
  </si>
  <si>
    <t>n_dias_corridos</t>
  </si>
  <si>
    <t>n_dias_corridos_anterior</t>
  </si>
  <si>
    <t>preco_data_referencia</t>
  </si>
  <si>
    <t>preco_data_anterior</t>
  </si>
  <si>
    <t>fator_cdi</t>
  </si>
  <si>
    <t>resultado</t>
  </si>
  <si>
    <t>Estoque moeda</t>
  </si>
  <si>
    <t>C</t>
  </si>
  <si>
    <t>USDBRL</t>
  </si>
  <si>
    <t>Ação Local</t>
  </si>
  <si>
    <t>ITUB4</t>
  </si>
  <si>
    <t>Futuro de DI</t>
  </si>
  <si>
    <t>DI1F29</t>
  </si>
  <si>
    <t>V</t>
  </si>
  <si>
    <t>DI1F31</t>
  </si>
  <si>
    <t>DI1F27</t>
  </si>
  <si>
    <t>DI1F26</t>
  </si>
  <si>
    <t>DI1N26</t>
  </si>
  <si>
    <t>nome_trader</t>
  </si>
  <si>
    <t>Augusto</t>
  </si>
  <si>
    <t>Bernardo</t>
  </si>
  <si>
    <t>Ricardo</t>
  </si>
  <si>
    <t>Marcio</t>
  </si>
  <si>
    <t>Jessica</t>
  </si>
  <si>
    <t>Paula</t>
  </si>
  <si>
    <t>Kim</t>
  </si>
  <si>
    <t>Joao</t>
  </si>
  <si>
    <t>Aline</t>
  </si>
  <si>
    <t>Otto</t>
  </si>
  <si>
    <t>Raquel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</si>
</sst>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8D14-1F95-4F1D-B798-3F7E43E5E6D5}">
  <dimension ref="A1:R30"/>
  <sheetViews>
    <sheetView tabSelected="1" workbookViewId="0">
      <selection activeCell="E9" sqref="E9:E18"/>
    </sheetView>
  </sheetViews>
  <sheetFormatPr defaultRowHeight="14.4" x14ac:dyDescent="0.3"/>
  <cols>
    <col min="1" max="1" width="18.88671875" style="1" bestFit="1" customWidth="1"/>
    <col min="2" max="2" width="16.88671875" style="1" bestFit="1" customWidth="1"/>
    <col min="3" max="3" width="18.44140625" style="1" bestFit="1" customWidth="1"/>
    <col min="4" max="4" width="13" style="1" bestFit="1" customWidth="1"/>
    <col min="5" max="5" width="18" style="1" bestFit="1" customWidth="1"/>
    <col min="6" max="6" width="15.21875" style="1" bestFit="1" customWidth="1"/>
    <col min="7" max="7" width="22.109375" style="1" bestFit="1" customWidth="1"/>
    <col min="8" max="8" width="9.5546875" style="1" bestFit="1" customWidth="1"/>
    <col min="9" max="9" width="20.109375" style="1" bestFit="1" customWidth="1"/>
    <col min="10" max="10" width="16.109375" style="2" bestFit="1" customWidth="1"/>
    <col min="11" max="11" width="24" style="2" bestFit="1" customWidth="1"/>
    <col min="12" max="12" width="19.33203125" style="2" bestFit="1" customWidth="1"/>
    <col min="13" max="13" width="27.21875" style="2" bestFit="1" customWidth="1"/>
    <col min="14" max="14" width="24.6640625" style="1" bestFit="1" customWidth="1"/>
    <col min="15" max="15" width="22.88671875" style="1" bestFit="1" customWidth="1"/>
    <col min="16" max="16" width="12.88671875" style="1" bestFit="1" customWidth="1"/>
    <col min="17" max="17" width="13.5546875" style="1" bestFit="1" customWidth="1"/>
    <col min="18" max="16384" width="8.88671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8" x14ac:dyDescent="0.3">
      <c r="A2" s="3">
        <v>45847</v>
      </c>
      <c r="B2" s="3">
        <v>45847</v>
      </c>
      <c r="C2" s="3">
        <v>45846</v>
      </c>
      <c r="D2" s="1">
        <v>11</v>
      </c>
      <c r="E2" s="1" t="s">
        <v>17</v>
      </c>
      <c r="F2" s="1">
        <v>8000</v>
      </c>
      <c r="G2" s="1" t="s">
        <v>18</v>
      </c>
      <c r="H2" s="1" t="s">
        <v>19</v>
      </c>
      <c r="N2" s="4">
        <v>5.57</v>
      </c>
      <c r="O2" s="4">
        <v>5.46</v>
      </c>
      <c r="Q2" s="5">
        <f t="shared" ref="Q2:Q8" si="0">IF(G2="C",1,-1)*F2*(N2-O2)</f>
        <v>880.0000000000025</v>
      </c>
    </row>
    <row r="3" spans="1:18" x14ac:dyDescent="0.3">
      <c r="A3" s="3">
        <v>45847</v>
      </c>
      <c r="B3" s="3">
        <v>45847</v>
      </c>
      <c r="C3" s="3">
        <v>45847</v>
      </c>
      <c r="D3" s="1">
        <v>4</v>
      </c>
      <c r="E3" s="1" t="s">
        <v>17</v>
      </c>
      <c r="F3" s="1">
        <v>50000</v>
      </c>
      <c r="G3" s="1" t="s">
        <v>18</v>
      </c>
      <c r="H3" s="1" t="s">
        <v>19</v>
      </c>
      <c r="N3" s="4">
        <v>5.57</v>
      </c>
      <c r="O3" s="4">
        <v>5.46</v>
      </c>
      <c r="Q3" s="5">
        <f t="shared" si="0"/>
        <v>5500.0000000000164</v>
      </c>
    </row>
    <row r="4" spans="1:18" x14ac:dyDescent="0.3">
      <c r="A4" s="3">
        <v>45847</v>
      </c>
      <c r="B4" s="3">
        <v>45846</v>
      </c>
      <c r="C4" s="3">
        <v>45777</v>
      </c>
      <c r="D4" s="1">
        <v>10</v>
      </c>
      <c r="E4" s="1" t="s">
        <v>20</v>
      </c>
      <c r="F4" s="1">
        <v>1000</v>
      </c>
      <c r="G4" s="1" t="s">
        <v>18</v>
      </c>
      <c r="H4" s="1" t="s">
        <v>21</v>
      </c>
      <c r="N4" s="4">
        <v>36.369999999999997</v>
      </c>
      <c r="O4" s="4">
        <v>37.14</v>
      </c>
      <c r="Q4" s="5">
        <f t="shared" si="0"/>
        <v>-770.00000000000318</v>
      </c>
    </row>
    <row r="5" spans="1:18" x14ac:dyDescent="0.3">
      <c r="A5" s="3">
        <v>45847</v>
      </c>
      <c r="B5" s="3">
        <v>45846</v>
      </c>
      <c r="C5" s="3">
        <v>45786</v>
      </c>
      <c r="D5" s="1">
        <v>2</v>
      </c>
      <c r="E5" s="1" t="s">
        <v>20</v>
      </c>
      <c r="F5" s="1">
        <v>500</v>
      </c>
      <c r="G5" s="1" t="s">
        <v>18</v>
      </c>
      <c r="H5" s="1" t="s">
        <v>21</v>
      </c>
      <c r="N5" s="4">
        <v>36.369999999999997</v>
      </c>
      <c r="O5" s="4">
        <v>37.14</v>
      </c>
      <c r="Q5" s="5">
        <f t="shared" si="0"/>
        <v>-385.00000000000159</v>
      </c>
    </row>
    <row r="6" spans="1:18" x14ac:dyDescent="0.3">
      <c r="A6" s="3">
        <v>45846</v>
      </c>
      <c r="B6" s="3">
        <v>45845</v>
      </c>
      <c r="C6" s="3">
        <v>45846</v>
      </c>
      <c r="D6" s="1">
        <v>11</v>
      </c>
      <c r="E6" s="1" t="s">
        <v>17</v>
      </c>
      <c r="F6" s="1">
        <v>8000</v>
      </c>
      <c r="G6" s="1" t="s">
        <v>18</v>
      </c>
      <c r="H6" s="1" t="s">
        <v>19</v>
      </c>
      <c r="N6" s="4">
        <v>5.46</v>
      </c>
      <c r="O6" s="4">
        <v>5.4424999999999999</v>
      </c>
      <c r="Q6" s="5">
        <f t="shared" si="0"/>
        <v>140.00000000000057</v>
      </c>
    </row>
    <row r="7" spans="1:18" x14ac:dyDescent="0.3">
      <c r="A7" s="3">
        <v>45846</v>
      </c>
      <c r="B7" s="3">
        <v>45845</v>
      </c>
      <c r="C7" s="3">
        <v>45777</v>
      </c>
      <c r="D7" s="1">
        <v>10</v>
      </c>
      <c r="E7" s="1" t="s">
        <v>20</v>
      </c>
      <c r="F7" s="1">
        <v>1000</v>
      </c>
      <c r="G7" s="1" t="s">
        <v>18</v>
      </c>
      <c r="H7" s="1" t="s">
        <v>21</v>
      </c>
      <c r="I7" s="6"/>
      <c r="N7" s="4">
        <v>37.14</v>
      </c>
      <c r="O7" s="4">
        <v>37.229999999999997</v>
      </c>
      <c r="P7" s="7"/>
      <c r="Q7" s="5">
        <f t="shared" si="0"/>
        <v>-89.999999999996305</v>
      </c>
      <c r="R7" s="4"/>
    </row>
    <row r="8" spans="1:18" x14ac:dyDescent="0.3">
      <c r="A8" s="3">
        <v>45846</v>
      </c>
      <c r="B8" s="3">
        <v>45845</v>
      </c>
      <c r="C8" s="3">
        <v>45786</v>
      </c>
      <c r="D8" s="1">
        <v>2</v>
      </c>
      <c r="E8" s="1" t="s">
        <v>20</v>
      </c>
      <c r="F8" s="1">
        <v>500</v>
      </c>
      <c r="G8" s="1" t="s">
        <v>18</v>
      </c>
      <c r="H8" s="1" t="s">
        <v>21</v>
      </c>
      <c r="I8" s="6"/>
      <c r="N8" s="4">
        <v>37.14</v>
      </c>
      <c r="O8" s="4">
        <v>37.229999999999997</v>
      </c>
      <c r="P8" s="7"/>
      <c r="Q8" s="5">
        <f t="shared" si="0"/>
        <v>-44.999999999998153</v>
      </c>
      <c r="R8" s="4"/>
    </row>
    <row r="9" spans="1:18" x14ac:dyDescent="0.3">
      <c r="A9" s="3">
        <v>45846</v>
      </c>
      <c r="B9" s="3">
        <v>45845</v>
      </c>
      <c r="C9" s="3">
        <v>45663</v>
      </c>
      <c r="D9" s="1">
        <v>9</v>
      </c>
      <c r="E9" s="1" t="s">
        <v>22</v>
      </c>
      <c r="F9" s="1">
        <v>5</v>
      </c>
      <c r="G9" s="1" t="s">
        <v>18</v>
      </c>
      <c r="H9" s="1" t="s">
        <v>23</v>
      </c>
      <c r="I9" s="6">
        <v>47120</v>
      </c>
      <c r="J9" s="2">
        <v>873</v>
      </c>
      <c r="K9" s="2">
        <v>874</v>
      </c>
      <c r="L9" s="2">
        <v>1274</v>
      </c>
      <c r="M9" s="2">
        <v>1275</v>
      </c>
      <c r="N9" s="4">
        <v>13.31</v>
      </c>
      <c r="O9" s="4">
        <v>13.31</v>
      </c>
      <c r="P9" s="7">
        <f t="shared" ref="P9:P18" si="1">(1+14.9%)^(1/252)</f>
        <v>1.0005513106415402</v>
      </c>
      <c r="Q9" s="8">
        <f t="shared" ref="Q9:Q18" si="2">IF(G9="C",-1,1)*F9*((100000/(1+N9%)^(J9/252))-(100000/(1+O9%)^(K9/252))*P9)</f>
        <v>17.934127813350642</v>
      </c>
      <c r="R9" s="4"/>
    </row>
    <row r="10" spans="1:18" x14ac:dyDescent="0.3">
      <c r="A10" s="3">
        <v>45846</v>
      </c>
      <c r="B10" s="3">
        <v>45845</v>
      </c>
      <c r="C10" s="3">
        <v>45818</v>
      </c>
      <c r="D10" s="1">
        <v>4</v>
      </c>
      <c r="E10" s="1" t="s">
        <v>22</v>
      </c>
      <c r="F10" s="1">
        <v>20</v>
      </c>
      <c r="G10" s="1" t="s">
        <v>24</v>
      </c>
      <c r="H10" s="1" t="s">
        <v>23</v>
      </c>
      <c r="I10" s="6">
        <v>47120</v>
      </c>
      <c r="J10" s="2">
        <v>873</v>
      </c>
      <c r="K10" s="2">
        <v>874</v>
      </c>
      <c r="L10" s="2">
        <v>1274</v>
      </c>
      <c r="M10" s="2">
        <v>1275</v>
      </c>
      <c r="N10" s="4">
        <v>13.31</v>
      </c>
      <c r="O10" s="4">
        <v>13.31</v>
      </c>
      <c r="P10" s="7">
        <f t="shared" si="1"/>
        <v>1.0005513106415402</v>
      </c>
      <c r="Q10" s="8">
        <f t="shared" si="2"/>
        <v>-71.736511253402568</v>
      </c>
      <c r="R10" s="4"/>
    </row>
    <row r="11" spans="1:18" x14ac:dyDescent="0.3">
      <c r="A11" s="3">
        <v>45846</v>
      </c>
      <c r="B11" s="3">
        <v>45845</v>
      </c>
      <c r="C11" s="3">
        <v>45762</v>
      </c>
      <c r="D11" s="1">
        <v>8</v>
      </c>
      <c r="E11" s="1" t="s">
        <v>22</v>
      </c>
      <c r="F11" s="1">
        <v>20</v>
      </c>
      <c r="G11" s="1" t="s">
        <v>18</v>
      </c>
      <c r="H11" s="1" t="s">
        <v>23</v>
      </c>
      <c r="I11" s="6">
        <v>47120</v>
      </c>
      <c r="J11" s="2">
        <v>873</v>
      </c>
      <c r="K11" s="2">
        <v>874</v>
      </c>
      <c r="L11" s="2">
        <v>1274</v>
      </c>
      <c r="M11" s="2">
        <v>1275</v>
      </c>
      <c r="N11" s="4">
        <v>13.31</v>
      </c>
      <c r="O11" s="4">
        <v>13.31</v>
      </c>
      <c r="P11" s="7">
        <f t="shared" si="1"/>
        <v>1.0005513106415402</v>
      </c>
      <c r="Q11" s="8">
        <f t="shared" si="2"/>
        <v>71.736511253402568</v>
      </c>
      <c r="R11" s="4"/>
    </row>
    <row r="12" spans="1:18" x14ac:dyDescent="0.3">
      <c r="A12" s="3">
        <v>45846</v>
      </c>
      <c r="B12" s="3">
        <v>45845</v>
      </c>
      <c r="C12" s="3">
        <v>45762</v>
      </c>
      <c r="D12" s="1">
        <v>7</v>
      </c>
      <c r="E12" s="1" t="s">
        <v>22</v>
      </c>
      <c r="F12" s="1">
        <v>5</v>
      </c>
      <c r="G12" s="1" t="s">
        <v>24</v>
      </c>
      <c r="H12" s="1" t="s">
        <v>23</v>
      </c>
      <c r="I12" s="6">
        <v>47120</v>
      </c>
      <c r="J12" s="2">
        <v>873</v>
      </c>
      <c r="K12" s="2">
        <v>874</v>
      </c>
      <c r="L12" s="2">
        <v>1274</v>
      </c>
      <c r="M12" s="2">
        <v>1275</v>
      </c>
      <c r="N12" s="4">
        <v>13.31</v>
      </c>
      <c r="O12" s="4">
        <v>13.31</v>
      </c>
      <c r="P12" s="7">
        <f t="shared" si="1"/>
        <v>1.0005513106415402</v>
      </c>
      <c r="Q12" s="8">
        <f t="shared" si="2"/>
        <v>-17.934127813350642</v>
      </c>
      <c r="R12" s="4"/>
    </row>
    <row r="13" spans="1:18" x14ac:dyDescent="0.3">
      <c r="A13" s="3">
        <v>45846</v>
      </c>
      <c r="B13" s="3">
        <v>45845</v>
      </c>
      <c r="C13" s="3">
        <v>45706</v>
      </c>
      <c r="D13" s="1">
        <v>6</v>
      </c>
      <c r="E13" s="1" t="s">
        <v>22</v>
      </c>
      <c r="F13" s="1">
        <v>10</v>
      </c>
      <c r="G13" s="1" t="s">
        <v>24</v>
      </c>
      <c r="H13" s="1" t="s">
        <v>25</v>
      </c>
      <c r="I13" s="6">
        <v>47850</v>
      </c>
      <c r="J13" s="2">
        <v>1374</v>
      </c>
      <c r="K13" s="2">
        <v>1375</v>
      </c>
      <c r="L13" s="2">
        <v>2004</v>
      </c>
      <c r="M13" s="2">
        <v>2005</v>
      </c>
      <c r="N13" s="4">
        <v>13.42</v>
      </c>
      <c r="O13" s="4">
        <v>13.4</v>
      </c>
      <c r="P13" s="7">
        <f t="shared" si="1"/>
        <v>1.0005513106415402</v>
      </c>
      <c r="Q13" s="8">
        <f t="shared" si="2"/>
        <v>-510.42558166140225</v>
      </c>
      <c r="R13" s="4"/>
    </row>
    <row r="14" spans="1:18" x14ac:dyDescent="0.3">
      <c r="A14" s="3">
        <v>45846</v>
      </c>
      <c r="B14" s="3">
        <v>45845</v>
      </c>
      <c r="C14" s="3">
        <v>45705</v>
      </c>
      <c r="D14" s="1">
        <v>1</v>
      </c>
      <c r="E14" s="1" t="s">
        <v>22</v>
      </c>
      <c r="F14" s="1">
        <v>5</v>
      </c>
      <c r="G14" s="1" t="s">
        <v>18</v>
      </c>
      <c r="H14" s="1" t="s">
        <v>26</v>
      </c>
      <c r="I14" s="6">
        <v>46391</v>
      </c>
      <c r="J14" s="2">
        <v>374</v>
      </c>
      <c r="K14" s="2">
        <v>375</v>
      </c>
      <c r="L14" s="2">
        <v>545</v>
      </c>
      <c r="M14" s="2">
        <v>546</v>
      </c>
      <c r="N14" s="4">
        <v>14.21</v>
      </c>
      <c r="O14" s="4">
        <v>14.2</v>
      </c>
      <c r="P14" s="7">
        <f t="shared" si="1"/>
        <v>1.0005513106415402</v>
      </c>
      <c r="Q14" s="8">
        <f t="shared" si="2"/>
        <v>63.307401682614</v>
      </c>
      <c r="R14" s="4"/>
    </row>
    <row r="15" spans="1:18" x14ac:dyDescent="0.3">
      <c r="A15" s="3">
        <v>45846</v>
      </c>
      <c r="B15" s="3">
        <v>45845</v>
      </c>
      <c r="C15" s="3">
        <v>45702</v>
      </c>
      <c r="D15" s="1">
        <v>10</v>
      </c>
      <c r="E15" s="1" t="s">
        <v>22</v>
      </c>
      <c r="F15" s="1">
        <v>15</v>
      </c>
      <c r="G15" s="1" t="s">
        <v>18</v>
      </c>
      <c r="H15" s="1" t="s">
        <v>27</v>
      </c>
      <c r="I15" s="6">
        <v>46024</v>
      </c>
      <c r="J15" s="2">
        <v>125</v>
      </c>
      <c r="K15" s="2">
        <v>126</v>
      </c>
      <c r="L15" s="2">
        <v>178</v>
      </c>
      <c r="M15" s="2">
        <v>179</v>
      </c>
      <c r="N15" s="4">
        <v>14.92</v>
      </c>
      <c r="O15" s="4">
        <v>14.92</v>
      </c>
      <c r="P15" s="7">
        <f t="shared" si="1"/>
        <v>1.0005513106415402</v>
      </c>
      <c r="Q15" s="8">
        <f t="shared" si="2"/>
        <v>-0.96695128951978404</v>
      </c>
      <c r="R15" s="4"/>
    </row>
    <row r="16" spans="1:18" x14ac:dyDescent="0.3">
      <c r="A16" s="3">
        <v>45846</v>
      </c>
      <c r="B16" s="3">
        <v>45845</v>
      </c>
      <c r="C16" s="3">
        <v>45702</v>
      </c>
      <c r="D16" s="1">
        <v>5</v>
      </c>
      <c r="E16" s="1" t="s">
        <v>22</v>
      </c>
      <c r="F16" s="1">
        <v>30</v>
      </c>
      <c r="G16" s="1" t="s">
        <v>24</v>
      </c>
      <c r="H16" s="1" t="s">
        <v>27</v>
      </c>
      <c r="I16" s="6">
        <v>46024</v>
      </c>
      <c r="J16" s="2">
        <v>125</v>
      </c>
      <c r="K16" s="2">
        <v>126</v>
      </c>
      <c r="L16" s="2">
        <v>178</v>
      </c>
      <c r="M16" s="2">
        <v>179</v>
      </c>
      <c r="N16" s="4">
        <v>14.92</v>
      </c>
      <c r="O16" s="4">
        <v>14.92</v>
      </c>
      <c r="P16" s="7">
        <f t="shared" si="1"/>
        <v>1.0005513106415402</v>
      </c>
      <c r="Q16" s="8">
        <f t="shared" si="2"/>
        <v>1.9339025790395681</v>
      </c>
      <c r="R16" s="4"/>
    </row>
    <row r="17" spans="1:18" x14ac:dyDescent="0.3">
      <c r="A17" s="3">
        <v>45846</v>
      </c>
      <c r="B17" s="3">
        <v>45845</v>
      </c>
      <c r="C17" s="3">
        <v>45517</v>
      </c>
      <c r="D17" s="1">
        <v>3</v>
      </c>
      <c r="E17" s="1" t="s">
        <v>22</v>
      </c>
      <c r="F17" s="1">
        <v>20</v>
      </c>
      <c r="G17" s="1" t="s">
        <v>24</v>
      </c>
      <c r="H17" s="1" t="s">
        <v>28</v>
      </c>
      <c r="I17" s="6">
        <v>46204</v>
      </c>
      <c r="J17" s="2">
        <v>247</v>
      </c>
      <c r="K17" s="2">
        <v>248</v>
      </c>
      <c r="L17" s="2">
        <v>358</v>
      </c>
      <c r="M17" s="2">
        <v>359</v>
      </c>
      <c r="N17" s="4">
        <v>14.7</v>
      </c>
      <c r="O17" s="4">
        <v>14.71</v>
      </c>
      <c r="P17" s="7">
        <f t="shared" si="1"/>
        <v>1.0005513106415402</v>
      </c>
      <c r="Q17" s="8">
        <f t="shared" si="2"/>
        <v>137.91602594108554</v>
      </c>
      <c r="R17" s="4"/>
    </row>
    <row r="18" spans="1:18" x14ac:dyDescent="0.3">
      <c r="A18" s="3">
        <v>45846</v>
      </c>
      <c r="B18" s="3">
        <v>45845</v>
      </c>
      <c r="C18" s="3">
        <v>45021</v>
      </c>
      <c r="D18" s="1">
        <v>2</v>
      </c>
      <c r="E18" s="1" t="s">
        <v>22</v>
      </c>
      <c r="F18" s="1">
        <v>20</v>
      </c>
      <c r="G18" s="1" t="s">
        <v>18</v>
      </c>
      <c r="H18" s="1" t="s">
        <v>28</v>
      </c>
      <c r="I18" s="6">
        <v>46204</v>
      </c>
      <c r="J18" s="2">
        <v>247</v>
      </c>
      <c r="K18" s="2">
        <v>248</v>
      </c>
      <c r="L18" s="2">
        <v>358</v>
      </c>
      <c r="M18" s="2">
        <v>359</v>
      </c>
      <c r="N18" s="4">
        <v>14.7</v>
      </c>
      <c r="O18" s="4">
        <v>14.71</v>
      </c>
      <c r="P18" s="7">
        <f t="shared" si="1"/>
        <v>1.0005513106415402</v>
      </c>
      <c r="Q18" s="8">
        <f t="shared" si="2"/>
        <v>-137.91602594108554</v>
      </c>
      <c r="R18" s="4"/>
    </row>
    <row r="19" spans="1:18" x14ac:dyDescent="0.3">
      <c r="A19" s="3">
        <v>45845</v>
      </c>
      <c r="B19" s="3">
        <v>45842</v>
      </c>
      <c r="C19" s="3">
        <v>45777</v>
      </c>
      <c r="D19" s="1">
        <v>10</v>
      </c>
      <c r="E19" s="1" t="s">
        <v>20</v>
      </c>
      <c r="F19" s="1">
        <v>1000</v>
      </c>
      <c r="G19" s="1" t="s">
        <v>18</v>
      </c>
      <c r="H19" s="1" t="s">
        <v>21</v>
      </c>
      <c r="I19" s="6"/>
      <c r="N19" s="4">
        <v>37.229999999999997</v>
      </c>
      <c r="O19" s="4">
        <v>37.729999999999997</v>
      </c>
      <c r="P19" s="7"/>
      <c r="Q19" s="5">
        <f>IF(G19="C",1,-1)*F19*(N19-O19)</f>
        <v>-500</v>
      </c>
      <c r="R19" s="4"/>
    </row>
    <row r="20" spans="1:18" x14ac:dyDescent="0.3">
      <c r="A20" s="3">
        <v>45845</v>
      </c>
      <c r="B20" s="3">
        <v>45842</v>
      </c>
      <c r="C20" s="3">
        <v>45786</v>
      </c>
      <c r="D20" s="1">
        <v>2</v>
      </c>
      <c r="E20" s="1" t="s">
        <v>20</v>
      </c>
      <c r="F20" s="1">
        <v>500</v>
      </c>
      <c r="G20" s="1" t="s">
        <v>18</v>
      </c>
      <c r="H20" s="1" t="s">
        <v>21</v>
      </c>
      <c r="I20" s="6"/>
      <c r="N20" s="4">
        <v>37.229999999999997</v>
      </c>
      <c r="O20" s="4">
        <v>37.729999999999997</v>
      </c>
      <c r="P20" s="7"/>
      <c r="Q20" s="5">
        <f>IF(G20="C",1,-1)*F20*(N20-O20)</f>
        <v>-250</v>
      </c>
      <c r="R20" s="4"/>
    </row>
    <row r="21" spans="1:18" x14ac:dyDescent="0.3">
      <c r="A21" s="3">
        <v>45845</v>
      </c>
      <c r="B21" s="3">
        <v>45842</v>
      </c>
      <c r="C21" s="3">
        <v>45663</v>
      </c>
      <c r="D21" s="1">
        <v>9</v>
      </c>
      <c r="E21" s="1" t="s">
        <v>22</v>
      </c>
      <c r="F21" s="1">
        <v>5</v>
      </c>
      <c r="G21" s="1" t="s">
        <v>18</v>
      </c>
      <c r="H21" s="1" t="s">
        <v>23</v>
      </c>
      <c r="I21" s="6">
        <v>47120</v>
      </c>
      <c r="J21" s="2">
        <v>874</v>
      </c>
      <c r="K21" s="2">
        <v>875</v>
      </c>
      <c r="L21" s="2">
        <v>1275</v>
      </c>
      <c r="M21" s="2">
        <v>1278</v>
      </c>
      <c r="N21" s="4">
        <v>13.31</v>
      </c>
      <c r="O21" s="4">
        <v>13.21</v>
      </c>
      <c r="P21" s="7">
        <f t="shared" ref="P21:P30" si="3">(1+14.9%)^(1/252)</f>
        <v>1.0005513106415402</v>
      </c>
      <c r="Q21" s="8">
        <f t="shared" ref="Q21:Q30" si="4">IF(G21="C",-1,1)*F21*((100000/(1+N21%)^(J21/252))-(100000/(1+O21%)^(K21/252))*P21)</f>
        <v>1013.2730025773344</v>
      </c>
    </row>
    <row r="22" spans="1:18" x14ac:dyDescent="0.3">
      <c r="A22" s="3">
        <v>45845</v>
      </c>
      <c r="B22" s="3">
        <v>45842</v>
      </c>
      <c r="C22" s="3">
        <v>45818</v>
      </c>
      <c r="D22" s="1">
        <v>4</v>
      </c>
      <c r="E22" s="1" t="s">
        <v>22</v>
      </c>
      <c r="F22" s="1">
        <v>20</v>
      </c>
      <c r="G22" s="1" t="s">
        <v>24</v>
      </c>
      <c r="H22" s="1" t="s">
        <v>23</v>
      </c>
      <c r="I22" s="6">
        <v>47120</v>
      </c>
      <c r="J22" s="2">
        <v>874</v>
      </c>
      <c r="K22" s="2">
        <v>875</v>
      </c>
      <c r="L22" s="2">
        <v>1275</v>
      </c>
      <c r="M22" s="2">
        <v>1278</v>
      </c>
      <c r="N22" s="4">
        <v>13.31</v>
      </c>
      <c r="O22" s="4">
        <v>13.21</v>
      </c>
      <c r="P22" s="7">
        <f t="shared" si="3"/>
        <v>1.0005513106415402</v>
      </c>
      <c r="Q22" s="8">
        <f t="shared" si="4"/>
        <v>-4053.0920103093376</v>
      </c>
    </row>
    <row r="23" spans="1:18" x14ac:dyDescent="0.3">
      <c r="A23" s="3">
        <v>45845</v>
      </c>
      <c r="B23" s="3">
        <v>45842</v>
      </c>
      <c r="C23" s="3">
        <v>45762</v>
      </c>
      <c r="D23" s="1">
        <v>8</v>
      </c>
      <c r="E23" s="1" t="s">
        <v>22</v>
      </c>
      <c r="F23" s="1">
        <v>20</v>
      </c>
      <c r="G23" s="1" t="s">
        <v>18</v>
      </c>
      <c r="H23" s="1" t="s">
        <v>23</v>
      </c>
      <c r="I23" s="6">
        <v>47120</v>
      </c>
      <c r="J23" s="2">
        <v>874</v>
      </c>
      <c r="K23" s="2">
        <v>875</v>
      </c>
      <c r="L23" s="2">
        <v>1275</v>
      </c>
      <c r="M23" s="2">
        <v>1278</v>
      </c>
      <c r="N23" s="4">
        <v>13.31</v>
      </c>
      <c r="O23" s="4">
        <v>13.21</v>
      </c>
      <c r="P23" s="7">
        <f t="shared" si="3"/>
        <v>1.0005513106415402</v>
      </c>
      <c r="Q23" s="8">
        <f t="shared" si="4"/>
        <v>4053.0920103093376</v>
      </c>
    </row>
    <row r="24" spans="1:18" x14ac:dyDescent="0.3">
      <c r="A24" s="3">
        <v>45845</v>
      </c>
      <c r="B24" s="3">
        <v>45842</v>
      </c>
      <c r="C24" s="3">
        <v>45762</v>
      </c>
      <c r="D24" s="1">
        <v>7</v>
      </c>
      <c r="E24" s="1" t="s">
        <v>22</v>
      </c>
      <c r="F24" s="1">
        <v>5</v>
      </c>
      <c r="G24" s="1" t="s">
        <v>24</v>
      </c>
      <c r="H24" s="1" t="s">
        <v>23</v>
      </c>
      <c r="I24" s="6">
        <v>47120</v>
      </c>
      <c r="J24" s="2">
        <v>874</v>
      </c>
      <c r="K24" s="2">
        <v>875</v>
      </c>
      <c r="L24" s="2">
        <v>1275</v>
      </c>
      <c r="M24" s="2">
        <v>1278</v>
      </c>
      <c r="N24" s="4">
        <v>13.31</v>
      </c>
      <c r="O24" s="4">
        <v>13.21</v>
      </c>
      <c r="P24" s="7">
        <f t="shared" si="3"/>
        <v>1.0005513106415402</v>
      </c>
      <c r="Q24" s="8">
        <f t="shared" si="4"/>
        <v>-1013.2730025773344</v>
      </c>
    </row>
    <row r="25" spans="1:18" x14ac:dyDescent="0.3">
      <c r="A25" s="3">
        <v>45845</v>
      </c>
      <c r="B25" s="3">
        <v>45842</v>
      </c>
      <c r="C25" s="3">
        <v>45706</v>
      </c>
      <c r="D25" s="1">
        <v>6</v>
      </c>
      <c r="E25" s="1" t="s">
        <v>22</v>
      </c>
      <c r="F25" s="1">
        <v>10</v>
      </c>
      <c r="G25" s="1" t="s">
        <v>24</v>
      </c>
      <c r="H25" s="1" t="s">
        <v>25</v>
      </c>
      <c r="I25" s="6">
        <v>47850</v>
      </c>
      <c r="J25" s="2">
        <v>1375</v>
      </c>
      <c r="K25" s="2">
        <v>1376</v>
      </c>
      <c r="L25" s="2">
        <v>2005</v>
      </c>
      <c r="M25" s="2">
        <v>2008</v>
      </c>
      <c r="N25" s="4">
        <v>13.4</v>
      </c>
      <c r="O25" s="4">
        <v>13.27</v>
      </c>
      <c r="P25" s="7">
        <f t="shared" si="3"/>
        <v>1.0005513106415402</v>
      </c>
      <c r="Q25" s="8">
        <f t="shared" si="4"/>
        <v>-3189.9383780957578</v>
      </c>
    </row>
    <row r="26" spans="1:18" x14ac:dyDescent="0.3">
      <c r="A26" s="3">
        <v>45845</v>
      </c>
      <c r="B26" s="3">
        <v>45842</v>
      </c>
      <c r="C26" s="3">
        <v>45705</v>
      </c>
      <c r="D26" s="1">
        <v>1</v>
      </c>
      <c r="E26" s="1" t="s">
        <v>22</v>
      </c>
      <c r="F26" s="1">
        <v>5</v>
      </c>
      <c r="G26" s="1" t="s">
        <v>18</v>
      </c>
      <c r="H26" s="1" t="s">
        <v>26</v>
      </c>
      <c r="I26" s="6">
        <v>46391</v>
      </c>
      <c r="J26" s="2">
        <v>375</v>
      </c>
      <c r="K26" s="2">
        <v>376</v>
      </c>
      <c r="L26" s="2">
        <v>546</v>
      </c>
      <c r="M26" s="2">
        <v>549</v>
      </c>
      <c r="N26" s="4">
        <v>14.2</v>
      </c>
      <c r="O26" s="4">
        <v>14.16</v>
      </c>
      <c r="P26" s="7">
        <f t="shared" si="3"/>
        <v>1.0005513106415402</v>
      </c>
      <c r="Q26" s="8">
        <f t="shared" si="4"/>
        <v>224.50599765135848</v>
      </c>
    </row>
    <row r="27" spans="1:18" x14ac:dyDescent="0.3">
      <c r="A27" s="3">
        <v>45845</v>
      </c>
      <c r="B27" s="3">
        <v>45842</v>
      </c>
      <c r="C27" s="3">
        <v>45702</v>
      </c>
      <c r="D27" s="1">
        <v>10</v>
      </c>
      <c r="E27" s="1" t="s">
        <v>22</v>
      </c>
      <c r="F27" s="1">
        <v>15</v>
      </c>
      <c r="G27" s="1" t="s">
        <v>18</v>
      </c>
      <c r="H27" s="1" t="s">
        <v>27</v>
      </c>
      <c r="I27" s="6">
        <v>46024</v>
      </c>
      <c r="J27" s="2">
        <v>126</v>
      </c>
      <c r="K27" s="2">
        <v>127</v>
      </c>
      <c r="L27" s="2">
        <v>179</v>
      </c>
      <c r="M27" s="2">
        <v>182</v>
      </c>
      <c r="N27" s="4">
        <v>14.92</v>
      </c>
      <c r="O27" s="4">
        <v>14.91</v>
      </c>
      <c r="P27" s="7">
        <f t="shared" si="3"/>
        <v>1.0005513106415402</v>
      </c>
      <c r="Q27" s="8">
        <f t="shared" si="4"/>
        <v>60.399768260758719</v>
      </c>
    </row>
    <row r="28" spans="1:18" x14ac:dyDescent="0.3">
      <c r="A28" s="3">
        <v>45845</v>
      </c>
      <c r="B28" s="3">
        <v>45842</v>
      </c>
      <c r="C28" s="3">
        <v>45702</v>
      </c>
      <c r="D28" s="1">
        <v>5</v>
      </c>
      <c r="E28" s="1" t="s">
        <v>22</v>
      </c>
      <c r="F28" s="1">
        <v>30</v>
      </c>
      <c r="G28" s="1" t="s">
        <v>24</v>
      </c>
      <c r="H28" s="1" t="s">
        <v>27</v>
      </c>
      <c r="I28" s="6">
        <v>46024</v>
      </c>
      <c r="J28" s="2">
        <v>126</v>
      </c>
      <c r="K28" s="2">
        <v>127</v>
      </c>
      <c r="L28" s="2">
        <v>179</v>
      </c>
      <c r="M28" s="2">
        <v>182</v>
      </c>
      <c r="N28" s="4">
        <v>14.92</v>
      </c>
      <c r="O28" s="4">
        <v>14.91</v>
      </c>
      <c r="P28" s="7">
        <f t="shared" si="3"/>
        <v>1.0005513106415402</v>
      </c>
      <c r="Q28" s="8">
        <f t="shared" si="4"/>
        <v>-120.79953652151744</v>
      </c>
    </row>
    <row r="29" spans="1:18" x14ac:dyDescent="0.3">
      <c r="A29" s="3">
        <v>45845</v>
      </c>
      <c r="B29" s="3">
        <v>45842</v>
      </c>
      <c r="C29" s="3">
        <v>45517</v>
      </c>
      <c r="D29" s="1">
        <v>3</v>
      </c>
      <c r="E29" s="1" t="s">
        <v>22</v>
      </c>
      <c r="F29" s="1">
        <v>20</v>
      </c>
      <c r="G29" s="1" t="s">
        <v>24</v>
      </c>
      <c r="H29" s="1" t="s">
        <v>28</v>
      </c>
      <c r="I29" s="6">
        <v>46204</v>
      </c>
      <c r="J29" s="2">
        <v>248</v>
      </c>
      <c r="K29" s="2">
        <v>249</v>
      </c>
      <c r="L29" s="2">
        <v>359</v>
      </c>
      <c r="M29" s="2">
        <v>362</v>
      </c>
      <c r="N29" s="4">
        <v>14.71</v>
      </c>
      <c r="O29" s="4">
        <v>14.68</v>
      </c>
      <c r="P29" s="7">
        <f t="shared" si="3"/>
        <v>1.0005513106415402</v>
      </c>
      <c r="Q29" s="8">
        <f t="shared" si="4"/>
        <v>-463.13301713642431</v>
      </c>
    </row>
    <row r="30" spans="1:18" x14ac:dyDescent="0.3">
      <c r="A30" s="3">
        <v>45845</v>
      </c>
      <c r="B30" s="3">
        <v>45842</v>
      </c>
      <c r="C30" s="3">
        <v>45021</v>
      </c>
      <c r="D30" s="1">
        <v>2</v>
      </c>
      <c r="E30" s="1" t="s">
        <v>22</v>
      </c>
      <c r="F30" s="1">
        <v>20</v>
      </c>
      <c r="G30" s="1" t="s">
        <v>18</v>
      </c>
      <c r="H30" s="1" t="s">
        <v>28</v>
      </c>
      <c r="I30" s="6">
        <v>46204</v>
      </c>
      <c r="J30" s="2">
        <v>248</v>
      </c>
      <c r="K30" s="2">
        <v>249</v>
      </c>
      <c r="L30" s="2">
        <v>359</v>
      </c>
      <c r="M30" s="2">
        <v>362</v>
      </c>
      <c r="N30" s="4">
        <v>14.71</v>
      </c>
      <c r="O30" s="4">
        <v>14.68</v>
      </c>
      <c r="P30" s="7">
        <f t="shared" si="3"/>
        <v>1.0005513106415402</v>
      </c>
      <c r="Q30" s="8">
        <f t="shared" si="4"/>
        <v>463.13301713642431</v>
      </c>
    </row>
  </sheetData>
  <pageMargins left="0.7" right="0.7" top="0.75" bottom="0.75" header="0.3" footer="0.3"/>
  <headerFooter>
    <oddFooter>&amp;L_x000D_&amp;1#&amp;"Calibri"&amp;9&amp;K000000 Corporativo |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45C7-44A2-4733-9089-CB1BB73144B0}">
  <dimension ref="A1:B12"/>
  <sheetViews>
    <sheetView workbookViewId="0">
      <selection activeCell="D25" sqref="D25"/>
    </sheetView>
  </sheetViews>
  <sheetFormatPr defaultRowHeight="14.4" x14ac:dyDescent="0.3"/>
  <cols>
    <col min="1" max="1" width="8.88671875" bestFit="1" customWidth="1"/>
    <col min="2" max="2" width="12.109375" bestFit="1" customWidth="1"/>
  </cols>
  <sheetData>
    <row r="1" spans="1:2" x14ac:dyDescent="0.3">
      <c r="A1" t="s">
        <v>3</v>
      </c>
      <c r="B1" t="s">
        <v>29</v>
      </c>
    </row>
    <row r="2" spans="1:2" x14ac:dyDescent="0.3">
      <c r="A2">
        <v>1</v>
      </c>
      <c r="B2" t="s">
        <v>30</v>
      </c>
    </row>
    <row r="3" spans="1:2" x14ac:dyDescent="0.3">
      <c r="A3">
        <v>2</v>
      </c>
      <c r="B3" t="s">
        <v>31</v>
      </c>
    </row>
    <row r="4" spans="1:2" x14ac:dyDescent="0.3">
      <c r="A4">
        <v>3</v>
      </c>
      <c r="B4" t="s">
        <v>32</v>
      </c>
    </row>
    <row r="5" spans="1:2" x14ac:dyDescent="0.3">
      <c r="A5">
        <v>4</v>
      </c>
      <c r="B5" t="s">
        <v>33</v>
      </c>
    </row>
    <row r="6" spans="1:2" x14ac:dyDescent="0.3">
      <c r="A6">
        <v>5</v>
      </c>
      <c r="B6" t="s">
        <v>34</v>
      </c>
    </row>
    <row r="7" spans="1:2" x14ac:dyDescent="0.3">
      <c r="A7">
        <v>6</v>
      </c>
      <c r="B7" t="s">
        <v>35</v>
      </c>
    </row>
    <row r="8" spans="1:2" x14ac:dyDescent="0.3">
      <c r="A8">
        <v>7</v>
      </c>
      <c r="B8" t="s">
        <v>36</v>
      </c>
    </row>
    <row r="9" spans="1:2" x14ac:dyDescent="0.3">
      <c r="A9">
        <v>8</v>
      </c>
      <c r="B9" t="s">
        <v>37</v>
      </c>
    </row>
    <row r="10" spans="1:2" x14ac:dyDescent="0.3">
      <c r="A10">
        <v>9</v>
      </c>
      <c r="B10" t="s">
        <v>38</v>
      </c>
    </row>
    <row r="11" spans="1:2" x14ac:dyDescent="0.3">
      <c r="A11">
        <v>10</v>
      </c>
      <c r="B11" t="s">
        <v>39</v>
      </c>
    </row>
    <row r="12" spans="1:2" x14ac:dyDescent="0.3">
      <c r="A12">
        <v>11</v>
      </c>
      <c r="B12" t="s">
        <v>40</v>
      </c>
    </row>
  </sheetData>
  <pageMargins left="0.7" right="0.7" top="0.75" bottom="0.75" header="0.3" footer="0.3"/>
  <headerFooter>
    <oddFooter>&amp;L_x000D_&amp;1#&amp;"Calibri"&amp;9&amp;K000000 Corporativo | Interno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bbb150-b66b-425e-a545-5542741af0c3" xsi:nil="true"/>
    <lcf76f155ced4ddcb4097134ff3c332f xmlns="66021155-360a-40f4-92dc-2372b49a485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3AA89E2BC9CC4B96AC2BD2FC2C7768" ma:contentTypeVersion="13" ma:contentTypeDescription="Crie um novo documento." ma:contentTypeScope="" ma:versionID="23c98a0c6c94355ad9b6a08292bc5a1b">
  <xsd:schema xmlns:xsd="http://www.w3.org/2001/XMLSchema" xmlns:xs="http://www.w3.org/2001/XMLSchema" xmlns:p="http://schemas.microsoft.com/office/2006/metadata/properties" xmlns:ns2="66021155-360a-40f4-92dc-2372b49a4850" xmlns:ns3="43bbb150-b66b-425e-a545-5542741af0c3" targetNamespace="http://schemas.microsoft.com/office/2006/metadata/properties" ma:root="true" ma:fieldsID="6dcdb47382214e6fc1b3bc9a4ea3b74e" ns2:_="" ns3:_="">
    <xsd:import namespace="66021155-360a-40f4-92dc-2372b49a4850"/>
    <xsd:import namespace="43bbb150-b66b-425e-a545-5542741af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021155-360a-40f4-92dc-2372b49a4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0950beca-b328-4607-a8b4-7a69b88987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bb150-b66b-425e-a545-5542741af0c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c38d1f1-8806-458e-a592-a0d5b55f0c44}" ma:internalName="TaxCatchAll" ma:showField="CatchAllData" ma:web="43bbb150-b66b-425e-a545-5542741af0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CB91DF-C5FA-43CA-8033-C982243F96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576A38-B43A-42F6-B2D2-961FD09CADE8}">
  <ds:schemaRefs>
    <ds:schemaRef ds:uri="http://schemas.microsoft.com/office/2006/metadata/properties"/>
    <ds:schemaRef ds:uri="http://schemas.microsoft.com/office/infopath/2007/PartnerControls"/>
    <ds:schemaRef ds:uri="43bbb150-b66b-425e-a545-5542741af0c3"/>
    <ds:schemaRef ds:uri="66021155-360a-40f4-92dc-2372b49a4850"/>
  </ds:schemaRefs>
</ds:datastoreItem>
</file>

<file path=customXml/itemProps3.xml><?xml version="1.0" encoding="utf-8"?>
<ds:datastoreItem xmlns:ds="http://schemas.openxmlformats.org/officeDocument/2006/customXml" ds:itemID="{E53E0B4C-AE10-4EC6-B346-69B0C037D8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021155-360a-40f4-92dc-2372b49a4850"/>
    <ds:schemaRef ds:uri="43bbb150-b66b-425e-a545-5542741af0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Estoque</vt:lpstr>
      <vt:lpstr>Nome dos Traders</vt:lpstr>
    </vt:vector>
  </TitlesOfParts>
  <Manager/>
  <Company>Itau Unibanco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Assano</dc:creator>
  <cp:keywords/>
  <dc:description/>
  <cp:lastModifiedBy>Guilherme Scilo dos Santos</cp:lastModifiedBy>
  <cp:revision/>
  <dcterms:created xsi:type="dcterms:W3CDTF">2025-07-11T17:42:35Z</dcterms:created>
  <dcterms:modified xsi:type="dcterms:W3CDTF">2025-07-18T01:17:41Z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2025-07-11T18:31:17Z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4e52ee8a-1a66-4e06-a926-f451e0f8f2dc</vt:lpwstr>
  </property>
  <property fmtid="{D5CDD505-2E9C-101B-9397-08002B2CF9AE}" pid="8" name="MSIP_Label_4fc996bf-6aee-415c-aa4c-e35ad0009c67_ContentBits">
    <vt:lpwstr>2</vt:lpwstr>
  </property>
  <property fmtid="{D5CDD505-2E9C-101B-9397-08002B2CF9AE}" pid="9" name="MSIP_Label_4fc996bf-6aee-415c-aa4c-e35ad0009c67_Tag">
    <vt:lpwstr>10, 3, 0, 1</vt:lpwstr>
  </property>
  <property fmtid="{D5CDD505-2E9C-101B-9397-08002B2CF9AE}" pid="10" name="ContentTypeId">
    <vt:lpwstr>0x010100523AA89E2BC9CC4B96AC2BD2FC2C7768</vt:lpwstr>
  </property>
  <property fmtid="{D5CDD505-2E9C-101B-9397-08002B2CF9AE}" pid="11" name="MediaServiceImageTags">
    <vt:lpwstr/>
  </property>
</Properties>
</file>