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reinamentos\Nodebox\Estudos\Visualização Metro\"/>
    </mc:Choice>
  </mc:AlternateContent>
  <bookViews>
    <workbookView xWindow="0" yWindow="0" windowWidth="21570" windowHeight="9390"/>
  </bookViews>
  <sheets>
    <sheet name="Info" sheetId="1" r:id="rId1"/>
    <sheet name="Média de passageiros por m² " sheetId="2" r:id="rId2"/>
    <sheet name="DadosComparativ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4" i="1"/>
  <c r="J3" i="1"/>
  <c r="J2" i="1"/>
  <c r="G5" i="4" l="1"/>
  <c r="F5" i="4"/>
  <c r="D5" i="4"/>
  <c r="C5" i="4"/>
  <c r="B5" i="4"/>
</calcChain>
</file>

<file path=xl/comments1.xml><?xml version="1.0" encoding="utf-8"?>
<comments xmlns="http://schemas.openxmlformats.org/spreadsheetml/2006/main">
  <authors>
    <author>Guilherme Vieira</author>
  </authors>
  <commentList>
    <comment ref="A2" authorId="0" shapeId="0">
      <text>
        <r>
          <rPr>
            <b/>
            <sz val="9"/>
            <color indexed="81"/>
            <rFont val="Segoe UI"/>
            <charset val="1"/>
          </rPr>
          <t>Guilherme Vieira:</t>
        </r>
        <r>
          <rPr>
            <sz val="9"/>
            <color indexed="81"/>
            <rFont val="Segoe UI"/>
            <charset val="1"/>
          </rPr>
          <t xml:space="preserve">
km</t>
        </r>
      </text>
    </comment>
    <comment ref="A4" authorId="0" shapeId="0">
      <text>
        <r>
          <rPr>
            <b/>
            <sz val="9"/>
            <color indexed="81"/>
            <rFont val="Segoe UI"/>
            <charset val="1"/>
          </rPr>
          <t>Guilherme Vieira:</t>
        </r>
        <r>
          <rPr>
            <sz val="9"/>
            <color indexed="81"/>
            <rFont val="Segoe UI"/>
            <charset val="1"/>
          </rPr>
          <t xml:space="preserve">
min
</t>
        </r>
      </text>
    </comment>
  </commentList>
</comments>
</file>

<file path=xl/sharedStrings.xml><?xml version="1.0" encoding="utf-8"?>
<sst xmlns="http://schemas.openxmlformats.org/spreadsheetml/2006/main" count="46" uniqueCount="30">
  <si>
    <t>Linha</t>
  </si>
  <si>
    <t>Início</t>
  </si>
  <si>
    <t>Fim</t>
  </si>
  <si>
    <t>Azul</t>
  </si>
  <si>
    <t>Tucurivi</t>
  </si>
  <si>
    <t>Jabaquara</t>
  </si>
  <si>
    <t>Verde</t>
  </si>
  <si>
    <t>Vila Madalena</t>
  </si>
  <si>
    <t>Vila Prudente</t>
  </si>
  <si>
    <t>Vermelha</t>
  </si>
  <si>
    <t>Palmeiras - Barra Funda</t>
  </si>
  <si>
    <t>Corinthians Itaquera</t>
  </si>
  <si>
    <t>Amarela</t>
  </si>
  <si>
    <t>Luz</t>
  </si>
  <si>
    <t>Butantã</t>
  </si>
  <si>
    <t>Lilás</t>
  </si>
  <si>
    <t>Capão Redondo</t>
  </si>
  <si>
    <t>Prata</t>
  </si>
  <si>
    <t>Oratório</t>
  </si>
  <si>
    <t>Cor</t>
  </si>
  <si>
    <t>ComprimentoKm</t>
  </si>
  <si>
    <t>Estacoes</t>
  </si>
  <si>
    <t>DuracaoDasViagensMin</t>
  </si>
  <si>
    <t>Inauguracao</t>
  </si>
  <si>
    <t>QtdTransportadoDiaMilhares</t>
  </si>
  <si>
    <t>Ano</t>
  </si>
  <si>
    <t>Linhas</t>
  </si>
  <si>
    <t>Adolfo Pinheiro</t>
  </si>
  <si>
    <t>QtdDeTrens</t>
  </si>
  <si>
    <t>VelocidadeMax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</si>
</sst>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xSplit="1" topLeftCell="F1" activePane="topRight" state="frozen"/>
      <selection pane="topRight" activeCell="J1" sqref="J1"/>
    </sheetView>
  </sheetViews>
  <sheetFormatPr defaultRowHeight="15" x14ac:dyDescent="0.25"/>
  <cols>
    <col min="1" max="1" width="5.7109375" bestFit="1" customWidth="1"/>
    <col min="2" max="2" width="9.7109375" bestFit="1" customWidth="1"/>
    <col min="3" max="3" width="22.140625" bestFit="1" customWidth="1"/>
    <col min="4" max="4" width="19.28515625" bestFit="1" customWidth="1"/>
    <col min="5" max="5" width="11.7109375" bestFit="1" customWidth="1"/>
    <col min="6" max="6" width="16.28515625" bestFit="1" customWidth="1"/>
    <col min="7" max="7" width="8.5703125" bestFit="1" customWidth="1"/>
    <col min="8" max="8" width="22.140625" bestFit="1" customWidth="1"/>
    <col min="9" max="9" width="27.140625" bestFit="1" customWidth="1"/>
    <col min="10" max="10" width="11.5703125" bestFit="1" customWidth="1"/>
    <col min="11" max="11" width="14.85546875" bestFit="1" customWidth="1"/>
  </cols>
  <sheetData>
    <row r="1" spans="1:11" x14ac:dyDescent="0.25">
      <c r="A1" t="s">
        <v>0</v>
      </c>
      <c r="B1" t="s">
        <v>19</v>
      </c>
      <c r="C1" t="s">
        <v>1</v>
      </c>
      <c r="D1" t="s">
        <v>2</v>
      </c>
      <c r="E1" t="s">
        <v>23</v>
      </c>
      <c r="F1" t="s">
        <v>20</v>
      </c>
      <c r="G1" t="s">
        <v>21</v>
      </c>
      <c r="H1" t="s">
        <v>22</v>
      </c>
      <c r="I1" t="s">
        <v>24</v>
      </c>
      <c r="J1" t="s">
        <v>28</v>
      </c>
      <c r="K1" t="s">
        <v>29</v>
      </c>
    </row>
    <row r="2" spans="1:11" x14ac:dyDescent="0.25">
      <c r="A2">
        <v>1</v>
      </c>
      <c r="B2" t="s">
        <v>3</v>
      </c>
      <c r="C2" t="s">
        <v>4</v>
      </c>
      <c r="D2" t="s">
        <v>5</v>
      </c>
      <c r="E2" s="1">
        <v>27286</v>
      </c>
      <c r="F2">
        <v>20.2</v>
      </c>
      <c r="G2">
        <v>23</v>
      </c>
      <c r="H2">
        <v>47</v>
      </c>
      <c r="I2">
        <v>878</v>
      </c>
      <c r="J2">
        <f>348/6</f>
        <v>58</v>
      </c>
      <c r="K2">
        <v>87</v>
      </c>
    </row>
    <row r="3" spans="1:11" x14ac:dyDescent="0.25">
      <c r="A3">
        <v>2</v>
      </c>
      <c r="B3" t="s">
        <v>6</v>
      </c>
      <c r="C3" t="s">
        <v>7</v>
      </c>
      <c r="D3" t="s">
        <v>8</v>
      </c>
      <c r="E3" s="1">
        <v>33263</v>
      </c>
      <c r="F3">
        <v>14.7</v>
      </c>
      <c r="G3">
        <v>14</v>
      </c>
      <c r="H3">
        <v>33</v>
      </c>
      <c r="I3">
        <v>385.66666670000001</v>
      </c>
      <c r="J3">
        <f>162/6</f>
        <v>27</v>
      </c>
      <c r="K3">
        <v>87</v>
      </c>
    </row>
    <row r="4" spans="1:11" x14ac:dyDescent="0.25">
      <c r="A4">
        <v>3</v>
      </c>
      <c r="B4" t="s">
        <v>9</v>
      </c>
      <c r="C4" t="s">
        <v>10</v>
      </c>
      <c r="D4" t="s">
        <v>11</v>
      </c>
      <c r="E4" s="1">
        <v>28924</v>
      </c>
      <c r="F4">
        <v>22</v>
      </c>
      <c r="G4">
        <v>18</v>
      </c>
      <c r="H4">
        <v>44</v>
      </c>
      <c r="I4">
        <v>927</v>
      </c>
      <c r="J4">
        <f>342/6</f>
        <v>57</v>
      </c>
      <c r="K4">
        <v>87</v>
      </c>
    </row>
    <row r="5" spans="1:11" x14ac:dyDescent="0.25">
      <c r="A5">
        <v>4</v>
      </c>
      <c r="B5" t="s">
        <v>12</v>
      </c>
      <c r="C5" t="s">
        <v>13</v>
      </c>
      <c r="D5" t="s">
        <v>14</v>
      </c>
      <c r="E5" s="1">
        <v>40323</v>
      </c>
      <c r="F5">
        <v>9</v>
      </c>
      <c r="G5">
        <v>7</v>
      </c>
      <c r="H5">
        <v>11</v>
      </c>
      <c r="I5">
        <v>600</v>
      </c>
      <c r="J5">
        <v>14</v>
      </c>
      <c r="K5">
        <v>80</v>
      </c>
    </row>
    <row r="6" spans="1:11" x14ac:dyDescent="0.25">
      <c r="A6">
        <v>5</v>
      </c>
      <c r="B6" t="s">
        <v>15</v>
      </c>
      <c r="C6" t="s">
        <v>16</v>
      </c>
      <c r="D6" t="s">
        <v>27</v>
      </c>
      <c r="E6" s="1">
        <v>37549</v>
      </c>
      <c r="F6">
        <v>9.6</v>
      </c>
      <c r="G6" s="2">
        <v>7</v>
      </c>
      <c r="H6">
        <v>15</v>
      </c>
      <c r="I6">
        <v>158</v>
      </c>
      <c r="J6">
        <f>48/6</f>
        <v>8</v>
      </c>
      <c r="K6" s="2">
        <v>68</v>
      </c>
    </row>
    <row r="7" spans="1:11" x14ac:dyDescent="0.25">
      <c r="A7">
        <v>15</v>
      </c>
      <c r="B7" t="s">
        <v>17</v>
      </c>
      <c r="C7" t="s">
        <v>8</v>
      </c>
      <c r="D7" t="s">
        <v>18</v>
      </c>
      <c r="E7" s="1">
        <v>41881</v>
      </c>
      <c r="F7">
        <v>2.9</v>
      </c>
      <c r="G7">
        <v>2</v>
      </c>
      <c r="H7">
        <v>4</v>
      </c>
      <c r="I7">
        <v>9.3333333330000006</v>
      </c>
      <c r="J7">
        <f>49/7</f>
        <v>7</v>
      </c>
      <c r="K7" s="2">
        <v>90</v>
      </c>
    </row>
  </sheetData>
  <pageMargins left="0.511811024" right="0.511811024" top="0.78740157499999996" bottom="0.78740157499999996" header="0.31496062000000002" footer="0.31496062000000002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7" sqref="H27"/>
    </sheetView>
  </sheetViews>
  <sheetFormatPr defaultRowHeight="15" x14ac:dyDescent="0.25"/>
  <cols>
    <col min="2" max="10" width="5" bestFit="1" customWidth="1"/>
  </cols>
  <sheetData>
    <row r="1" spans="1:6" x14ac:dyDescent="0.25">
      <c r="A1" t="s">
        <v>25</v>
      </c>
      <c r="B1" t="s">
        <v>3</v>
      </c>
      <c r="C1" t="s">
        <v>6</v>
      </c>
      <c r="D1" t="s">
        <v>9</v>
      </c>
      <c r="E1" t="s">
        <v>12</v>
      </c>
      <c r="F1" t="s">
        <v>15</v>
      </c>
    </row>
    <row r="2" spans="1:6" x14ac:dyDescent="0.25">
      <c r="A2">
        <v>2007</v>
      </c>
      <c r="B2">
        <v>6.7</v>
      </c>
      <c r="C2">
        <v>4.0999999999999996</v>
      </c>
      <c r="D2">
        <v>8.6999999999999993</v>
      </c>
      <c r="E2">
        <v>0</v>
      </c>
      <c r="F2">
        <v>3.4</v>
      </c>
    </row>
    <row r="3" spans="1:6" x14ac:dyDescent="0.25">
      <c r="A3">
        <v>2008</v>
      </c>
      <c r="B3">
        <v>7.6</v>
      </c>
      <c r="C3">
        <v>4.8</v>
      </c>
      <c r="D3">
        <v>9.1999999999999993</v>
      </c>
      <c r="E3">
        <v>0</v>
      </c>
      <c r="F3">
        <v>3.9</v>
      </c>
    </row>
    <row r="4" spans="1:6" x14ac:dyDescent="0.25">
      <c r="A4">
        <v>2009</v>
      </c>
      <c r="B4">
        <v>8</v>
      </c>
      <c r="C4">
        <v>5</v>
      </c>
      <c r="D4">
        <v>10</v>
      </c>
      <c r="E4">
        <v>0</v>
      </c>
      <c r="F4">
        <v>4.0999999999999996</v>
      </c>
    </row>
    <row r="5" spans="1:6" x14ac:dyDescent="0.25">
      <c r="A5">
        <v>2010</v>
      </c>
      <c r="B5">
        <v>9</v>
      </c>
      <c r="C5">
        <v>5.9</v>
      </c>
      <c r="D5">
        <v>10.9</v>
      </c>
      <c r="E5">
        <v>0</v>
      </c>
      <c r="F5">
        <v>4.5</v>
      </c>
    </row>
    <row r="6" spans="1:6" x14ac:dyDescent="0.25">
      <c r="A6">
        <v>2011</v>
      </c>
      <c r="B6">
        <v>8</v>
      </c>
      <c r="C6">
        <v>7</v>
      </c>
      <c r="D6">
        <v>8</v>
      </c>
      <c r="E6">
        <v>0</v>
      </c>
      <c r="F6">
        <v>0</v>
      </c>
    </row>
    <row r="7" spans="1:6" x14ac:dyDescent="0.25">
      <c r="A7">
        <v>2012</v>
      </c>
      <c r="B7">
        <v>8</v>
      </c>
      <c r="C7">
        <v>6.7</v>
      </c>
      <c r="D7">
        <v>8</v>
      </c>
      <c r="E7">
        <v>4.3</v>
      </c>
      <c r="F7">
        <v>4.5</v>
      </c>
    </row>
    <row r="8" spans="1:6" x14ac:dyDescent="0.25">
      <c r="A8">
        <v>2013</v>
      </c>
      <c r="B8">
        <v>4.9000000000000004</v>
      </c>
      <c r="C8">
        <v>4.8</v>
      </c>
      <c r="D8">
        <v>8</v>
      </c>
      <c r="E8">
        <v>0</v>
      </c>
      <c r="F8">
        <v>5.3</v>
      </c>
    </row>
    <row r="9" spans="1:6" x14ac:dyDescent="0.25">
      <c r="A9">
        <v>2014</v>
      </c>
      <c r="B9">
        <v>5</v>
      </c>
      <c r="C9">
        <v>4.5999999999999996</v>
      </c>
      <c r="D9">
        <v>7.7</v>
      </c>
      <c r="E9">
        <v>0</v>
      </c>
      <c r="F9">
        <v>5.9</v>
      </c>
    </row>
    <row r="10" spans="1:6" x14ac:dyDescent="0.25">
      <c r="A10">
        <v>2015</v>
      </c>
      <c r="B10">
        <v>4.8</v>
      </c>
      <c r="C10">
        <v>4.7</v>
      </c>
      <c r="D10">
        <v>7.4</v>
      </c>
      <c r="E10">
        <v>0</v>
      </c>
      <c r="F10">
        <v>6.1</v>
      </c>
    </row>
    <row r="27" spans="8:8" x14ac:dyDescent="0.25">
      <c r="H27" s="2"/>
    </row>
  </sheetData>
  <pageMargins left="0.511811024" right="0.511811024" top="0.78740157499999996" bottom="0.78740157499999996" header="0.31496062000000002" footer="0.31496062000000002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1" max="1" width="27.140625" bestFit="1" customWidth="1"/>
  </cols>
  <sheetData>
    <row r="1" spans="1:7" x14ac:dyDescent="0.25">
      <c r="A1" t="s">
        <v>26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17</v>
      </c>
    </row>
    <row r="2" spans="1:7" x14ac:dyDescent="0.25">
      <c r="A2" t="s">
        <v>20</v>
      </c>
      <c r="B2">
        <v>20.2</v>
      </c>
      <c r="C2">
        <v>14.7</v>
      </c>
      <c r="D2">
        <v>22</v>
      </c>
      <c r="E2">
        <v>12.8</v>
      </c>
      <c r="F2">
        <v>20.2</v>
      </c>
      <c r="G2">
        <v>2.9</v>
      </c>
    </row>
    <row r="3" spans="1:7" x14ac:dyDescent="0.25">
      <c r="A3" t="s">
        <v>21</v>
      </c>
      <c r="B3">
        <v>23</v>
      </c>
      <c r="C3">
        <v>14</v>
      </c>
      <c r="D3">
        <v>18</v>
      </c>
      <c r="E3">
        <v>11</v>
      </c>
      <c r="F3">
        <v>17</v>
      </c>
      <c r="G3">
        <v>2</v>
      </c>
    </row>
    <row r="4" spans="1:7" x14ac:dyDescent="0.25">
      <c r="A4" t="s">
        <v>22</v>
      </c>
      <c r="B4">
        <v>47</v>
      </c>
      <c r="C4">
        <v>33</v>
      </c>
      <c r="D4">
        <v>44</v>
      </c>
      <c r="E4">
        <v>11</v>
      </c>
      <c r="F4">
        <v>15</v>
      </c>
      <c r="G4">
        <v>4</v>
      </c>
    </row>
    <row r="5" spans="1:7" x14ac:dyDescent="0.25">
      <c r="A5" t="s">
        <v>24</v>
      </c>
      <c r="B5">
        <f>AVERAGE(1383,796,455)</f>
        <v>878</v>
      </c>
      <c r="C5">
        <f>AVERAGE(670,301,186)</f>
        <v>385.66666666666669</v>
      </c>
      <c r="D5">
        <f>AVERAGE(1405,856,520)</f>
        <v>927</v>
      </c>
      <c r="E5">
        <v>600</v>
      </c>
      <c r="F5">
        <f>AVERAGE(249,150,75)</f>
        <v>158</v>
      </c>
      <c r="G5">
        <f>AVERAGE(19,7,2)</f>
        <v>9.3333333333333339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</vt:lpstr>
      <vt:lpstr>Média de passageiros por m² </vt:lpstr>
      <vt:lpstr>DadosComparativos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Vieira</dc:creator>
  <cp:lastModifiedBy>Guilherme Vieira</cp:lastModifiedBy>
  <dcterms:created xsi:type="dcterms:W3CDTF">2017-07-29T20:38:52Z</dcterms:created>
  <dcterms:modified xsi:type="dcterms:W3CDTF">2017-08-01T00:23:46Z</dcterms:modified>
</cp:coreProperties>
</file>