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ocuments\GitHub\HCI\Delivery 3\"/>
    </mc:Choice>
  </mc:AlternateContent>
  <xr:revisionPtr revIDLastSave="0" documentId="13_ncr:1_{171B383D-B60F-4E3A-9AD6-E20C7FA23E2F}" xr6:coauthVersionLast="47" xr6:coauthVersionMax="47" xr10:uidLastSave="{00000000-0000-0000-0000-000000000000}"/>
  <bookViews>
    <workbookView xWindow="-90" yWindow="-90" windowWidth="19380" windowHeight="10260" xr2:uid="{5FA3DB81-35DE-4DBC-B79B-98B0620005FF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  <c r="K11" i="1"/>
  <c r="K10" i="1"/>
  <c r="K8" i="1"/>
  <c r="K9" i="1" s="1"/>
  <c r="K7" i="1"/>
  <c r="K6" i="1"/>
  <c r="K5" i="1"/>
  <c r="K4" i="1"/>
  <c r="K3" i="1"/>
  <c r="K2" i="1"/>
  <c r="B64" i="1"/>
  <c r="O63" i="1"/>
  <c r="H63" i="1"/>
  <c r="H64" i="1"/>
  <c r="G63" i="1"/>
  <c r="G64" i="1"/>
  <c r="H62" i="1"/>
  <c r="G62" i="1"/>
  <c r="E63" i="1"/>
  <c r="E64" i="1"/>
  <c r="E62" i="1"/>
  <c r="D64" i="1"/>
  <c r="D63" i="1"/>
  <c r="D62" i="1"/>
  <c r="C64" i="1"/>
  <c r="C63" i="1"/>
  <c r="C62" i="1"/>
</calcChain>
</file>

<file path=xl/sharedStrings.xml><?xml version="1.0" encoding="utf-8"?>
<sst xmlns="http://schemas.openxmlformats.org/spreadsheetml/2006/main" count="76" uniqueCount="52">
  <si>
    <t>Age</t>
  </si>
  <si>
    <t>f</t>
  </si>
  <si>
    <t>m</t>
  </si>
  <si>
    <t>Sex</t>
  </si>
  <si>
    <t>H App</t>
  </si>
  <si>
    <t>H Interest</t>
  </si>
  <si>
    <t>Rent</t>
  </si>
  <si>
    <t>Student</t>
  </si>
  <si>
    <t>R Interest</t>
  </si>
  <si>
    <t>Questionnaire</t>
  </si>
  <si>
    <t>Feedback 1</t>
  </si>
  <si>
    <t>Confusion</t>
  </si>
  <si>
    <t>Pleasing</t>
  </si>
  <si>
    <t>Difficulty</t>
  </si>
  <si>
    <t>Feedback 2</t>
  </si>
  <si>
    <t>?</t>
  </si>
  <si>
    <t>Feedback 3</t>
  </si>
  <si>
    <t>Final Questionnaire</t>
  </si>
  <si>
    <t>Expectations</t>
  </si>
  <si>
    <t>Confusing</t>
  </si>
  <si>
    <t>Suggestion</t>
  </si>
  <si>
    <t>Interactions</t>
  </si>
  <si>
    <t>Duration 1</t>
  </si>
  <si>
    <t>Missclicks 1</t>
  </si>
  <si>
    <t>Missclicks 3</t>
  </si>
  <si>
    <t>Missclicks 2</t>
  </si>
  <si>
    <t>Duration 3</t>
  </si>
  <si>
    <t>Duration 2</t>
  </si>
  <si>
    <t>Expected</t>
  </si>
  <si>
    <t>Average</t>
  </si>
  <si>
    <t>Std Dev</t>
  </si>
  <si>
    <t>Durations (Intervals)</t>
  </si>
  <si>
    <t>Task1 (Search)</t>
  </si>
  <si>
    <t>Task2 (Filter &amp; Order)</t>
  </si>
  <si>
    <t>Task3 (Create Offer)</t>
  </si>
  <si>
    <t>Confidence Interval (5%)</t>
  </si>
  <si>
    <t>min</t>
  </si>
  <si>
    <t>max</t>
  </si>
  <si>
    <t>words</t>
  </si>
  <si>
    <t>average type</t>
  </si>
  <si>
    <t>User characteristics</t>
  </si>
  <si>
    <t>Males #</t>
  </si>
  <si>
    <t>Males %</t>
  </si>
  <si>
    <t>Average Age</t>
  </si>
  <si>
    <t>Under 25</t>
  </si>
  <si>
    <t>% under 25</t>
  </si>
  <si>
    <t>n/a</t>
  </si>
  <si>
    <t>Median Age</t>
  </si>
  <si>
    <t># Have used to rent</t>
  </si>
  <si>
    <t>%</t>
  </si>
  <si>
    <t># Are interested</t>
  </si>
  <si>
    <t>#Have rented to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</si>
</sst>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Spent (</a:t>
            </a:r>
            <a:r>
              <a:rPr lang="pt-PT"/>
              <a:t>Confidence Intervals)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Questions!$H$62:$H$64</c:f>
                <c:numCache>
                  <c:formatCode>General</c:formatCode>
                  <c:ptCount val="3"/>
                  <c:pt idx="0">
                    <c:v>47.905778453488907</c:v>
                  </c:pt>
                  <c:pt idx="1">
                    <c:v>40.75231530674067</c:v>
                  </c:pt>
                  <c:pt idx="2">
                    <c:v>67.136479095828548</c:v>
                  </c:pt>
                </c:numCache>
              </c:numRef>
            </c:plus>
            <c:minus>
              <c:numRef>
                <c:f>Questions!$G$62:$G$64</c:f>
                <c:numCache>
                  <c:formatCode>General</c:formatCode>
                  <c:ptCount val="3"/>
                  <c:pt idx="0">
                    <c:v>10.987554879844414</c:v>
                  </c:pt>
                  <c:pt idx="1">
                    <c:v>18.566018026592666</c:v>
                  </c:pt>
                  <c:pt idx="2">
                    <c:v>18.871854237504781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Questions!$C$62:$C$64</c:f>
              <c:numCache>
                <c:formatCode>General</c:formatCode>
                <c:ptCount val="3"/>
                <c:pt idx="0">
                  <c:v>29.446666666666662</c:v>
                </c:pt>
                <c:pt idx="1">
                  <c:v>29.659166666666668</c:v>
                </c:pt>
                <c:pt idx="2">
                  <c:v>43.004166666666663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D80-A3D5-81862DFD00B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Questions!$B$62:$B$64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F-4D80-A3D5-81862DFD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65</xdr:row>
      <xdr:rowOff>128587</xdr:rowOff>
    </xdr:from>
    <xdr:to>
      <xdr:col>8</xdr:col>
      <xdr:colOff>95250</xdr:colOff>
      <xdr:row>83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AE229-4E3D-8042-5271-A30D6D16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95B-4804-43B3-8BA4-666C96F554C6}">
  <dimension ref="A1:O64"/>
  <sheetViews>
    <sheetView tabSelected="1" topLeftCell="B1" workbookViewId="0">
      <selection activeCell="M15" sqref="M15"/>
    </sheetView>
  </sheetViews>
  <sheetFormatPr defaultRowHeight="14.75" x14ac:dyDescent="0.75"/>
  <cols>
    <col min="1" max="1" width="20.1328125" bestFit="1" customWidth="1"/>
    <col min="2" max="2" width="12.26953125" bestFit="1" customWidth="1"/>
    <col min="3" max="4" width="10.1328125" bestFit="1" customWidth="1"/>
    <col min="5" max="5" width="23.26953125" bestFit="1" customWidth="1"/>
    <col min="6" max="7" width="11.1328125" bestFit="1" customWidth="1"/>
    <col min="12" max="12" width="10" bestFit="1" customWidth="1"/>
    <col min="13" max="13" width="12.40625" bestFit="1" customWidth="1"/>
  </cols>
  <sheetData>
    <row r="1" spans="1:13" x14ac:dyDescent="0.75">
      <c r="A1" s="1" t="s">
        <v>9</v>
      </c>
      <c r="J1" s="1" t="s">
        <v>40</v>
      </c>
    </row>
    <row r="2" spans="1:13" x14ac:dyDescent="0.7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41</v>
      </c>
      <c r="K2">
        <f>COUNTIF(C3:C14, "=m")</f>
        <v>7</v>
      </c>
      <c r="L2" t="s">
        <v>48</v>
      </c>
      <c r="M2">
        <f>COUNTIF(F3:F14, "=1")</f>
        <v>2</v>
      </c>
    </row>
    <row r="3" spans="1:13" x14ac:dyDescent="0.75">
      <c r="A3">
        <v>1</v>
      </c>
      <c r="B3">
        <v>53</v>
      </c>
      <c r="C3" t="s">
        <v>1</v>
      </c>
      <c r="D3">
        <v>0</v>
      </c>
      <c r="E3">
        <v>0</v>
      </c>
      <c r="F3">
        <v>1</v>
      </c>
      <c r="G3">
        <v>1</v>
      </c>
      <c r="H3">
        <v>1</v>
      </c>
      <c r="J3" t="s">
        <v>42</v>
      </c>
      <c r="K3">
        <f>K2/COUNT(A3:A14)</f>
        <v>0.58333333333333337</v>
      </c>
      <c r="L3" t="s">
        <v>49</v>
      </c>
      <c r="M3">
        <f>M2/COUNTIF(F3:F14, "&lt;&gt;")</f>
        <v>0.22222222222222221</v>
      </c>
    </row>
    <row r="4" spans="1:13" x14ac:dyDescent="0.75">
      <c r="A4">
        <v>2</v>
      </c>
      <c r="B4">
        <v>19</v>
      </c>
      <c r="C4" t="s">
        <v>2</v>
      </c>
      <c r="D4">
        <v>0</v>
      </c>
      <c r="E4">
        <v>0.5</v>
      </c>
      <c r="F4">
        <v>0</v>
      </c>
      <c r="G4">
        <v>0</v>
      </c>
      <c r="H4">
        <v>0.5</v>
      </c>
      <c r="J4" t="s">
        <v>43</v>
      </c>
      <c r="K4">
        <f>AVERAGE(B3:B14)</f>
        <v>26.363636363636363</v>
      </c>
      <c r="L4" t="s">
        <v>50</v>
      </c>
      <c r="M4">
        <f>COUNTIF(H3:H14,"=1")</f>
        <v>5</v>
      </c>
    </row>
    <row r="5" spans="1:13" x14ac:dyDescent="0.75">
      <c r="A5">
        <v>3</v>
      </c>
      <c r="B5">
        <v>29</v>
      </c>
      <c r="C5" t="s">
        <v>1</v>
      </c>
      <c r="D5">
        <v>1</v>
      </c>
      <c r="E5">
        <v>1</v>
      </c>
      <c r="F5">
        <v>1</v>
      </c>
      <c r="G5">
        <v>0</v>
      </c>
      <c r="H5">
        <v>1</v>
      </c>
      <c r="J5" t="s">
        <v>44</v>
      </c>
      <c r="K5">
        <f>COUNTIF(B3:B14,"&lt;25")</f>
        <v>8</v>
      </c>
      <c r="L5" t="s">
        <v>49</v>
      </c>
      <c r="M5">
        <f>M4/COUNT(H3:H14,"&lt;&gt;")</f>
        <v>0.55555555555555558</v>
      </c>
    </row>
    <row r="6" spans="1:13" x14ac:dyDescent="0.75">
      <c r="A6">
        <v>4</v>
      </c>
      <c r="B6">
        <v>19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  <c r="J6" t="s">
        <v>45</v>
      </c>
      <c r="K6">
        <f>K5/COUNTIF(B3:B14,"&lt;&gt;n/a")</f>
        <v>0.72727272727272729</v>
      </c>
      <c r="L6" t="s">
        <v>51</v>
      </c>
      <c r="M6">
        <f>COUNTIF(G3:G14, "=1")</f>
        <v>1</v>
      </c>
    </row>
    <row r="7" spans="1:13" x14ac:dyDescent="0.75">
      <c r="A7">
        <v>5</v>
      </c>
      <c r="B7">
        <v>19</v>
      </c>
      <c r="C7" t="s">
        <v>1</v>
      </c>
      <c r="D7">
        <v>1</v>
      </c>
      <c r="E7">
        <v>1</v>
      </c>
      <c r="F7">
        <v>0</v>
      </c>
      <c r="G7">
        <v>0</v>
      </c>
      <c r="H7">
        <v>1</v>
      </c>
      <c r="J7" t="s">
        <v>47</v>
      </c>
      <c r="K7">
        <f>MEDIAN(B3:B14)</f>
        <v>20</v>
      </c>
      <c r="L7" t="s">
        <v>49</v>
      </c>
      <c r="M7">
        <f>M6/COUNTIF(G3:G14,"&lt;&gt;")</f>
        <v>0.1111111111111111</v>
      </c>
    </row>
    <row r="8" spans="1:13" x14ac:dyDescent="0.75">
      <c r="A8">
        <v>6</v>
      </c>
      <c r="B8">
        <v>20</v>
      </c>
      <c r="C8" t="s">
        <v>2</v>
      </c>
      <c r="D8">
        <v>0</v>
      </c>
      <c r="E8">
        <v>1</v>
      </c>
      <c r="F8">
        <v>0</v>
      </c>
      <c r="G8">
        <v>0</v>
      </c>
      <c r="H8">
        <v>1</v>
      </c>
      <c r="J8" t="s">
        <v>48</v>
      </c>
      <c r="K8">
        <f>COUNTIF(D3:D14, "=1")</f>
        <v>3</v>
      </c>
    </row>
    <row r="9" spans="1:13" x14ac:dyDescent="0.75">
      <c r="A9">
        <v>7</v>
      </c>
      <c r="B9">
        <v>21</v>
      </c>
      <c r="C9" t="s">
        <v>2</v>
      </c>
      <c r="J9" t="s">
        <v>49</v>
      </c>
      <c r="K9">
        <f>K8/COUNTIF(D3:D14, "&lt;&gt;")</f>
        <v>0.33333333333333331</v>
      </c>
    </row>
    <row r="10" spans="1:13" x14ac:dyDescent="0.75">
      <c r="A10">
        <v>8</v>
      </c>
      <c r="B10">
        <v>20</v>
      </c>
      <c r="C10" t="s">
        <v>2</v>
      </c>
      <c r="D10">
        <v>1</v>
      </c>
      <c r="E10">
        <v>0</v>
      </c>
      <c r="F10">
        <v>0</v>
      </c>
      <c r="G10">
        <v>0</v>
      </c>
      <c r="H10">
        <v>0</v>
      </c>
      <c r="J10" t="s">
        <v>50</v>
      </c>
      <c r="K10">
        <f>COUNTIF(E3:E14,"=1")</f>
        <v>4</v>
      </c>
    </row>
    <row r="11" spans="1:13" x14ac:dyDescent="0.75">
      <c r="A11">
        <v>9</v>
      </c>
      <c r="B11">
        <v>20</v>
      </c>
      <c r="J11" t="s">
        <v>49</v>
      </c>
      <c r="K11">
        <f>K10/COUNT(A3:A14)</f>
        <v>0.33333333333333331</v>
      </c>
    </row>
    <row r="12" spans="1:13" x14ac:dyDescent="0.75">
      <c r="A12">
        <v>10</v>
      </c>
      <c r="B12" t="s">
        <v>46</v>
      </c>
      <c r="C12" t="s">
        <v>2</v>
      </c>
    </row>
    <row r="13" spans="1:13" x14ac:dyDescent="0.75">
      <c r="A13">
        <v>11</v>
      </c>
      <c r="B13">
        <v>20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3" x14ac:dyDescent="0.75">
      <c r="A14">
        <v>12</v>
      </c>
      <c r="B14">
        <v>50</v>
      </c>
      <c r="C14" t="s">
        <v>1</v>
      </c>
      <c r="D14">
        <v>0</v>
      </c>
      <c r="E14">
        <v>1</v>
      </c>
      <c r="F14">
        <v>0</v>
      </c>
      <c r="G14">
        <v>0</v>
      </c>
      <c r="H14">
        <v>1</v>
      </c>
    </row>
    <row r="16" spans="1:13" x14ac:dyDescent="0.75">
      <c r="A16" s="1" t="s">
        <v>10</v>
      </c>
      <c r="F16" s="1" t="s">
        <v>14</v>
      </c>
      <c r="K16" s="1" t="s">
        <v>16</v>
      </c>
    </row>
    <row r="17" spans="1:14" x14ac:dyDescent="0.75">
      <c r="B17" t="s">
        <v>11</v>
      </c>
      <c r="C17" t="s">
        <v>12</v>
      </c>
      <c r="D17" t="s">
        <v>13</v>
      </c>
      <c r="G17" t="s">
        <v>11</v>
      </c>
      <c r="H17" t="s">
        <v>12</v>
      </c>
      <c r="I17" t="s">
        <v>13</v>
      </c>
      <c r="L17" t="s">
        <v>11</v>
      </c>
      <c r="M17" t="s">
        <v>12</v>
      </c>
      <c r="N17" t="s">
        <v>13</v>
      </c>
    </row>
    <row r="18" spans="1:14" x14ac:dyDescent="0.75">
      <c r="A18">
        <v>1</v>
      </c>
      <c r="B18">
        <v>1</v>
      </c>
      <c r="C18">
        <v>0</v>
      </c>
      <c r="D18">
        <v>4</v>
      </c>
      <c r="F18">
        <v>1</v>
      </c>
      <c r="G18">
        <v>0</v>
      </c>
      <c r="H18">
        <v>1</v>
      </c>
      <c r="I18">
        <v>1</v>
      </c>
      <c r="K18">
        <v>1</v>
      </c>
      <c r="L18">
        <v>1</v>
      </c>
      <c r="M18">
        <v>1</v>
      </c>
      <c r="N18">
        <v>2</v>
      </c>
    </row>
    <row r="19" spans="1:14" x14ac:dyDescent="0.75">
      <c r="A19">
        <v>2</v>
      </c>
      <c r="B19">
        <v>0</v>
      </c>
      <c r="C19">
        <v>1</v>
      </c>
      <c r="D19">
        <v>1</v>
      </c>
      <c r="F19">
        <v>2</v>
      </c>
      <c r="G19">
        <v>1</v>
      </c>
      <c r="H19">
        <v>1</v>
      </c>
      <c r="I19">
        <v>2</v>
      </c>
      <c r="K19">
        <v>2</v>
      </c>
      <c r="L19">
        <v>1</v>
      </c>
      <c r="M19">
        <v>1</v>
      </c>
      <c r="N19">
        <v>1</v>
      </c>
    </row>
    <row r="20" spans="1:14" x14ac:dyDescent="0.75">
      <c r="A20">
        <v>3</v>
      </c>
      <c r="B20">
        <v>0</v>
      </c>
      <c r="C20">
        <v>1</v>
      </c>
      <c r="D20">
        <v>1</v>
      </c>
      <c r="F20">
        <v>3</v>
      </c>
      <c r="G20">
        <v>0</v>
      </c>
      <c r="H20">
        <v>1</v>
      </c>
      <c r="I20">
        <v>1</v>
      </c>
      <c r="K20">
        <v>3</v>
      </c>
      <c r="L20">
        <v>0</v>
      </c>
      <c r="M20">
        <v>1</v>
      </c>
      <c r="N20">
        <v>2</v>
      </c>
    </row>
    <row r="21" spans="1:14" x14ac:dyDescent="0.75">
      <c r="A21">
        <v>4</v>
      </c>
      <c r="B21">
        <v>0</v>
      </c>
      <c r="C21">
        <v>1</v>
      </c>
      <c r="D21">
        <v>1</v>
      </c>
      <c r="F21">
        <v>4</v>
      </c>
      <c r="G21">
        <v>0</v>
      </c>
      <c r="H21">
        <v>1</v>
      </c>
      <c r="I21">
        <v>1</v>
      </c>
      <c r="K21">
        <v>4</v>
      </c>
      <c r="L21">
        <v>0</v>
      </c>
      <c r="M21">
        <v>1</v>
      </c>
      <c r="N21">
        <v>1</v>
      </c>
    </row>
    <row r="22" spans="1:14" x14ac:dyDescent="0.75">
      <c r="A22">
        <v>5</v>
      </c>
      <c r="B22">
        <v>0</v>
      </c>
      <c r="C22">
        <v>1</v>
      </c>
      <c r="D22">
        <v>1</v>
      </c>
      <c r="F22">
        <v>5</v>
      </c>
      <c r="G22">
        <v>0</v>
      </c>
      <c r="H22">
        <v>1</v>
      </c>
      <c r="I22">
        <v>1</v>
      </c>
      <c r="K22">
        <v>5</v>
      </c>
      <c r="L22">
        <v>0</v>
      </c>
      <c r="M22">
        <v>1</v>
      </c>
      <c r="N22">
        <v>1</v>
      </c>
    </row>
    <row r="23" spans="1:14" x14ac:dyDescent="0.75">
      <c r="A23">
        <v>6</v>
      </c>
      <c r="B23">
        <v>1</v>
      </c>
      <c r="C23">
        <v>1</v>
      </c>
      <c r="D23">
        <v>2</v>
      </c>
      <c r="F23">
        <v>6</v>
      </c>
      <c r="G23">
        <v>1</v>
      </c>
      <c r="H23">
        <v>1</v>
      </c>
      <c r="I23">
        <v>1</v>
      </c>
      <c r="K23">
        <v>6</v>
      </c>
      <c r="L23">
        <v>0</v>
      </c>
      <c r="M23">
        <v>1</v>
      </c>
      <c r="N23">
        <v>1</v>
      </c>
    </row>
    <row r="24" spans="1:14" x14ac:dyDescent="0.75">
      <c r="A24">
        <v>7</v>
      </c>
      <c r="B24">
        <v>1</v>
      </c>
      <c r="C24">
        <v>1</v>
      </c>
      <c r="D24">
        <v>2</v>
      </c>
      <c r="F24">
        <v>7</v>
      </c>
      <c r="G24">
        <v>0</v>
      </c>
      <c r="H24">
        <v>1</v>
      </c>
      <c r="I24">
        <v>1</v>
      </c>
      <c r="K24">
        <v>7</v>
      </c>
      <c r="L24">
        <v>0</v>
      </c>
      <c r="M24">
        <v>1</v>
      </c>
      <c r="N24">
        <v>1</v>
      </c>
    </row>
    <row r="25" spans="1:14" x14ac:dyDescent="0.75">
      <c r="A25">
        <v>8</v>
      </c>
      <c r="B25">
        <v>1</v>
      </c>
      <c r="C25">
        <v>1</v>
      </c>
      <c r="D25">
        <v>1</v>
      </c>
      <c r="F25">
        <v>8</v>
      </c>
      <c r="G25">
        <v>0</v>
      </c>
      <c r="H25">
        <v>1</v>
      </c>
      <c r="I25">
        <v>1</v>
      </c>
      <c r="K25">
        <v>8</v>
      </c>
      <c r="L25">
        <v>0</v>
      </c>
      <c r="M25">
        <v>1</v>
      </c>
      <c r="N25">
        <v>1</v>
      </c>
    </row>
    <row r="26" spans="1:14" x14ac:dyDescent="0.75">
      <c r="A26">
        <v>9</v>
      </c>
      <c r="B26">
        <v>0</v>
      </c>
      <c r="C26">
        <v>1</v>
      </c>
      <c r="D26">
        <v>1</v>
      </c>
      <c r="F26">
        <v>9</v>
      </c>
      <c r="G26">
        <v>1</v>
      </c>
      <c r="H26">
        <v>1</v>
      </c>
      <c r="I26">
        <v>1</v>
      </c>
      <c r="K26">
        <v>9</v>
      </c>
      <c r="L26">
        <v>0</v>
      </c>
      <c r="M26">
        <v>1</v>
      </c>
      <c r="N26">
        <v>1</v>
      </c>
    </row>
    <row r="27" spans="1:14" x14ac:dyDescent="0.75">
      <c r="A27">
        <v>10</v>
      </c>
      <c r="B27">
        <v>0</v>
      </c>
      <c r="C27">
        <v>1</v>
      </c>
      <c r="D27">
        <v>0</v>
      </c>
      <c r="F27">
        <v>10</v>
      </c>
      <c r="G27">
        <v>0</v>
      </c>
      <c r="H27" t="s">
        <v>15</v>
      </c>
      <c r="I27">
        <v>1</v>
      </c>
      <c r="K27">
        <v>10</v>
      </c>
      <c r="L27">
        <v>0</v>
      </c>
      <c r="M27">
        <v>0.5</v>
      </c>
      <c r="N27">
        <v>1</v>
      </c>
    </row>
    <row r="28" spans="1:14" x14ac:dyDescent="0.75">
      <c r="A28">
        <v>11</v>
      </c>
      <c r="B28">
        <v>0</v>
      </c>
      <c r="C28">
        <v>1</v>
      </c>
      <c r="D28">
        <v>1</v>
      </c>
      <c r="F28">
        <v>11</v>
      </c>
      <c r="G28">
        <v>0</v>
      </c>
      <c r="H28">
        <v>1</v>
      </c>
      <c r="I28">
        <v>1</v>
      </c>
      <c r="K28">
        <v>11</v>
      </c>
      <c r="L28">
        <v>0</v>
      </c>
      <c r="M28">
        <v>1</v>
      </c>
      <c r="N28">
        <v>1</v>
      </c>
    </row>
    <row r="29" spans="1:14" x14ac:dyDescent="0.75">
      <c r="A29">
        <v>12</v>
      </c>
      <c r="B29">
        <v>0</v>
      </c>
      <c r="C29">
        <v>1</v>
      </c>
      <c r="D29">
        <v>1</v>
      </c>
      <c r="F29">
        <v>12</v>
      </c>
      <c r="G29">
        <v>0</v>
      </c>
      <c r="H29">
        <v>1</v>
      </c>
      <c r="I29">
        <v>3</v>
      </c>
      <c r="K29">
        <v>12</v>
      </c>
      <c r="L29">
        <v>0</v>
      </c>
      <c r="M29">
        <v>1</v>
      </c>
      <c r="N29">
        <v>1</v>
      </c>
    </row>
    <row r="31" spans="1:14" x14ac:dyDescent="0.75">
      <c r="A31" s="1" t="s">
        <v>17</v>
      </c>
    </row>
    <row r="32" spans="1:14" x14ac:dyDescent="0.75">
      <c r="B32" t="s">
        <v>18</v>
      </c>
      <c r="C32" t="s">
        <v>12</v>
      </c>
      <c r="D32" t="s">
        <v>19</v>
      </c>
      <c r="E32" t="s">
        <v>13</v>
      </c>
      <c r="F32" t="s">
        <v>20</v>
      </c>
    </row>
    <row r="33" spans="1:7" x14ac:dyDescent="0.75">
      <c r="A33">
        <v>1</v>
      </c>
      <c r="B33">
        <v>1</v>
      </c>
      <c r="C33">
        <v>0</v>
      </c>
      <c r="D33">
        <v>0</v>
      </c>
      <c r="E33">
        <v>3</v>
      </c>
      <c r="F33">
        <v>0</v>
      </c>
    </row>
    <row r="34" spans="1:7" x14ac:dyDescent="0.75">
      <c r="A34">
        <v>2</v>
      </c>
      <c r="B34">
        <v>1</v>
      </c>
      <c r="C34">
        <v>1</v>
      </c>
      <c r="D34">
        <v>0</v>
      </c>
      <c r="E34">
        <v>1</v>
      </c>
      <c r="F34">
        <v>1</v>
      </c>
    </row>
    <row r="35" spans="1:7" x14ac:dyDescent="0.7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7" x14ac:dyDescent="0.75">
      <c r="A36">
        <v>4</v>
      </c>
      <c r="B36">
        <v>1</v>
      </c>
      <c r="C36">
        <v>1</v>
      </c>
      <c r="D36">
        <v>0</v>
      </c>
      <c r="E36">
        <v>1</v>
      </c>
      <c r="F36">
        <v>0</v>
      </c>
    </row>
    <row r="37" spans="1:7" x14ac:dyDescent="0.75">
      <c r="A37">
        <v>5</v>
      </c>
      <c r="B37">
        <v>1</v>
      </c>
      <c r="C37">
        <v>1</v>
      </c>
      <c r="D37">
        <v>0</v>
      </c>
      <c r="E37">
        <v>1</v>
      </c>
      <c r="F37">
        <v>1</v>
      </c>
    </row>
    <row r="38" spans="1:7" x14ac:dyDescent="0.75">
      <c r="A38">
        <v>6</v>
      </c>
      <c r="B38">
        <v>1</v>
      </c>
      <c r="C38">
        <v>1</v>
      </c>
      <c r="D38">
        <v>0</v>
      </c>
      <c r="E38">
        <v>1</v>
      </c>
      <c r="F38">
        <v>0</v>
      </c>
    </row>
    <row r="39" spans="1:7" x14ac:dyDescent="0.75">
      <c r="A39">
        <v>7</v>
      </c>
      <c r="B39">
        <v>1</v>
      </c>
      <c r="C39">
        <v>1</v>
      </c>
      <c r="D39">
        <v>0.5</v>
      </c>
      <c r="E39">
        <v>2</v>
      </c>
      <c r="F39">
        <v>1</v>
      </c>
    </row>
    <row r="40" spans="1:7" x14ac:dyDescent="0.75">
      <c r="A40">
        <v>8</v>
      </c>
      <c r="B40">
        <v>0.5</v>
      </c>
      <c r="C40">
        <v>1</v>
      </c>
      <c r="D40">
        <v>0</v>
      </c>
      <c r="E40">
        <v>1</v>
      </c>
      <c r="F40">
        <v>0</v>
      </c>
    </row>
    <row r="41" spans="1:7" x14ac:dyDescent="0.75">
      <c r="A41">
        <v>9</v>
      </c>
      <c r="B41">
        <v>1</v>
      </c>
      <c r="C41">
        <v>1</v>
      </c>
      <c r="D41">
        <v>0</v>
      </c>
      <c r="E41">
        <v>1</v>
      </c>
      <c r="F41">
        <v>0</v>
      </c>
    </row>
    <row r="42" spans="1:7" x14ac:dyDescent="0.75">
      <c r="A42">
        <v>10</v>
      </c>
      <c r="B42">
        <v>1</v>
      </c>
      <c r="C42">
        <v>0.5</v>
      </c>
      <c r="D42">
        <v>0</v>
      </c>
      <c r="E42">
        <v>2</v>
      </c>
      <c r="F42">
        <v>1</v>
      </c>
    </row>
    <row r="43" spans="1:7" x14ac:dyDescent="0.75">
      <c r="A43">
        <v>11</v>
      </c>
      <c r="B43">
        <v>1</v>
      </c>
      <c r="C43">
        <v>1</v>
      </c>
      <c r="D43">
        <v>0</v>
      </c>
      <c r="E43">
        <v>1</v>
      </c>
      <c r="F43">
        <v>0</v>
      </c>
    </row>
    <row r="44" spans="1:7" x14ac:dyDescent="0.75">
      <c r="A44">
        <v>12</v>
      </c>
      <c r="B44">
        <v>1</v>
      </c>
      <c r="C44">
        <v>1</v>
      </c>
      <c r="D44" t="s">
        <v>15</v>
      </c>
      <c r="E44">
        <v>2</v>
      </c>
      <c r="F44">
        <v>0</v>
      </c>
    </row>
    <row r="46" spans="1:7" x14ac:dyDescent="0.75">
      <c r="A46" s="1" t="s">
        <v>21</v>
      </c>
    </row>
    <row r="47" spans="1:7" x14ac:dyDescent="0.75">
      <c r="B47" t="s">
        <v>22</v>
      </c>
      <c r="C47" t="s">
        <v>27</v>
      </c>
      <c r="D47" t="s">
        <v>26</v>
      </c>
      <c r="E47" t="s">
        <v>23</v>
      </c>
      <c r="F47" t="s">
        <v>25</v>
      </c>
      <c r="G47" t="s">
        <v>24</v>
      </c>
    </row>
    <row r="48" spans="1:7" x14ac:dyDescent="0.75">
      <c r="A48">
        <v>1</v>
      </c>
      <c r="B48">
        <v>61.4</v>
      </c>
      <c r="C48">
        <v>38.799999999999997</v>
      </c>
      <c r="D48">
        <v>109.8</v>
      </c>
      <c r="E48">
        <v>9</v>
      </c>
      <c r="F48">
        <v>0</v>
      </c>
      <c r="G48">
        <v>8</v>
      </c>
    </row>
    <row r="49" spans="1:15" x14ac:dyDescent="0.75">
      <c r="A49">
        <v>2</v>
      </c>
      <c r="B49">
        <v>12.1</v>
      </c>
      <c r="C49">
        <v>24.1</v>
      </c>
      <c r="D49">
        <v>10.3</v>
      </c>
      <c r="E49">
        <v>3</v>
      </c>
      <c r="F49">
        <v>1</v>
      </c>
      <c r="G49">
        <v>2</v>
      </c>
    </row>
    <row r="50" spans="1:15" x14ac:dyDescent="0.75">
      <c r="A50">
        <v>3</v>
      </c>
      <c r="B50">
        <v>13</v>
      </c>
      <c r="C50">
        <v>53.9</v>
      </c>
      <c r="D50">
        <v>131.5</v>
      </c>
      <c r="E50">
        <v>0</v>
      </c>
      <c r="F50">
        <v>9</v>
      </c>
      <c r="G50">
        <v>12</v>
      </c>
    </row>
    <row r="51" spans="1:15" x14ac:dyDescent="0.75">
      <c r="A51">
        <v>4</v>
      </c>
      <c r="B51">
        <v>3.8</v>
      </c>
      <c r="C51">
        <v>19.100000000000001</v>
      </c>
      <c r="D51">
        <v>17.8</v>
      </c>
      <c r="E51">
        <v>0</v>
      </c>
      <c r="F51">
        <v>4</v>
      </c>
      <c r="G51">
        <v>1</v>
      </c>
    </row>
    <row r="52" spans="1:15" x14ac:dyDescent="0.75">
      <c r="A52">
        <v>5</v>
      </c>
      <c r="B52">
        <v>86.1</v>
      </c>
      <c r="C52">
        <v>33.4</v>
      </c>
      <c r="D52">
        <v>23.7</v>
      </c>
      <c r="E52">
        <v>22</v>
      </c>
      <c r="F52">
        <v>8</v>
      </c>
      <c r="G52">
        <v>6</v>
      </c>
    </row>
    <row r="53" spans="1:15" x14ac:dyDescent="0.75">
      <c r="A53">
        <v>6</v>
      </c>
      <c r="B53">
        <v>45.3</v>
      </c>
      <c r="C53">
        <v>21.3</v>
      </c>
      <c r="D53">
        <v>44.4</v>
      </c>
      <c r="E53">
        <v>2</v>
      </c>
      <c r="F53">
        <v>9</v>
      </c>
      <c r="G53">
        <v>1</v>
      </c>
    </row>
    <row r="54" spans="1:15" x14ac:dyDescent="0.75">
      <c r="A54">
        <v>7</v>
      </c>
      <c r="B54">
        <v>71.099999999999994</v>
      </c>
      <c r="C54">
        <v>18</v>
      </c>
      <c r="D54">
        <v>39.299999999999997</v>
      </c>
      <c r="E54">
        <v>7</v>
      </c>
      <c r="F54">
        <v>32.9</v>
      </c>
      <c r="G54">
        <v>7</v>
      </c>
    </row>
    <row r="55" spans="1:15" x14ac:dyDescent="0.75">
      <c r="A55">
        <v>8</v>
      </c>
      <c r="B55">
        <v>27.4</v>
      </c>
      <c r="C55">
        <v>26.3</v>
      </c>
      <c r="D55">
        <v>23.7</v>
      </c>
      <c r="E55">
        <v>0</v>
      </c>
      <c r="F55">
        <v>12</v>
      </c>
      <c r="G55">
        <v>3</v>
      </c>
    </row>
    <row r="56" spans="1:15" x14ac:dyDescent="0.75">
      <c r="A56">
        <v>9</v>
      </c>
      <c r="B56">
        <v>12.1</v>
      </c>
      <c r="C56">
        <v>0</v>
      </c>
      <c r="D56">
        <v>22.3</v>
      </c>
      <c r="E56">
        <v>0</v>
      </c>
      <c r="F56">
        <v>29.6</v>
      </c>
      <c r="G56">
        <v>1</v>
      </c>
    </row>
    <row r="57" spans="1:15" x14ac:dyDescent="0.75">
      <c r="A57">
        <v>10</v>
      </c>
      <c r="B57">
        <v>10.5</v>
      </c>
      <c r="C57">
        <v>66.599999999999994</v>
      </c>
      <c r="D57">
        <v>32.4</v>
      </c>
      <c r="E57">
        <v>0</v>
      </c>
      <c r="F57">
        <v>14</v>
      </c>
      <c r="G57">
        <v>4</v>
      </c>
    </row>
    <row r="58" spans="1:15" x14ac:dyDescent="0.75">
      <c r="A58">
        <v>11</v>
      </c>
      <c r="B58">
        <v>3.5</v>
      </c>
      <c r="C58">
        <v>22.1</v>
      </c>
      <c r="D58">
        <v>19.2</v>
      </c>
      <c r="E58">
        <v>0</v>
      </c>
      <c r="F58">
        <v>0</v>
      </c>
      <c r="G58">
        <v>0</v>
      </c>
    </row>
    <row r="59" spans="1:15" x14ac:dyDescent="0.75">
      <c r="A59">
        <v>12</v>
      </c>
      <c r="B59">
        <v>7.06</v>
      </c>
      <c r="C59">
        <v>32.31</v>
      </c>
      <c r="D59">
        <v>41.65</v>
      </c>
      <c r="E59">
        <v>0</v>
      </c>
      <c r="F59">
        <v>0</v>
      </c>
      <c r="G59">
        <v>3</v>
      </c>
    </row>
    <row r="61" spans="1:15" x14ac:dyDescent="0.75">
      <c r="A61" s="1" t="s">
        <v>31</v>
      </c>
      <c r="B61" t="s">
        <v>28</v>
      </c>
      <c r="C61" t="s">
        <v>29</v>
      </c>
      <c r="D61" t="s">
        <v>30</v>
      </c>
      <c r="E61" t="s">
        <v>35</v>
      </c>
      <c r="G61" t="s">
        <v>36</v>
      </c>
      <c r="H61" t="s">
        <v>37</v>
      </c>
    </row>
    <row r="62" spans="1:15" x14ac:dyDescent="0.75">
      <c r="A62" t="s">
        <v>32</v>
      </c>
      <c r="B62">
        <v>30</v>
      </c>
      <c r="C62">
        <f>AVERAGE(B48:B59)</f>
        <v>29.446666666666662</v>
      </c>
      <c r="D62">
        <f>_xlfn.STDEV.S(B48:B59)</f>
        <v>29.052553426610555</v>
      </c>
      <c r="E62">
        <f>_xlfn.CONFIDENCE.T(0.05, D62, 12)</f>
        <v>18.459111786822248</v>
      </c>
      <c r="G62">
        <f>C62-E62</f>
        <v>10.987554879844414</v>
      </c>
      <c r="H62">
        <f>C62+E62</f>
        <v>47.905778453488907</v>
      </c>
      <c r="L62" t="s">
        <v>38</v>
      </c>
      <c r="M62" t="s">
        <v>39</v>
      </c>
    </row>
    <row r="63" spans="1:15" x14ac:dyDescent="0.75">
      <c r="A63" t="s">
        <v>33</v>
      </c>
      <c r="B63">
        <v>40</v>
      </c>
      <c r="C63">
        <f>AVERAGE(C48:C59)</f>
        <v>29.659166666666668</v>
      </c>
      <c r="D63">
        <f>_xlfn.STDEV.S(C48:C59)</f>
        <v>17.459360843415947</v>
      </c>
      <c r="E63">
        <f t="shared" ref="E63:E64" si="0">_xlfn.CONFIDENCE.T(0.05, D63, 12)</f>
        <v>11.093148640074</v>
      </c>
      <c r="G63">
        <f t="shared" ref="G63:G64" si="1">C63-E63</f>
        <v>18.566018026592666</v>
      </c>
      <c r="H63">
        <f t="shared" ref="H63:H64" si="2">C63+E63</f>
        <v>40.75231530674067</v>
      </c>
      <c r="L63">
        <v>100</v>
      </c>
      <c r="M63">
        <v>40</v>
      </c>
      <c r="O63">
        <f>L63/M63*60</f>
        <v>150</v>
      </c>
    </row>
    <row r="64" spans="1:15" x14ac:dyDescent="0.75">
      <c r="A64" t="s">
        <v>34</v>
      </c>
      <c r="B64">
        <f>300 - O63</f>
        <v>150</v>
      </c>
      <c r="C64">
        <f>AVERAGE(D48:D59)</f>
        <v>43.004166666666663</v>
      </c>
      <c r="D64">
        <f>_xlfn.STDEV.S(D48:D59)</f>
        <v>37.981529352695865</v>
      </c>
      <c r="E64">
        <f t="shared" si="0"/>
        <v>24.132312429161882</v>
      </c>
      <c r="G64">
        <f t="shared" si="1"/>
        <v>18.871854237504781</v>
      </c>
      <c r="H64">
        <f t="shared" si="2"/>
        <v>67.136479095828548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Magalhaes</dc:creator>
  <cp:lastModifiedBy>Guilherme Magalhaes</cp:lastModifiedBy>
  <dcterms:created xsi:type="dcterms:W3CDTF">2022-12-11T17:06:16Z</dcterms:created>
  <dcterms:modified xsi:type="dcterms:W3CDTF">2022-12-14T08:20:14Z</dcterms:modified>
</cp:coreProperties>
</file>