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test django\"/>
    </mc:Choice>
  </mc:AlternateContent>
  <xr:revisionPtr revIDLastSave="0" documentId="13_ncr:1_{4FBEC148-595D-4670-B355-E5718F4FB744}" xr6:coauthVersionLast="47" xr6:coauthVersionMax="47" xr10:uidLastSave="{00000000-0000-0000-0000-000000000000}"/>
  <bookViews>
    <workbookView xWindow="-120" yWindow="-120" windowWidth="29040" windowHeight="15720" xr2:uid="{CBE50C3D-6095-4AD0-8786-009137D04151}"/>
  </bookViews>
  <sheets>
    <sheet name="NOUVEAUX" sheetId="1" r:id="rId1"/>
    <sheet name="Feuil2" sheetId="3" r:id="rId2"/>
    <sheet name="Archive 20221209" sheetId="2" r:id="rId3"/>
  </sheets>
  <externalReferences>
    <externalReference r:id="rId4"/>
    <externalReference r:id="rId5"/>
  </externalReferences>
  <definedNames>
    <definedName name="_xlnm._FilterDatabase" localSheetId="0" hidden="1">NOUVEAUX!$A$1:$AC$1</definedName>
    <definedName name="IMPORT">NOUVEAUX!$A$1:$AC$31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C3" i="1"/>
  <c r="J3" i="1" s="1" a="1"/>
  <c r="J3" i="1" s="1"/>
  <c r="C4" i="1"/>
  <c r="J4" i="1" s="1" a="1"/>
  <c r="J4" i="1" s="1"/>
  <c r="C5" i="1"/>
  <c r="J5" i="1" s="1" a="1"/>
  <c r="J5" i="1" s="1"/>
  <c r="C6" i="1"/>
  <c r="J6" i="1" s="1" a="1"/>
  <c r="J6" i="1" s="1"/>
  <c r="C7" i="1"/>
  <c r="J7" i="1" s="1" a="1"/>
  <c r="J7" i="1" s="1"/>
  <c r="C8" i="1"/>
  <c r="J8" i="1" s="1" a="1"/>
  <c r="J8" i="1" s="1"/>
  <c r="C9" i="1"/>
  <c r="J9" i="1" s="1" a="1"/>
  <c r="J9" i="1" s="1"/>
  <c r="C10" i="1"/>
  <c r="J10" i="1" s="1" a="1"/>
  <c r="J10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J2" i="1" a="1"/>
  <c r="J2" i="1" l="1"/>
  <c r="O3" i="1" l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O2" i="1" a="1"/>
  <c r="L2" i="1" a="1"/>
  <c r="K2" i="1" a="1"/>
  <c r="L2" i="1" l="1"/>
  <c r="K2" i="1"/>
  <c r="O2" i="1"/>
  <c r="O300" i="2" a="1"/>
  <c r="O300" i="2" s="1"/>
  <c r="L300" i="2" a="1"/>
  <c r="L300" i="2" s="1"/>
  <c r="K300" i="2" a="1"/>
  <c r="K300" i="2" s="1"/>
  <c r="O299" i="2" a="1"/>
  <c r="O299" i="2" s="1"/>
  <c r="L299" i="2" a="1"/>
  <c r="L299" i="2" s="1"/>
  <c r="K299" i="2" a="1"/>
  <c r="K299" i="2" s="1"/>
  <c r="O298" i="2" a="1"/>
  <c r="O298" i="2" s="1"/>
  <c r="L298" i="2" a="1"/>
  <c r="L298" i="2" s="1"/>
  <c r="K298" i="2" a="1"/>
  <c r="K298" i="2" s="1"/>
  <c r="O297" i="2" a="1"/>
  <c r="O297" i="2" s="1"/>
  <c r="L297" i="2" a="1"/>
  <c r="L297" i="2" s="1"/>
  <c r="K297" i="2" a="1"/>
  <c r="K297" i="2" s="1"/>
  <c r="O296" i="2" a="1"/>
  <c r="O296" i="2" s="1"/>
  <c r="L296" i="2" a="1"/>
  <c r="L296" i="2" s="1"/>
  <c r="K296" i="2" a="1"/>
  <c r="K296" i="2" s="1"/>
  <c r="O295" i="2" a="1"/>
  <c r="O295" i="2" s="1"/>
  <c r="L295" i="2" a="1"/>
  <c r="L295" i="2" s="1"/>
  <c r="K295" i="2" a="1"/>
  <c r="K295" i="2" s="1"/>
  <c r="O294" i="2" a="1"/>
  <c r="O294" i="2" s="1"/>
  <c r="L294" i="2" a="1"/>
  <c r="L294" i="2" s="1"/>
  <c r="K294" i="2" a="1"/>
  <c r="K294" i="2" s="1"/>
  <c r="O293" i="2" a="1"/>
  <c r="O293" i="2" s="1"/>
  <c r="L293" i="2" a="1"/>
  <c r="L293" i="2" s="1"/>
  <c r="K293" i="2" a="1"/>
  <c r="K293" i="2" s="1"/>
  <c r="O292" i="2" a="1"/>
  <c r="O292" i="2" s="1"/>
  <c r="L292" i="2" a="1"/>
  <c r="L292" i="2" s="1"/>
  <c r="K292" i="2" a="1"/>
  <c r="K292" i="2" s="1"/>
  <c r="O291" i="2" a="1"/>
  <c r="O291" i="2" s="1"/>
  <c r="L291" i="2" a="1"/>
  <c r="L291" i="2" s="1"/>
  <c r="K291" i="2" a="1"/>
  <c r="K291" i="2" s="1"/>
  <c r="O290" i="2" a="1"/>
  <c r="O290" i="2" s="1"/>
  <c r="L290" i="2" a="1"/>
  <c r="L290" i="2" s="1"/>
  <c r="K290" i="2" a="1"/>
  <c r="K290" i="2" s="1"/>
  <c r="O289" i="2" a="1"/>
  <c r="O289" i="2" s="1"/>
  <c r="L289" i="2" a="1"/>
  <c r="L289" i="2" s="1"/>
  <c r="K289" i="2" a="1"/>
  <c r="K289" i="2" s="1"/>
  <c r="O288" i="2" a="1"/>
  <c r="O288" i="2" s="1"/>
  <c r="L288" i="2" a="1"/>
  <c r="L288" i="2" s="1"/>
  <c r="K288" i="2" a="1"/>
  <c r="K288" i="2" s="1"/>
  <c r="O287" i="2" a="1"/>
  <c r="O287" i="2" s="1"/>
  <c r="L287" i="2" a="1"/>
  <c r="L287" i="2" s="1"/>
  <c r="K287" i="2" a="1"/>
  <c r="K287" i="2" s="1"/>
  <c r="O286" i="2" a="1"/>
  <c r="O286" i="2" s="1"/>
  <c r="L286" i="2" a="1"/>
  <c r="L286" i="2" s="1"/>
  <c r="K286" i="2" a="1"/>
  <c r="K286" i="2" s="1"/>
  <c r="O285" i="2" a="1"/>
  <c r="O285" i="2" s="1"/>
  <c r="L285" i="2" a="1"/>
  <c r="L285" i="2" s="1"/>
  <c r="K285" i="2" a="1"/>
  <c r="K285" i="2" s="1"/>
  <c r="O284" i="2" a="1"/>
  <c r="O284" i="2" s="1"/>
  <c r="L284" i="2" a="1"/>
  <c r="L284" i="2" s="1"/>
  <c r="K284" i="2" a="1"/>
  <c r="K284" i="2" s="1"/>
  <c r="O283" i="2" a="1"/>
  <c r="O283" i="2" s="1"/>
  <c r="L283" i="2" a="1"/>
  <c r="L283" i="2" s="1"/>
  <c r="K283" i="2" a="1"/>
  <c r="K283" i="2" s="1"/>
  <c r="O282" i="2" a="1"/>
  <c r="O282" i="2" s="1"/>
  <c r="L282" i="2" a="1"/>
  <c r="L282" i="2" s="1"/>
  <c r="K282" i="2" a="1"/>
  <c r="K282" i="2" s="1"/>
  <c r="O281" i="2" a="1"/>
  <c r="O281" i="2" s="1"/>
  <c r="L281" i="2" a="1"/>
  <c r="L281" i="2" s="1"/>
  <c r="K281" i="2" a="1"/>
  <c r="K281" i="2" s="1"/>
  <c r="O280" i="2" a="1"/>
  <c r="O280" i="2" s="1"/>
  <c r="L280" i="2" a="1"/>
  <c r="L280" i="2" s="1"/>
  <c r="K280" i="2" a="1"/>
  <c r="K280" i="2" s="1"/>
  <c r="O279" i="2" a="1"/>
  <c r="O279" i="2" s="1"/>
  <c r="L279" i="2" a="1"/>
  <c r="L279" i="2" s="1"/>
  <c r="K279" i="2" a="1"/>
  <c r="K279" i="2" s="1"/>
  <c r="O278" i="2" a="1"/>
  <c r="O278" i="2" s="1"/>
  <c r="L278" i="2" a="1"/>
  <c r="L278" i="2" s="1"/>
  <c r="K278" i="2" a="1"/>
  <c r="K278" i="2" s="1"/>
  <c r="O277" i="2" a="1"/>
  <c r="O277" i="2" s="1"/>
  <c r="L277" i="2" a="1"/>
  <c r="L277" i="2" s="1"/>
  <c r="K277" i="2" a="1"/>
  <c r="K277" i="2" s="1"/>
  <c r="O276" i="2" a="1"/>
  <c r="O276" i="2" s="1"/>
  <c r="L276" i="2" a="1"/>
  <c r="L276" i="2" s="1"/>
  <c r="K276" i="2" a="1"/>
  <c r="K276" i="2" s="1"/>
  <c r="O275" i="2" a="1"/>
  <c r="O275" i="2" s="1"/>
  <c r="L275" i="2" a="1"/>
  <c r="L275" i="2" s="1"/>
  <c r="K275" i="2" a="1"/>
  <c r="K275" i="2" s="1"/>
  <c r="O274" i="2" a="1"/>
  <c r="O274" i="2" s="1"/>
  <c r="L274" i="2" a="1"/>
  <c r="L274" i="2" s="1"/>
  <c r="K274" i="2" a="1"/>
  <c r="K274" i="2" s="1"/>
  <c r="O273" i="2" a="1"/>
  <c r="O273" i="2" s="1"/>
  <c r="L273" i="2" a="1"/>
  <c r="L273" i="2" s="1"/>
  <c r="K273" i="2" a="1"/>
  <c r="K273" i="2" s="1"/>
  <c r="O272" i="2" a="1"/>
  <c r="O272" i="2" s="1"/>
  <c r="L272" i="2" a="1"/>
  <c r="L272" i="2" s="1"/>
  <c r="K272" i="2" a="1"/>
  <c r="K272" i="2" s="1"/>
  <c r="O271" i="2" a="1"/>
  <c r="O271" i="2" s="1"/>
  <c r="L271" i="2" a="1"/>
  <c r="L271" i="2" s="1"/>
  <c r="K271" i="2" a="1"/>
  <c r="K271" i="2" s="1"/>
  <c r="O270" i="2" a="1"/>
  <c r="O270" i="2" s="1"/>
  <c r="L270" i="2" a="1"/>
  <c r="L270" i="2" s="1"/>
  <c r="K270" i="2" a="1"/>
  <c r="K270" i="2" s="1"/>
  <c r="O269" i="2" a="1"/>
  <c r="O269" i="2" s="1"/>
  <c r="L269" i="2" a="1"/>
  <c r="L269" i="2" s="1"/>
  <c r="K269" i="2" a="1"/>
  <c r="K269" i="2" s="1"/>
  <c r="O268" i="2" a="1"/>
  <c r="O268" i="2" s="1"/>
  <c r="L268" i="2" a="1"/>
  <c r="L268" i="2" s="1"/>
  <c r="K268" i="2" a="1"/>
  <c r="K268" i="2" s="1"/>
  <c r="O267" i="2" a="1"/>
  <c r="O267" i="2" s="1"/>
  <c r="L267" i="2" a="1"/>
  <c r="L267" i="2" s="1"/>
  <c r="K267" i="2" a="1"/>
  <c r="K267" i="2" s="1"/>
  <c r="O266" i="2" a="1"/>
  <c r="O266" i="2" s="1"/>
  <c r="L266" i="2" a="1"/>
  <c r="L266" i="2" s="1"/>
  <c r="K266" i="2" a="1"/>
  <c r="K266" i="2" s="1"/>
  <c r="O265" i="2" a="1"/>
  <c r="O265" i="2" s="1"/>
  <c r="L265" i="2" a="1"/>
  <c r="L265" i="2" s="1"/>
  <c r="K265" i="2" a="1"/>
  <c r="K265" i="2" s="1"/>
  <c r="O264" i="2" a="1"/>
  <c r="O264" i="2" s="1"/>
  <c r="L264" i="2" a="1"/>
  <c r="L264" i="2" s="1"/>
  <c r="K264" i="2" a="1"/>
  <c r="K264" i="2" s="1"/>
  <c r="O263" i="2" a="1"/>
  <c r="O263" i="2" s="1"/>
  <c r="L263" i="2" a="1"/>
  <c r="L263" i="2" s="1"/>
  <c r="K263" i="2" a="1"/>
  <c r="K263" i="2" s="1"/>
  <c r="O262" i="2" a="1"/>
  <c r="O262" i="2" s="1"/>
  <c r="L262" i="2" a="1"/>
  <c r="L262" i="2" s="1"/>
  <c r="K262" i="2" a="1"/>
  <c r="K262" i="2" s="1"/>
  <c r="O261" i="2" a="1"/>
  <c r="O261" i="2" s="1"/>
  <c r="L261" i="2" a="1"/>
  <c r="L261" i="2" s="1"/>
  <c r="K261" i="2" a="1"/>
  <c r="K261" i="2" s="1"/>
  <c r="O260" i="2" a="1"/>
  <c r="O260" i="2" s="1"/>
  <c r="L260" i="2" a="1"/>
  <c r="L260" i="2" s="1"/>
  <c r="K260" i="2" a="1"/>
  <c r="K260" i="2" s="1"/>
  <c r="O259" i="2" a="1"/>
  <c r="O259" i="2" s="1"/>
  <c r="L259" i="2" a="1"/>
  <c r="L259" i="2" s="1"/>
  <c r="K259" i="2" a="1"/>
  <c r="K259" i="2" s="1"/>
  <c r="O258" i="2" a="1"/>
  <c r="O258" i="2" s="1"/>
  <c r="L258" i="2" a="1"/>
  <c r="L258" i="2" s="1"/>
  <c r="K258" i="2" a="1"/>
  <c r="K258" i="2" s="1"/>
  <c r="O257" i="2" a="1"/>
  <c r="O257" i="2" s="1"/>
  <c r="L257" i="2" a="1"/>
  <c r="L257" i="2" s="1"/>
  <c r="K257" i="2" a="1"/>
  <c r="K257" i="2" s="1"/>
  <c r="O256" i="2" a="1"/>
  <c r="O256" i="2" s="1"/>
  <c r="L256" i="2" a="1"/>
  <c r="L256" i="2" s="1"/>
  <c r="K256" i="2" a="1"/>
  <c r="K256" i="2" s="1"/>
  <c r="O255" i="2" a="1"/>
  <c r="O255" i="2" s="1"/>
  <c r="L255" i="2" a="1"/>
  <c r="L255" i="2" s="1"/>
  <c r="K255" i="2" a="1"/>
  <c r="K255" i="2" s="1"/>
  <c r="O254" i="2" a="1"/>
  <c r="O254" i="2" s="1"/>
  <c r="L254" i="2" a="1"/>
  <c r="L254" i="2" s="1"/>
  <c r="K254" i="2" a="1"/>
  <c r="K254" i="2" s="1"/>
  <c r="O253" i="2" a="1"/>
  <c r="O253" i="2" s="1"/>
  <c r="L253" i="2" a="1"/>
  <c r="L253" i="2" s="1"/>
  <c r="K253" i="2" a="1"/>
  <c r="K253" i="2" s="1"/>
  <c r="O252" i="2" a="1"/>
  <c r="O252" i="2" s="1"/>
  <c r="L252" i="2" a="1"/>
  <c r="L252" i="2" s="1"/>
  <c r="K252" i="2" a="1"/>
  <c r="K252" i="2" s="1"/>
  <c r="O251" i="2" a="1"/>
  <c r="O251" i="2" s="1"/>
  <c r="L251" i="2" a="1"/>
  <c r="L251" i="2" s="1"/>
  <c r="K251" i="2" a="1"/>
  <c r="K251" i="2" s="1"/>
  <c r="O250" i="2" a="1"/>
  <c r="O250" i="2" s="1"/>
  <c r="L250" i="2" a="1"/>
  <c r="L250" i="2" s="1"/>
  <c r="K250" i="2" a="1"/>
  <c r="K250" i="2" s="1"/>
  <c r="O249" i="2" a="1"/>
  <c r="O249" i="2" s="1"/>
  <c r="L249" i="2" a="1"/>
  <c r="L249" i="2" s="1"/>
  <c r="K249" i="2" a="1"/>
  <c r="K249" i="2" s="1"/>
  <c r="O248" i="2" a="1"/>
  <c r="O248" i="2" s="1"/>
  <c r="L248" i="2" a="1"/>
  <c r="L248" i="2" s="1"/>
  <c r="K248" i="2" a="1"/>
  <c r="K248" i="2" s="1"/>
  <c r="O247" i="2" a="1"/>
  <c r="O247" i="2" s="1"/>
  <c r="L247" i="2" a="1"/>
  <c r="L247" i="2" s="1"/>
  <c r="K247" i="2" a="1"/>
  <c r="K247" i="2" s="1"/>
  <c r="O246" i="2" a="1"/>
  <c r="O246" i="2" s="1"/>
  <c r="L246" i="2" a="1"/>
  <c r="L246" i="2" s="1"/>
  <c r="K246" i="2" a="1"/>
  <c r="K246" i="2" s="1"/>
  <c r="O245" i="2" a="1"/>
  <c r="O245" i="2" s="1"/>
  <c r="L245" i="2" a="1"/>
  <c r="L245" i="2" s="1"/>
  <c r="K245" i="2" a="1"/>
  <c r="K245" i="2" s="1"/>
  <c r="O244" i="2" a="1"/>
  <c r="O244" i="2" s="1"/>
  <c r="L244" i="2" a="1"/>
  <c r="L244" i="2" s="1"/>
  <c r="K244" i="2" a="1"/>
  <c r="K244" i="2" s="1"/>
  <c r="O243" i="2" a="1"/>
  <c r="O243" i="2" s="1"/>
  <c r="L243" i="2" a="1"/>
  <c r="L243" i="2" s="1"/>
  <c r="K243" i="2" a="1"/>
  <c r="K243" i="2" s="1"/>
  <c r="O242" i="2" a="1"/>
  <c r="O242" i="2" s="1"/>
  <c r="L242" i="2" a="1"/>
  <c r="L242" i="2" s="1"/>
  <c r="K242" i="2" a="1"/>
  <c r="K242" i="2" s="1"/>
  <c r="O241" i="2" a="1"/>
  <c r="O241" i="2" s="1"/>
  <c r="L241" i="2" a="1"/>
  <c r="L241" i="2" s="1"/>
  <c r="K241" i="2" a="1"/>
  <c r="K241" i="2" s="1"/>
  <c r="O240" i="2" a="1"/>
  <c r="O240" i="2" s="1"/>
  <c r="L240" i="2" a="1"/>
  <c r="L240" i="2" s="1"/>
  <c r="K240" i="2" a="1"/>
  <c r="K240" i="2" s="1"/>
  <c r="O239" i="2" a="1"/>
  <c r="O239" i="2" s="1"/>
  <c r="L239" i="2" a="1"/>
  <c r="L239" i="2" s="1"/>
  <c r="K239" i="2" a="1"/>
  <c r="K239" i="2" s="1"/>
  <c r="O238" i="2" a="1"/>
  <c r="O238" i="2" s="1"/>
  <c r="L238" i="2" a="1"/>
  <c r="L238" i="2" s="1"/>
  <c r="K238" i="2" a="1"/>
  <c r="K238" i="2" s="1"/>
  <c r="O237" i="2" a="1"/>
  <c r="O237" i="2" s="1"/>
  <c r="L237" i="2" a="1"/>
  <c r="L237" i="2" s="1"/>
  <c r="K237" i="2" a="1"/>
  <c r="K237" i="2" s="1"/>
  <c r="O236" i="2" a="1"/>
  <c r="O236" i="2" s="1"/>
  <c r="L236" i="2" a="1"/>
  <c r="L236" i="2" s="1"/>
  <c r="K236" i="2" a="1"/>
  <c r="K236" i="2" s="1"/>
  <c r="O235" i="2" a="1"/>
  <c r="O235" i="2" s="1"/>
  <c r="L235" i="2" a="1"/>
  <c r="L235" i="2" s="1"/>
  <c r="K235" i="2" a="1"/>
  <c r="K235" i="2" s="1"/>
  <c r="O234" i="2" a="1"/>
  <c r="O234" i="2" s="1"/>
  <c r="L234" i="2" a="1"/>
  <c r="L234" i="2" s="1"/>
  <c r="K234" i="2" a="1"/>
  <c r="K234" i="2" s="1"/>
  <c r="O233" i="2" a="1"/>
  <c r="O233" i="2" s="1"/>
  <c r="L233" i="2" a="1"/>
  <c r="L233" i="2" s="1"/>
  <c r="K233" i="2" a="1"/>
  <c r="K233" i="2" s="1"/>
  <c r="O232" i="2" a="1"/>
  <c r="O232" i="2" s="1"/>
  <c r="L232" i="2" a="1"/>
  <c r="L232" i="2" s="1"/>
  <c r="K232" i="2" a="1"/>
  <c r="K232" i="2" s="1"/>
  <c r="O231" i="2" a="1"/>
  <c r="O231" i="2" s="1"/>
  <c r="L231" i="2" a="1"/>
  <c r="L231" i="2" s="1"/>
  <c r="K231" i="2" a="1"/>
  <c r="K231" i="2" s="1"/>
  <c r="O230" i="2" a="1"/>
  <c r="O230" i="2" s="1"/>
  <c r="L230" i="2" a="1"/>
  <c r="L230" i="2" s="1"/>
  <c r="K230" i="2" a="1"/>
  <c r="K230" i="2" s="1"/>
  <c r="O229" i="2" a="1"/>
  <c r="O229" i="2" s="1"/>
  <c r="L229" i="2" a="1"/>
  <c r="L229" i="2" s="1"/>
  <c r="K229" i="2" a="1"/>
  <c r="K229" i="2" s="1"/>
  <c r="O228" i="2" a="1"/>
  <c r="O228" i="2" s="1"/>
  <c r="L228" i="2" a="1"/>
  <c r="L228" i="2" s="1"/>
  <c r="K228" i="2" a="1"/>
  <c r="K228" i="2" s="1"/>
  <c r="O227" i="2" a="1"/>
  <c r="O227" i="2" s="1"/>
  <c r="L227" i="2" a="1"/>
  <c r="L227" i="2" s="1"/>
  <c r="K227" i="2" a="1"/>
  <c r="K227" i="2" s="1"/>
  <c r="O226" i="2" a="1"/>
  <c r="O226" i="2" s="1"/>
  <c r="L226" i="2" a="1"/>
  <c r="L226" i="2" s="1"/>
  <c r="K226" i="2" a="1"/>
  <c r="K226" i="2" s="1"/>
  <c r="O225" i="2" a="1"/>
  <c r="O225" i="2" s="1"/>
  <c r="L225" i="2" a="1"/>
  <c r="L225" i="2" s="1"/>
  <c r="K225" i="2" a="1"/>
  <c r="K225" i="2" s="1"/>
  <c r="O224" i="2" a="1"/>
  <c r="O224" i="2" s="1"/>
  <c r="L224" i="2" a="1"/>
  <c r="L224" i="2" s="1"/>
  <c r="K224" i="2" a="1"/>
  <c r="K224" i="2" s="1"/>
  <c r="O223" i="2" a="1"/>
  <c r="O223" i="2" s="1"/>
  <c r="L223" i="2" a="1"/>
  <c r="L223" i="2" s="1"/>
  <c r="K223" i="2" a="1"/>
  <c r="K223" i="2" s="1"/>
  <c r="O222" i="2" a="1"/>
  <c r="O222" i="2" s="1"/>
  <c r="L222" i="2" a="1"/>
  <c r="L222" i="2" s="1"/>
  <c r="K222" i="2" a="1"/>
  <c r="K222" i="2" s="1"/>
  <c r="O221" i="2" a="1"/>
  <c r="O221" i="2" s="1"/>
  <c r="L221" i="2" a="1"/>
  <c r="L221" i="2" s="1"/>
  <c r="K221" i="2" a="1"/>
  <c r="K221" i="2" s="1"/>
  <c r="O220" i="2" a="1"/>
  <c r="O220" i="2" s="1"/>
  <c r="L220" i="2" a="1"/>
  <c r="L220" i="2" s="1"/>
  <c r="K220" i="2" a="1"/>
  <c r="K220" i="2" s="1"/>
  <c r="O219" i="2" a="1"/>
  <c r="O219" i="2" s="1"/>
  <c r="L219" i="2" a="1"/>
  <c r="L219" i="2" s="1"/>
  <c r="K219" i="2" a="1"/>
  <c r="K219" i="2" s="1"/>
  <c r="O218" i="2" a="1"/>
  <c r="O218" i="2" s="1"/>
  <c r="L218" i="2" a="1"/>
  <c r="L218" i="2" s="1"/>
  <c r="K218" i="2" a="1"/>
  <c r="K218" i="2" s="1"/>
  <c r="O217" i="2" a="1"/>
  <c r="O217" i="2" s="1"/>
  <c r="L217" i="2" a="1"/>
  <c r="L217" i="2" s="1"/>
  <c r="K217" i="2" a="1"/>
  <c r="K217" i="2" s="1"/>
  <c r="O216" i="2" a="1"/>
  <c r="O216" i="2" s="1"/>
  <c r="L216" i="2" a="1"/>
  <c r="L216" i="2" s="1"/>
  <c r="K216" i="2" a="1"/>
  <c r="K216" i="2" s="1"/>
  <c r="O215" i="2" a="1"/>
  <c r="O215" i="2" s="1"/>
  <c r="L215" i="2" a="1"/>
  <c r="L215" i="2" s="1"/>
  <c r="K215" i="2" a="1"/>
  <c r="K215" i="2" s="1"/>
  <c r="O214" i="2" a="1"/>
  <c r="O214" i="2" s="1"/>
  <c r="L214" i="2" a="1"/>
  <c r="L214" i="2" s="1"/>
  <c r="K214" i="2" a="1"/>
  <c r="K214" i="2" s="1"/>
  <c r="O213" i="2" a="1"/>
  <c r="O213" i="2" s="1"/>
  <c r="L213" i="2" a="1"/>
  <c r="L213" i="2" s="1"/>
  <c r="K213" i="2" a="1"/>
  <c r="K213" i="2" s="1"/>
  <c r="O212" i="2" a="1"/>
  <c r="O212" i="2" s="1"/>
  <c r="L212" i="2" a="1"/>
  <c r="L212" i="2" s="1"/>
  <c r="K212" i="2" a="1"/>
  <c r="K212" i="2" s="1"/>
  <c r="O211" i="2" a="1"/>
  <c r="O211" i="2" s="1"/>
  <c r="L211" i="2" a="1"/>
  <c r="L211" i="2" s="1"/>
  <c r="K211" i="2" a="1"/>
  <c r="K211" i="2" s="1"/>
  <c r="O210" i="2" a="1"/>
  <c r="O210" i="2" s="1"/>
  <c r="L210" i="2" a="1"/>
  <c r="L210" i="2" s="1"/>
  <c r="K210" i="2" a="1"/>
  <c r="K210" i="2" s="1"/>
  <c r="O209" i="2" a="1"/>
  <c r="O209" i="2" s="1"/>
  <c r="L209" i="2" a="1"/>
  <c r="L209" i="2" s="1"/>
  <c r="K209" i="2" a="1"/>
  <c r="K209" i="2" s="1"/>
  <c r="O208" i="2" a="1"/>
  <c r="O208" i="2" s="1"/>
  <c r="L208" i="2" a="1"/>
  <c r="L208" i="2" s="1"/>
  <c r="K208" i="2" a="1"/>
  <c r="K208" i="2" s="1"/>
  <c r="O207" i="2" a="1"/>
  <c r="O207" i="2" s="1"/>
  <c r="L207" i="2" a="1"/>
  <c r="L207" i="2" s="1"/>
  <c r="K207" i="2" a="1"/>
  <c r="K207" i="2" s="1"/>
  <c r="O206" i="2" a="1"/>
  <c r="O206" i="2" s="1"/>
  <c r="L206" i="2" a="1"/>
  <c r="L206" i="2" s="1"/>
  <c r="K206" i="2" a="1"/>
  <c r="K206" i="2" s="1"/>
  <c r="O205" i="2" a="1"/>
  <c r="O205" i="2" s="1"/>
  <c r="L205" i="2" a="1"/>
  <c r="L205" i="2" s="1"/>
  <c r="K205" i="2" a="1"/>
  <c r="K205" i="2" s="1"/>
  <c r="O204" i="2" a="1"/>
  <c r="O204" i="2" s="1"/>
  <c r="L204" i="2" a="1"/>
  <c r="L204" i="2" s="1"/>
  <c r="K204" i="2" a="1"/>
  <c r="K204" i="2" s="1"/>
  <c r="O203" i="2" a="1"/>
  <c r="O203" i="2" s="1"/>
  <c r="L203" i="2" a="1"/>
  <c r="L203" i="2" s="1"/>
  <c r="K203" i="2" a="1"/>
  <c r="K203" i="2" s="1"/>
  <c r="O202" i="2" a="1"/>
  <c r="O202" i="2" s="1"/>
  <c r="L202" i="2" a="1"/>
  <c r="L202" i="2" s="1"/>
  <c r="K202" i="2" a="1"/>
  <c r="K202" i="2" s="1"/>
  <c r="O201" i="2" a="1"/>
  <c r="O201" i="2" s="1"/>
  <c r="L201" i="2" a="1"/>
  <c r="L201" i="2" s="1"/>
  <c r="K201" i="2" a="1"/>
  <c r="K201" i="2" s="1"/>
  <c r="O200" i="2" a="1"/>
  <c r="O200" i="2" s="1"/>
  <c r="L200" i="2" a="1"/>
  <c r="L200" i="2" s="1"/>
  <c r="K200" i="2" a="1"/>
  <c r="K200" i="2" s="1"/>
  <c r="O199" i="2" a="1"/>
  <c r="O199" i="2" s="1"/>
  <c r="L199" i="2" a="1"/>
  <c r="L199" i="2" s="1"/>
  <c r="K199" i="2" a="1"/>
  <c r="K199" i="2" s="1"/>
  <c r="O198" i="2" a="1"/>
  <c r="O198" i="2" s="1"/>
  <c r="L198" i="2" a="1"/>
  <c r="L198" i="2" s="1"/>
  <c r="K198" i="2" a="1"/>
  <c r="K198" i="2" s="1"/>
  <c r="O197" i="2" a="1"/>
  <c r="O197" i="2" s="1"/>
  <c r="L197" i="2" a="1"/>
  <c r="L197" i="2" s="1"/>
  <c r="K197" i="2" a="1"/>
  <c r="K197" i="2" s="1"/>
  <c r="O196" i="2" a="1"/>
  <c r="O196" i="2" s="1"/>
  <c r="L196" i="2" a="1"/>
  <c r="L196" i="2" s="1"/>
  <c r="K196" i="2" a="1"/>
  <c r="K196" i="2" s="1"/>
  <c r="O195" i="2" a="1"/>
  <c r="O195" i="2" s="1"/>
  <c r="L195" i="2" a="1"/>
  <c r="L195" i="2" s="1"/>
  <c r="K195" i="2" a="1"/>
  <c r="K195" i="2" s="1"/>
  <c r="O194" i="2" a="1"/>
  <c r="O194" i="2" s="1"/>
  <c r="L194" i="2" a="1"/>
  <c r="L194" i="2" s="1"/>
  <c r="K194" i="2" a="1"/>
  <c r="K194" i="2" s="1"/>
  <c r="O193" i="2" a="1"/>
  <c r="O193" i="2" s="1"/>
  <c r="L193" i="2" a="1"/>
  <c r="L193" i="2" s="1"/>
  <c r="K193" i="2" a="1"/>
  <c r="K193" i="2" s="1"/>
  <c r="O192" i="2" a="1"/>
  <c r="O192" i="2" s="1"/>
  <c r="L192" i="2" a="1"/>
  <c r="L192" i="2" s="1"/>
  <c r="K192" i="2" a="1"/>
  <c r="K192" i="2" s="1"/>
  <c r="O191" i="2" a="1"/>
  <c r="O191" i="2" s="1"/>
  <c r="L191" i="2" a="1"/>
  <c r="L191" i="2" s="1"/>
  <c r="K191" i="2" a="1"/>
  <c r="K191" i="2" s="1"/>
  <c r="O190" i="2" a="1"/>
  <c r="O190" i="2" s="1"/>
  <c r="L190" i="2" a="1"/>
  <c r="L190" i="2" s="1"/>
  <c r="K190" i="2" a="1"/>
  <c r="K190" i="2" s="1"/>
  <c r="O189" i="2" a="1"/>
  <c r="O189" i="2" s="1"/>
  <c r="L189" i="2" a="1"/>
  <c r="L189" i="2" s="1"/>
  <c r="K189" i="2" a="1"/>
  <c r="K189" i="2" s="1"/>
  <c r="O188" i="2" a="1"/>
  <c r="O188" i="2" s="1"/>
  <c r="L188" i="2" a="1"/>
  <c r="L188" i="2" s="1"/>
  <c r="K188" i="2" a="1"/>
  <c r="K188" i="2" s="1"/>
  <c r="O187" i="2" a="1"/>
  <c r="O187" i="2" s="1"/>
  <c r="L187" i="2" a="1"/>
  <c r="L187" i="2" s="1"/>
  <c r="K187" i="2" a="1"/>
  <c r="K187" i="2" s="1"/>
  <c r="O186" i="2" a="1"/>
  <c r="O186" i="2" s="1"/>
  <c r="L186" i="2" a="1"/>
  <c r="L186" i="2" s="1"/>
  <c r="K186" i="2" a="1"/>
  <c r="K186" i="2" s="1"/>
  <c r="O185" i="2" a="1"/>
  <c r="O185" i="2" s="1"/>
  <c r="L185" i="2" a="1"/>
  <c r="L185" i="2" s="1"/>
  <c r="K185" i="2" a="1"/>
  <c r="K185" i="2" s="1"/>
  <c r="O184" i="2" a="1"/>
  <c r="O184" i="2" s="1"/>
  <c r="L184" i="2" a="1"/>
  <c r="L184" i="2" s="1"/>
  <c r="K184" i="2" a="1"/>
  <c r="K184" i="2" s="1"/>
  <c r="O183" i="2" a="1"/>
  <c r="O183" i="2" s="1"/>
  <c r="L183" i="2" a="1"/>
  <c r="L183" i="2" s="1"/>
  <c r="K183" i="2" a="1"/>
  <c r="K183" i="2" s="1"/>
  <c r="O182" i="2" a="1"/>
  <c r="O182" i="2" s="1"/>
  <c r="L182" i="2" a="1"/>
  <c r="L182" i="2" s="1"/>
  <c r="K182" i="2" a="1"/>
  <c r="K182" i="2" s="1"/>
  <c r="O181" i="2" a="1"/>
  <c r="O181" i="2" s="1"/>
  <c r="L181" i="2" a="1"/>
  <c r="L181" i="2" s="1"/>
  <c r="K181" i="2" a="1"/>
  <c r="K181" i="2" s="1"/>
  <c r="O180" i="2" a="1"/>
  <c r="O180" i="2" s="1"/>
  <c r="L180" i="2" a="1"/>
  <c r="L180" i="2" s="1"/>
  <c r="K180" i="2" a="1"/>
  <c r="K180" i="2" s="1"/>
  <c r="O179" i="2" a="1"/>
  <c r="O179" i="2" s="1"/>
  <c r="L179" i="2" a="1"/>
  <c r="L179" i="2" s="1"/>
  <c r="K179" i="2" a="1"/>
  <c r="K179" i="2" s="1"/>
  <c r="O178" i="2" a="1"/>
  <c r="O178" i="2" s="1"/>
  <c r="L178" i="2" a="1"/>
  <c r="L178" i="2" s="1"/>
  <c r="K178" i="2" a="1"/>
  <c r="K178" i="2" s="1"/>
  <c r="O177" i="2" a="1"/>
  <c r="O177" i="2" s="1"/>
  <c r="L177" i="2" a="1"/>
  <c r="L177" i="2" s="1"/>
  <c r="K177" i="2" a="1"/>
  <c r="K177" i="2" s="1"/>
  <c r="O176" i="2" a="1"/>
  <c r="O176" i="2" s="1"/>
  <c r="L176" i="2" a="1"/>
  <c r="L176" i="2" s="1"/>
  <c r="K176" i="2" a="1"/>
  <c r="K176" i="2" s="1"/>
  <c r="O175" i="2" a="1"/>
  <c r="O175" i="2" s="1"/>
  <c r="L175" i="2" a="1"/>
  <c r="L175" i="2" s="1"/>
  <c r="K175" i="2" a="1"/>
  <c r="K175" i="2" s="1"/>
  <c r="O174" i="2" a="1"/>
  <c r="O174" i="2" s="1"/>
  <c r="L174" i="2" a="1"/>
  <c r="L174" i="2" s="1"/>
  <c r="K174" i="2" a="1"/>
  <c r="K174" i="2" s="1"/>
  <c r="O173" i="2" a="1"/>
  <c r="O173" i="2" s="1"/>
  <c r="L173" i="2" a="1"/>
  <c r="L173" i="2" s="1"/>
  <c r="K173" i="2" a="1"/>
  <c r="K173" i="2" s="1"/>
  <c r="O172" i="2" a="1"/>
  <c r="O172" i="2" s="1"/>
  <c r="L172" i="2" a="1"/>
  <c r="L172" i="2" s="1"/>
  <c r="K172" i="2" a="1"/>
  <c r="K172" i="2" s="1"/>
  <c r="O171" i="2" a="1"/>
  <c r="O171" i="2" s="1"/>
  <c r="L171" i="2" a="1"/>
  <c r="L171" i="2" s="1"/>
  <c r="K171" i="2" a="1"/>
  <c r="K171" i="2" s="1"/>
  <c r="O170" i="2" a="1"/>
  <c r="O170" i="2" s="1"/>
  <c r="L170" i="2" a="1"/>
  <c r="L170" i="2" s="1"/>
  <c r="K170" i="2" a="1"/>
  <c r="K170" i="2" s="1"/>
  <c r="O169" i="2" a="1"/>
  <c r="O169" i="2" s="1"/>
  <c r="L169" i="2" a="1"/>
  <c r="L169" i="2" s="1"/>
  <c r="K169" i="2" a="1"/>
  <c r="K169" i="2" s="1"/>
  <c r="O168" i="2" a="1"/>
  <c r="O168" i="2" s="1"/>
  <c r="L168" i="2" a="1"/>
  <c r="L168" i="2" s="1"/>
  <c r="K168" i="2" a="1"/>
  <c r="K168" i="2" s="1"/>
  <c r="O167" i="2" a="1"/>
  <c r="O167" i="2" s="1"/>
  <c r="L167" i="2" a="1"/>
  <c r="L167" i="2" s="1"/>
  <c r="K167" i="2" a="1"/>
  <c r="K167" i="2" s="1"/>
  <c r="O166" i="2" a="1"/>
  <c r="O166" i="2" s="1"/>
  <c r="L166" i="2" a="1"/>
  <c r="L166" i="2" s="1"/>
  <c r="K166" i="2" a="1"/>
  <c r="K166" i="2" s="1"/>
  <c r="O165" i="2" a="1"/>
  <c r="O165" i="2" s="1"/>
  <c r="L165" i="2" a="1"/>
  <c r="L165" i="2" s="1"/>
  <c r="K165" i="2" a="1"/>
  <c r="K165" i="2" s="1"/>
  <c r="O164" i="2" a="1"/>
  <c r="O164" i="2" s="1"/>
  <c r="L164" i="2" a="1"/>
  <c r="L164" i="2" s="1"/>
  <c r="K164" i="2" a="1"/>
  <c r="K164" i="2" s="1"/>
  <c r="O163" i="2" a="1"/>
  <c r="O163" i="2" s="1"/>
  <c r="L163" i="2" a="1"/>
  <c r="L163" i="2" s="1"/>
  <c r="K163" i="2" a="1"/>
  <c r="K163" i="2" s="1"/>
  <c r="O162" i="2" a="1"/>
  <c r="O162" i="2" s="1"/>
  <c r="L162" i="2" a="1"/>
  <c r="L162" i="2" s="1"/>
  <c r="K162" i="2" a="1"/>
  <c r="K162" i="2" s="1"/>
  <c r="O161" i="2" a="1"/>
  <c r="O161" i="2" s="1"/>
  <c r="L161" i="2" a="1"/>
  <c r="L161" i="2" s="1"/>
  <c r="K161" i="2" a="1"/>
  <c r="K161" i="2" s="1"/>
  <c r="O160" i="2" a="1"/>
  <c r="O160" i="2" s="1"/>
  <c r="L160" i="2" a="1"/>
  <c r="L160" i="2" s="1"/>
  <c r="K160" i="2" a="1"/>
  <c r="K160" i="2" s="1"/>
  <c r="O159" i="2" a="1"/>
  <c r="O159" i="2" s="1"/>
  <c r="L159" i="2" a="1"/>
  <c r="L159" i="2" s="1"/>
  <c r="K159" i="2" a="1"/>
  <c r="K159" i="2" s="1"/>
  <c r="O158" i="2" a="1"/>
  <c r="O158" i="2" s="1"/>
  <c r="L158" i="2" a="1"/>
  <c r="L158" i="2" s="1"/>
  <c r="K158" i="2" a="1"/>
  <c r="K158" i="2" s="1"/>
  <c r="O157" i="2" a="1"/>
  <c r="O157" i="2" s="1"/>
  <c r="L157" i="2" a="1"/>
  <c r="L157" i="2" s="1"/>
  <c r="K157" i="2" a="1"/>
  <c r="K157" i="2" s="1"/>
  <c r="O156" i="2" a="1"/>
  <c r="O156" i="2" s="1"/>
  <c r="L156" i="2" a="1"/>
  <c r="L156" i="2" s="1"/>
  <c r="K156" i="2" a="1"/>
  <c r="K156" i="2" s="1"/>
  <c r="AC155" i="2"/>
  <c r="AB155" i="2"/>
  <c r="O155" i="2" a="1"/>
  <c r="O155" i="2" s="1"/>
  <c r="L155" i="2" a="1"/>
  <c r="L155" i="2" s="1"/>
  <c r="K155" i="2" a="1"/>
  <c r="K155" i="2" s="1"/>
  <c r="AC154" i="2"/>
  <c r="AB154" i="2"/>
  <c r="O154" i="2" a="1"/>
  <c r="O154" i="2" s="1"/>
  <c r="L154" i="2" a="1"/>
  <c r="L154" i="2" s="1"/>
  <c r="K154" i="2" a="1"/>
  <c r="K154" i="2" s="1"/>
  <c r="AC153" i="2"/>
  <c r="AB153" i="2"/>
  <c r="AC152" i="2"/>
  <c r="AB152" i="2"/>
  <c r="AC151" i="2"/>
  <c r="AB151" i="2"/>
  <c r="AC150" i="2"/>
  <c r="AB150" i="2"/>
  <c r="AC149" i="2"/>
  <c r="AB149" i="2"/>
  <c r="AC148" i="2"/>
  <c r="AB148" i="2"/>
  <c r="AC147" i="2"/>
  <c r="AB147" i="2"/>
  <c r="AC146" i="2"/>
  <c r="AB146" i="2"/>
  <c r="AC145" i="2"/>
  <c r="AB145" i="2"/>
  <c r="AC144" i="2"/>
  <c r="AB144" i="2"/>
  <c r="AC143" i="2"/>
  <c r="AB143" i="2"/>
  <c r="AC142" i="2"/>
  <c r="AB142" i="2"/>
  <c r="AC141" i="2"/>
  <c r="AB141" i="2"/>
  <c r="AC140" i="2"/>
  <c r="AB140" i="2"/>
  <c r="AC139" i="2"/>
  <c r="AB139" i="2"/>
  <c r="AC138" i="2"/>
  <c r="AB138" i="2"/>
  <c r="AC137" i="2"/>
  <c r="AB137" i="2"/>
  <c r="AC136" i="2"/>
  <c r="AB136" i="2"/>
  <c r="AC135" i="2"/>
  <c r="AB135" i="2"/>
  <c r="AC134" i="2"/>
  <c r="AB134" i="2"/>
  <c r="AC133" i="2"/>
  <c r="AB133" i="2"/>
  <c r="AC132" i="2"/>
  <c r="AB132" i="2"/>
  <c r="AC131" i="2"/>
  <c r="AB131" i="2"/>
  <c r="AC130" i="2"/>
  <c r="AB130" i="2"/>
  <c r="AC129" i="2"/>
  <c r="AB129" i="2"/>
  <c r="AC128" i="2"/>
  <c r="AB128" i="2"/>
  <c r="AC127" i="2"/>
  <c r="AB127" i="2"/>
  <c r="AC126" i="2"/>
  <c r="AB126" i="2"/>
  <c r="AC125" i="2"/>
  <c r="AB125" i="2"/>
  <c r="AC124" i="2"/>
  <c r="AB124" i="2"/>
  <c r="AC123" i="2"/>
  <c r="AB123" i="2"/>
  <c r="AC122" i="2"/>
  <c r="AB122" i="2"/>
  <c r="AC121" i="2"/>
  <c r="AB121" i="2"/>
  <c r="AC120" i="2"/>
  <c r="AB120" i="2"/>
  <c r="AC119" i="2"/>
  <c r="AB119" i="2"/>
  <c r="AC118" i="2"/>
  <c r="AB118" i="2"/>
  <c r="AC117" i="2"/>
  <c r="AB117" i="2"/>
  <c r="AC116" i="2"/>
  <c r="AB116" i="2"/>
  <c r="AC115" i="2"/>
  <c r="AB115" i="2"/>
  <c r="AC114" i="2"/>
  <c r="AB114" i="2"/>
  <c r="AC113" i="2"/>
  <c r="AB113" i="2"/>
  <c r="AC112" i="2"/>
  <c r="AB112" i="2"/>
  <c r="AC111" i="2"/>
  <c r="AB111" i="2"/>
  <c r="AC110" i="2"/>
  <c r="AB110" i="2"/>
  <c r="AC109" i="2"/>
  <c r="AB109" i="2"/>
  <c r="AC108" i="2"/>
  <c r="AB108" i="2"/>
  <c r="AC107" i="2"/>
  <c r="AB107" i="2"/>
  <c r="AC106" i="2"/>
  <c r="AB106" i="2"/>
  <c r="AC105" i="2"/>
  <c r="AB105" i="2"/>
  <c r="AC104" i="2"/>
  <c r="AB104" i="2"/>
  <c r="AC103" i="2"/>
  <c r="AB103" i="2"/>
  <c r="AC102" i="2"/>
  <c r="AB102" i="2"/>
  <c r="AC101" i="2"/>
  <c r="AB101" i="2"/>
  <c r="AC100" i="2"/>
  <c r="AB100" i="2"/>
  <c r="AC99" i="2"/>
  <c r="AB99" i="2"/>
  <c r="AC98" i="2"/>
  <c r="AB98" i="2"/>
  <c r="AC97" i="2"/>
  <c r="AB97" i="2"/>
  <c r="AC96" i="2"/>
  <c r="AB96" i="2"/>
  <c r="AC95" i="2"/>
  <c r="AB95" i="2"/>
  <c r="AC94" i="2"/>
  <c r="AB94" i="2"/>
  <c r="AC93" i="2"/>
  <c r="AB93" i="2"/>
  <c r="AC92" i="2"/>
  <c r="AB92" i="2"/>
  <c r="AC91" i="2"/>
  <c r="AB91" i="2"/>
  <c r="AC90" i="2"/>
  <c r="AB90" i="2"/>
  <c r="AC89" i="2"/>
  <c r="AB89" i="2"/>
  <c r="AC88" i="2"/>
  <c r="AB88" i="2"/>
  <c r="AC87" i="2"/>
  <c r="AB87" i="2"/>
  <c r="AC86" i="2"/>
  <c r="AB86" i="2"/>
  <c r="AC85" i="2"/>
  <c r="AB85" i="2"/>
  <c r="AC84" i="2"/>
  <c r="AB84" i="2"/>
  <c r="AC83" i="2"/>
  <c r="AB83" i="2"/>
  <c r="AC82" i="2"/>
  <c r="AB82" i="2"/>
  <c r="AC81" i="2"/>
  <c r="AB81" i="2"/>
  <c r="AC80" i="2"/>
  <c r="AB80" i="2"/>
  <c r="AC79" i="2"/>
  <c r="AB79" i="2"/>
  <c r="AC78" i="2"/>
  <c r="AB78" i="2"/>
  <c r="AC77" i="2"/>
  <c r="AB77" i="2"/>
  <c r="AC76" i="2"/>
  <c r="AB76" i="2"/>
  <c r="AC75" i="2"/>
  <c r="AB75" i="2"/>
  <c r="AC74" i="2"/>
  <c r="AB74" i="2"/>
  <c r="AC73" i="2"/>
  <c r="AB73" i="2"/>
  <c r="AC72" i="2"/>
  <c r="AB72" i="2"/>
  <c r="AC71" i="2"/>
  <c r="AB71" i="2"/>
  <c r="AC70" i="2"/>
  <c r="AB70" i="2"/>
  <c r="AC69" i="2"/>
  <c r="AB69" i="2"/>
  <c r="AC68" i="2"/>
  <c r="AB68" i="2"/>
  <c r="AC67" i="2"/>
  <c r="AB67" i="2"/>
  <c r="AC66" i="2"/>
  <c r="AB66" i="2"/>
  <c r="AC65" i="2"/>
  <c r="AB65" i="2"/>
  <c r="AC64" i="2"/>
  <c r="AB64" i="2"/>
  <c r="AC63" i="2"/>
  <c r="AB63" i="2"/>
  <c r="AC62" i="2"/>
  <c r="AB62" i="2"/>
  <c r="AC61" i="2"/>
  <c r="AB61" i="2"/>
  <c r="AC60" i="2"/>
  <c r="AB60" i="2"/>
  <c r="AC59" i="2"/>
  <c r="AB59" i="2"/>
  <c r="AC58" i="2"/>
  <c r="AB58" i="2"/>
  <c r="AC57" i="2"/>
  <c r="AB57" i="2"/>
  <c r="AC56" i="2"/>
  <c r="AB56" i="2"/>
  <c r="AC55" i="2"/>
  <c r="AB55" i="2"/>
  <c r="AC54" i="2"/>
  <c r="AB54" i="2"/>
  <c r="AC53" i="2"/>
  <c r="AB53" i="2"/>
  <c r="AC52" i="2"/>
  <c r="AB52" i="2"/>
  <c r="AC51" i="2"/>
  <c r="AB51" i="2"/>
  <c r="AC50" i="2"/>
  <c r="AB50" i="2"/>
  <c r="AC49" i="2"/>
  <c r="AB49" i="2"/>
  <c r="AC48" i="2"/>
  <c r="AB48" i="2"/>
  <c r="AC47" i="2"/>
  <c r="AB47" i="2"/>
  <c r="AC46" i="2"/>
  <c r="AB46" i="2"/>
  <c r="AC45" i="2"/>
  <c r="AB45" i="2"/>
  <c r="AC44" i="2"/>
  <c r="AB44" i="2"/>
  <c r="AC43" i="2"/>
  <c r="AB43" i="2"/>
  <c r="AC42" i="2"/>
  <c r="AB42" i="2"/>
  <c r="AC41" i="2"/>
  <c r="AB41" i="2"/>
  <c r="AC40" i="2"/>
  <c r="AB40" i="2"/>
  <c r="AC39" i="2"/>
  <c r="AB39" i="2"/>
  <c r="AC38" i="2"/>
  <c r="AB38" i="2"/>
  <c r="AC37" i="2"/>
  <c r="AB37" i="2"/>
  <c r="AC36" i="2"/>
  <c r="AB36" i="2"/>
  <c r="AC35" i="2"/>
  <c r="AB35" i="2"/>
  <c r="AC34" i="2"/>
  <c r="AB34" i="2"/>
  <c r="AC33" i="2"/>
  <c r="AB33" i="2"/>
  <c r="AC32" i="2"/>
  <c r="AB32" i="2"/>
  <c r="AC31" i="2"/>
  <c r="AB31" i="2"/>
  <c r="AC30" i="2"/>
  <c r="AB30" i="2"/>
  <c r="AC29" i="2"/>
  <c r="AB29" i="2"/>
  <c r="AC28" i="2"/>
  <c r="AB28" i="2"/>
  <c r="AC27" i="2"/>
  <c r="AB27" i="2"/>
  <c r="AC26" i="2"/>
  <c r="AB26" i="2"/>
  <c r="AC25" i="2"/>
  <c r="AB25" i="2"/>
  <c r="AC24" i="2"/>
  <c r="AB24" i="2"/>
  <c r="AC23" i="2"/>
  <c r="AB23" i="2"/>
  <c r="AC22" i="2"/>
  <c r="AB22" i="2"/>
  <c r="AC21" i="2"/>
  <c r="AB21" i="2"/>
  <c r="AC20" i="2"/>
  <c r="AB20" i="2"/>
  <c r="AC19" i="2"/>
  <c r="AB19" i="2"/>
  <c r="AC18" i="2"/>
  <c r="AB18" i="2"/>
  <c r="AC17" i="2"/>
  <c r="AB17" i="2"/>
  <c r="AC16" i="2"/>
  <c r="AB16" i="2"/>
  <c r="AC15" i="2"/>
  <c r="AB15" i="2"/>
  <c r="AC14" i="2"/>
  <c r="AB14" i="2"/>
  <c r="AC13" i="2"/>
  <c r="AB13" i="2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  <c r="AC5" i="2"/>
  <c r="AB5" i="2"/>
  <c r="AC4" i="2"/>
  <c r="AB4" i="2"/>
  <c r="AC3" i="2"/>
  <c r="AB3" i="2"/>
  <c r="AC2" i="2"/>
  <c r="AB2" i="2"/>
  <c r="J55" i="2" l="1" a="1"/>
  <c r="K80" i="2" a="1"/>
  <c r="R84" i="2" a="1"/>
  <c r="T51" i="2" a="1"/>
  <c r="O86" i="2" a="1"/>
  <c r="T112" i="2" a="1"/>
  <c r="J21" i="2" a="1"/>
  <c r="R3" i="2" a="1"/>
  <c r="T152" i="2" a="1"/>
  <c r="J14" i="2" a="1"/>
  <c r="T10" i="2" a="1"/>
  <c r="S45" i="2" a="1"/>
  <c r="S30" i="2" a="1"/>
  <c r="K31" i="2" a="1"/>
  <c r="L148" i="2" a="1"/>
  <c r="K145" i="2" a="1"/>
  <c r="R86" i="2" a="1"/>
  <c r="L91" i="2" a="1"/>
  <c r="S20" i="2" a="1"/>
  <c r="J71" i="2" a="1"/>
  <c r="R12" i="2" a="1"/>
  <c r="O76" i="2" a="1"/>
  <c r="J72" i="2" a="1"/>
  <c r="T53" i="2" a="1"/>
  <c r="L131" i="2" a="1"/>
  <c r="K22" i="2" a="1"/>
  <c r="S129" i="2" a="1"/>
  <c r="K16" i="2" a="1"/>
  <c r="L143" i="2" a="1"/>
  <c r="T20" i="2" a="1"/>
  <c r="T98" i="2" a="1"/>
  <c r="O55" i="2" a="1"/>
  <c r="T86" i="2" a="1"/>
  <c r="S91" i="2" a="1"/>
  <c r="K94" i="2" a="1"/>
  <c r="R87" i="2" a="1"/>
  <c r="J84" i="2" a="1"/>
  <c r="K109" i="2" a="1"/>
  <c r="L6" i="2" a="1"/>
  <c r="T107" i="2" a="1"/>
  <c r="O47" i="2" a="1"/>
  <c r="O68" i="2" a="1"/>
  <c r="R122" i="2" a="1"/>
  <c r="K48" i="2" a="1"/>
  <c r="T118" i="2" a="1"/>
  <c r="T21" i="2" a="1"/>
  <c r="S65" i="2" a="1"/>
  <c r="R125" i="2" a="1"/>
  <c r="R137" i="2" a="1"/>
  <c r="J99" i="2" a="1"/>
  <c r="O148" i="2" a="1"/>
  <c r="L13" i="2" a="1"/>
  <c r="R14" i="2" a="1"/>
  <c r="K43" i="2" a="1"/>
  <c r="T95" i="2" a="1"/>
  <c r="J5" i="2" a="1"/>
  <c r="L83" i="2" a="1"/>
  <c r="R103" i="2" a="1"/>
  <c r="J11" i="2" a="1"/>
  <c r="S18" i="2" a="1"/>
  <c r="K24" i="2" a="1"/>
  <c r="K30" i="2" a="1"/>
  <c r="S121" i="2" a="1"/>
  <c r="K138" i="2" a="1"/>
  <c r="S142" i="2" a="1"/>
  <c r="T3" i="2" a="1"/>
  <c r="J66" i="2" a="1"/>
  <c r="T142" i="2" a="1"/>
  <c r="O38" i="2" a="1"/>
  <c r="O3" i="2" a="1"/>
  <c r="K84" i="2" a="1"/>
  <c r="K42" i="2" a="1"/>
  <c r="T16" i="2" a="1"/>
  <c r="R48" i="2" a="1"/>
  <c r="K127" i="2" a="1"/>
  <c r="O51" i="2" a="1"/>
  <c r="L123" i="2" a="1"/>
  <c r="T138" i="2" a="1"/>
  <c r="O103" i="2" a="1"/>
  <c r="K9" i="2" a="1"/>
  <c r="L119" i="2" a="1"/>
  <c r="K59" i="2" a="1"/>
  <c r="O27" i="2" a="1"/>
  <c r="R77" i="2" a="1"/>
  <c r="L105" i="2" a="1"/>
  <c r="J129" i="2" a="1"/>
  <c r="K73" i="2" a="1"/>
  <c r="T28" i="2" a="1"/>
  <c r="T90" i="2" a="1"/>
  <c r="R92" i="2" a="1"/>
  <c r="J39" i="2" a="1"/>
  <c r="R7" i="2" a="1"/>
  <c r="L31" i="2" a="1"/>
  <c r="J119" i="2" a="1"/>
  <c r="K7" i="2" a="1"/>
  <c r="L106" i="2" a="1"/>
  <c r="R26" i="2" a="1"/>
  <c r="T109" i="2" a="1"/>
  <c r="O35" i="2" a="1"/>
  <c r="O2" i="2" a="1"/>
  <c r="T4" i="2" a="1"/>
  <c r="O75" i="2" a="1"/>
  <c r="R96" i="2" a="1"/>
  <c r="K150" i="2" a="1"/>
  <c r="R54" i="2" a="1"/>
  <c r="T124" i="2" a="1"/>
  <c r="L93" i="2" a="1"/>
  <c r="K79" i="2" a="1"/>
  <c r="J64" i="2" a="1"/>
  <c r="O11" i="2" a="1"/>
  <c r="R59" i="2" a="1"/>
  <c r="L27" i="2" a="1"/>
  <c r="J131" i="2" a="1"/>
  <c r="K21" i="2" a="1"/>
  <c r="R16" i="2" a="1"/>
  <c r="K29" i="2" a="1"/>
  <c r="S12" i="2" a="1"/>
  <c r="R47" i="2" a="1"/>
  <c r="R23" i="2" a="1"/>
  <c r="O36" i="2" a="1"/>
  <c r="O93" i="2" a="1"/>
  <c r="S79" i="2" a="1"/>
  <c r="J89" i="2" a="1"/>
  <c r="R82" i="2" a="1"/>
  <c r="R112" i="2" a="1"/>
  <c r="K36" i="2" a="1"/>
  <c r="O13" i="2" a="1"/>
  <c r="S76" i="2" a="1"/>
  <c r="R130" i="2" a="1"/>
  <c r="O79" i="2" a="1"/>
  <c r="K76" i="2" a="1"/>
  <c r="O52" i="2" a="1"/>
  <c r="J103" i="2" a="1"/>
  <c r="R45" i="2" a="1"/>
  <c r="O89" i="2" a="1"/>
  <c r="L153" i="2" a="1"/>
  <c r="K38" i="2" a="1"/>
  <c r="J65" i="2" a="1"/>
  <c r="J147" i="2" a="1"/>
  <c r="S67" i="2" a="1"/>
  <c r="O113" i="2" a="1"/>
  <c r="J45" i="2" a="1"/>
  <c r="L133" i="2" a="1"/>
  <c r="L37" i="2" a="1"/>
  <c r="S5" i="2" a="1"/>
  <c r="T66" i="2" a="1"/>
  <c r="O20" i="2" a="1"/>
  <c r="S127" i="2" a="1"/>
  <c r="S34" i="2" a="1"/>
  <c r="L66" i="2" a="1"/>
  <c r="O23" i="2" a="1"/>
  <c r="K74" i="2" a="1"/>
  <c r="S50" i="2" a="1"/>
  <c r="O137" i="2" a="1"/>
  <c r="T132" i="2" a="1"/>
  <c r="L87" i="2" a="1"/>
  <c r="K90" i="2" a="1"/>
  <c r="S31" i="2" a="1"/>
  <c r="T137" i="2" a="1"/>
  <c r="K149" i="2" a="1"/>
  <c r="T48" i="2" a="1"/>
  <c r="S141" i="2" a="1"/>
  <c r="R118" i="2" a="1"/>
  <c r="T34" i="2" a="1"/>
  <c r="K65" i="2" a="1"/>
  <c r="S53" i="2" a="1"/>
  <c r="L51" i="2" a="1"/>
  <c r="T89" i="2" a="1"/>
  <c r="J35" i="2" a="1"/>
  <c r="J107" i="2" a="1"/>
  <c r="S44" i="2" a="1"/>
  <c r="T68" i="2" a="1"/>
  <c r="O82" i="2" a="1"/>
  <c r="O67" i="2" a="1"/>
  <c r="S75" i="2" a="1"/>
  <c r="J75" i="2" a="1"/>
  <c r="K135" i="2" a="1"/>
  <c r="S148" i="2" a="1"/>
  <c r="S49" i="2" a="1"/>
  <c r="S54" i="2" a="1"/>
  <c r="S112" i="2" a="1"/>
  <c r="S90" i="2" a="1"/>
  <c r="T144" i="2" a="1"/>
  <c r="J114" i="2" a="1"/>
  <c r="K35" i="2" a="1"/>
  <c r="L8" i="2" a="1"/>
  <c r="K123" i="2" a="1"/>
  <c r="T24" i="2" a="1"/>
  <c r="S64" i="2" a="1"/>
  <c r="J19" i="2" a="1"/>
  <c r="S80" i="2" a="1"/>
  <c r="O17" i="2" a="1"/>
  <c r="J106" i="2" a="1"/>
  <c r="S42" i="2" a="1"/>
  <c r="O125" i="2" a="1"/>
  <c r="K98" i="2" a="1"/>
  <c r="J22" i="2" a="1"/>
  <c r="L16" i="2" a="1"/>
  <c r="J133" i="2" a="1"/>
  <c r="T7" i="2" a="1"/>
  <c r="L117" i="2" a="1"/>
  <c r="T143" i="2" a="1"/>
  <c r="O147" i="2" a="1"/>
  <c r="O96" i="2" a="1"/>
  <c r="S35" i="2" a="1"/>
  <c r="L41" i="2" a="1"/>
  <c r="J76" i="2" a="1"/>
  <c r="K141" i="2" a="1"/>
  <c r="J36" i="2" a="1"/>
  <c r="S22" i="2" a="1"/>
  <c r="R75" i="2" a="1"/>
  <c r="S36" i="2" a="1"/>
  <c r="S62" i="2" a="1"/>
  <c r="J16" i="2" a="1"/>
  <c r="O112" i="2" a="1"/>
  <c r="L136" i="2" a="1"/>
  <c r="K143" i="2" a="1"/>
  <c r="L104" i="2" a="1"/>
  <c r="S140" i="2" a="1"/>
  <c r="R101" i="2" a="1"/>
  <c r="J136" i="2" a="1"/>
  <c r="T41" i="2" a="1"/>
  <c r="K114" i="2" a="1"/>
  <c r="J149" i="2" a="1"/>
  <c r="T26" i="2" a="1"/>
  <c r="K70" i="2" a="1"/>
  <c r="R105" i="2" a="1"/>
  <c r="T121" i="2" a="1"/>
  <c r="R99" i="2" a="1"/>
  <c r="T108" i="2" a="1"/>
  <c r="L34" i="2" a="1"/>
  <c r="K139" i="2" a="1"/>
  <c r="O62" i="2" a="1"/>
  <c r="O24" i="2" a="1"/>
  <c r="S150" i="2" a="1"/>
  <c r="J87" i="2" a="1"/>
  <c r="S61" i="2" a="1"/>
  <c r="R95" i="2" a="1"/>
  <c r="K51" i="2" a="1"/>
  <c r="T17" i="2" a="1"/>
  <c r="O146" i="2" a="1"/>
  <c r="L69" i="2" a="1"/>
  <c r="R22" i="2" a="1"/>
  <c r="S98" i="2" a="1"/>
  <c r="L54" i="2" a="1"/>
  <c r="O15" i="2" a="1"/>
  <c r="T73" i="2" a="1"/>
  <c r="K28" i="2" a="1"/>
  <c r="K41" i="2" a="1"/>
  <c r="S25" i="2" a="1"/>
  <c r="K85" i="2" a="1"/>
  <c r="K34" i="2" a="1"/>
  <c r="S17" i="2" a="1"/>
  <c r="J7" i="2" a="1"/>
  <c r="K107" i="2" a="1"/>
  <c r="T46" i="2" a="1"/>
  <c r="L103" i="2" a="1"/>
  <c r="O130" i="2" a="1"/>
  <c r="L20" i="2" a="1"/>
  <c r="J6" i="2" a="1"/>
  <c r="K40" i="2" a="1"/>
  <c r="O50" i="2" a="1"/>
  <c r="S125" i="2" a="1"/>
  <c r="K95" i="2" a="1"/>
  <c r="J92" i="2" a="1"/>
  <c r="K4" i="2" a="1"/>
  <c r="L124" i="2" a="1"/>
  <c r="K124" i="2" a="1"/>
  <c r="O48" i="2" a="1"/>
  <c r="J20" i="2" a="1"/>
  <c r="T58" i="2" a="1"/>
  <c r="L63" i="2" a="1"/>
  <c r="R32" i="2" a="1"/>
  <c r="O71" i="2" a="1"/>
  <c r="J57" i="2" a="1"/>
  <c r="T79" i="2" a="1"/>
  <c r="T104" i="2" a="1"/>
  <c r="J82" i="2" a="1"/>
  <c r="S28" i="2" a="1"/>
  <c r="R25" i="2" a="1"/>
  <c r="O129" i="2" a="1"/>
  <c r="J32" i="2" a="1"/>
  <c r="O91" i="2" a="1"/>
  <c r="O33" i="2" a="1"/>
  <c r="R46" i="2" a="1"/>
  <c r="L57" i="2" a="1"/>
  <c r="L96" i="2" a="1"/>
  <c r="K99" i="2" a="1"/>
  <c r="T27" i="2" a="1"/>
  <c r="J85" i="2" a="1"/>
  <c r="L109" i="2" a="1"/>
  <c r="S92" i="2" a="1"/>
  <c r="S81" i="2" a="1"/>
  <c r="L21" i="2" a="1"/>
  <c r="L152" i="2" a="1"/>
  <c r="L44" i="2" a="1"/>
  <c r="O49" i="2" a="1"/>
  <c r="T88" i="2" a="1"/>
  <c r="J126" i="2" a="1"/>
  <c r="L99" i="2" a="1"/>
  <c r="R17" i="2" a="1"/>
  <c r="K6" i="2" a="1"/>
  <c r="S51" i="2" a="1"/>
  <c r="T85" i="2" a="1"/>
  <c r="T35" i="2" a="1"/>
  <c r="T80" i="2" a="1"/>
  <c r="S111" i="2" a="1"/>
  <c r="R148" i="2" a="1"/>
  <c r="T72" i="2" a="1"/>
  <c r="L145" i="2" a="1"/>
  <c r="J23" i="2" a="1"/>
  <c r="S9" i="2" a="1"/>
  <c r="O117" i="2" a="1"/>
  <c r="J135" i="2" a="1"/>
  <c r="J27" i="2" a="1"/>
  <c r="K32" i="2" a="1"/>
  <c r="T42" i="2" a="1"/>
  <c r="S10" i="2" a="1"/>
  <c r="S24" i="2" a="1"/>
  <c r="O99" i="2" a="1"/>
  <c r="J112" i="2" a="1"/>
  <c r="S7" i="2" a="1"/>
  <c r="O44" i="2" a="1"/>
  <c r="L32" i="2" a="1"/>
  <c r="J142" i="2" a="1"/>
  <c r="S37" i="2" a="1"/>
  <c r="L43" i="2" a="1"/>
  <c r="S73" i="2" a="1"/>
  <c r="T134" i="2" a="1"/>
  <c r="S70" i="2" a="1"/>
  <c r="K111" i="2" a="1"/>
  <c r="J37" i="2" a="1"/>
  <c r="T127" i="2" a="1"/>
  <c r="L94" i="2" a="1"/>
  <c r="R135" i="2" a="1"/>
  <c r="O149" i="2" a="1"/>
  <c r="K18" i="2" a="1"/>
  <c r="T6" i="2" a="1"/>
  <c r="S58" i="2" a="1"/>
  <c r="S108" i="2" a="1"/>
  <c r="R67" i="2" a="1"/>
  <c r="K66" i="2" a="1"/>
  <c r="J139" i="2" a="1"/>
  <c r="T50" i="2" a="1"/>
  <c r="K45" i="2" a="1"/>
  <c r="K67" i="2" a="1"/>
  <c r="R19" i="2" a="1"/>
  <c r="R100" i="2" a="1"/>
  <c r="J54" i="2" a="1"/>
  <c r="S93" i="2" a="1"/>
  <c r="L45" i="2" a="1"/>
  <c r="O134" i="2" a="1"/>
  <c r="J141" i="2" a="1"/>
  <c r="L112" i="2" a="1"/>
  <c r="O120" i="2" a="1"/>
  <c r="S116" i="2" a="1"/>
  <c r="J69" i="2" a="1"/>
  <c r="R42" i="2" a="1"/>
  <c r="S120" i="2" a="1"/>
  <c r="K60" i="2" a="1"/>
  <c r="S55" i="2" a="1"/>
  <c r="L40" i="2" a="1"/>
  <c r="R10" i="2" a="1"/>
  <c r="O9" i="2" a="1"/>
  <c r="J67" i="2" a="1"/>
  <c r="K25" i="2" a="1"/>
  <c r="T31" i="2" a="1"/>
  <c r="J127" i="2" a="1"/>
  <c r="O94" i="2" a="1"/>
  <c r="K14" i="2" a="1"/>
  <c r="K112" i="2" a="1"/>
  <c r="L62" i="2" a="1"/>
  <c r="T23" i="2" a="1"/>
  <c r="R126" i="2" a="1"/>
  <c r="S102" i="2" a="1"/>
  <c r="R6" i="2" a="1"/>
  <c r="T133" i="2" a="1"/>
  <c r="K122" i="2" a="1"/>
  <c r="S29" i="2" a="1"/>
  <c r="T106" i="2" a="1"/>
  <c r="T136" i="2" a="1"/>
  <c r="K57" i="2" a="1"/>
  <c r="J111" i="2" a="1"/>
  <c r="S56" i="2" a="1"/>
  <c r="T32" i="2" a="1"/>
  <c r="L150" i="2" a="1"/>
  <c r="T38" i="2" a="1"/>
  <c r="J50" i="2" a="1"/>
  <c r="S145" i="2" a="1"/>
  <c r="O14" i="2" a="1"/>
  <c r="O115" i="2" a="1"/>
  <c r="K37" i="2" a="1"/>
  <c r="R108" i="2" a="1"/>
  <c r="L77" i="2" a="1"/>
  <c r="R123" i="2" a="1"/>
  <c r="K46" i="2" a="1"/>
  <c r="T83" i="2" a="1"/>
  <c r="O18" i="2" a="1"/>
  <c r="T87" i="2" a="1"/>
  <c r="R33" i="2" a="1"/>
  <c r="R64" i="2" a="1"/>
  <c r="J145" i="2" a="1"/>
  <c r="T92" i="2" a="1"/>
  <c r="R93" i="2" a="1"/>
  <c r="J143" i="2" a="1"/>
  <c r="O126" i="2" a="1"/>
  <c r="O87" i="2" a="1"/>
  <c r="O5" i="2" a="1"/>
  <c r="J116" i="2" a="1"/>
  <c r="R13" i="2" a="1"/>
  <c r="L137" i="2" a="1"/>
  <c r="O121" i="2" a="1"/>
  <c r="O72" i="2" a="1"/>
  <c r="K27" i="2" a="1"/>
  <c r="L11" i="2" a="1"/>
  <c r="R40" i="2" a="1"/>
  <c r="O98" i="2" a="1"/>
  <c r="S40" i="2" a="1"/>
  <c r="O4" i="2" a="1"/>
  <c r="S2" i="2" a="1"/>
  <c r="S154" i="2" a="1"/>
  <c r="S135" i="2" a="1"/>
  <c r="R144" i="2" a="1"/>
  <c r="K104" i="2" a="1"/>
  <c r="J98" i="2" a="1"/>
  <c r="K64" i="2" a="1"/>
  <c r="K147" i="2" a="1"/>
  <c r="O139" i="2" a="1"/>
  <c r="S134" i="2" a="1"/>
  <c r="R28" i="2" a="1"/>
  <c r="O90" i="2" a="1"/>
  <c r="R127" i="2" a="1"/>
  <c r="J52" i="2" a="1"/>
  <c r="O124" i="2" a="1"/>
  <c r="L130" i="2" a="1"/>
  <c r="S133" i="2" a="1"/>
  <c r="K12" i="2" a="1"/>
  <c r="S137" i="2" a="1"/>
  <c r="K101" i="2" a="1"/>
  <c r="S84" i="2" a="1"/>
  <c r="T18" i="2" a="1"/>
  <c r="K47" i="2" a="1"/>
  <c r="K88" i="2" a="1"/>
  <c r="S52" i="2" a="1"/>
  <c r="T56" i="2" a="1"/>
  <c r="T103" i="2" a="1"/>
  <c r="J91" i="2" a="1"/>
  <c r="L135" i="2" a="1"/>
  <c r="L72" i="2" a="1"/>
  <c r="S68" i="2" a="1"/>
  <c r="L42" i="2" a="1"/>
  <c r="R94" i="2" a="1"/>
  <c r="R120" i="2" a="1"/>
  <c r="R102" i="2" a="1"/>
  <c r="S109" i="2" a="1"/>
  <c r="O116" i="2" a="1"/>
  <c r="K55" i="2" a="1"/>
  <c r="L110" i="2" a="1"/>
  <c r="R78" i="2" a="1"/>
  <c r="S21" i="2" a="1"/>
  <c r="T120" i="2" a="1"/>
  <c r="J38" i="2" a="1"/>
  <c r="O100" i="2" a="1"/>
  <c r="K89" i="2" a="1"/>
  <c r="L75" i="2" a="1"/>
  <c r="S78" i="2" a="1"/>
  <c r="T29" i="2" a="1"/>
  <c r="O97" i="2" a="1"/>
  <c r="T40" i="2" a="1"/>
  <c r="K128" i="2" a="1"/>
  <c r="T76" i="2" a="1"/>
  <c r="L92" i="2" a="1"/>
  <c r="L22" i="2" a="1"/>
  <c r="S95" i="2" a="1"/>
  <c r="R104" i="2" a="1"/>
  <c r="R73" i="2" a="1"/>
  <c r="S94" i="2" a="1"/>
  <c r="O46" i="2" a="1"/>
  <c r="J125" i="2" a="1"/>
  <c r="K100" i="2" a="1"/>
  <c r="R61" i="2" a="1"/>
  <c r="T100" i="2" a="1"/>
  <c r="S87" i="2" a="1"/>
  <c r="O70" i="2" a="1"/>
  <c r="O64" i="2" a="1"/>
  <c r="J47" i="2" a="1"/>
  <c r="L134" i="2" a="1"/>
  <c r="O53" i="2" a="1"/>
  <c r="S130" i="2" a="1"/>
  <c r="K62" i="2" a="1"/>
  <c r="T12" i="2" a="1"/>
  <c r="S124" i="2" a="1"/>
  <c r="T75" i="2" a="1"/>
  <c r="J134" i="2" a="1"/>
  <c r="R143" i="2" a="1"/>
  <c r="O26" i="2" a="1"/>
  <c r="L36" i="2" a="1"/>
  <c r="K115" i="2" a="1"/>
  <c r="K142" i="2" a="1"/>
  <c r="O143" i="2" a="1"/>
  <c r="L55" i="2" a="1"/>
  <c r="O142" i="2" a="1"/>
  <c r="J58" i="2" a="1"/>
  <c r="T128" i="2" a="1"/>
  <c r="R85" i="2" a="1"/>
  <c r="J113" i="2" a="1"/>
  <c r="R69" i="2" a="1"/>
  <c r="R18" i="2" a="1"/>
  <c r="R154" i="2" a="1"/>
  <c r="O132" i="2" a="1"/>
  <c r="T154" i="2" a="1"/>
  <c r="K72" i="2" a="1"/>
  <c r="L28" i="2" a="1"/>
  <c r="S43" i="2" a="1"/>
  <c r="R140" i="2" a="1"/>
  <c r="K97" i="2" a="1"/>
  <c r="L89" i="2" a="1"/>
  <c r="S118" i="2" a="1"/>
  <c r="L23" i="2" a="1"/>
  <c r="T63" i="2" a="1"/>
  <c r="L61" i="2" a="1"/>
  <c r="S131" i="2" a="1"/>
  <c r="T135" i="2" a="1"/>
  <c r="R62" i="2" a="1"/>
  <c r="O80" i="2" a="1"/>
  <c r="R29" i="2" a="1"/>
  <c r="L19" i="2" a="1"/>
  <c r="R124" i="2" a="1"/>
  <c r="L49" i="2" a="1"/>
  <c r="T47" i="2" a="1"/>
  <c r="T43" i="2" a="1"/>
  <c r="O151" i="2" a="1"/>
  <c r="T141" i="2" a="1"/>
  <c r="O43" i="2" a="1"/>
  <c r="T45" i="2" a="1"/>
  <c r="O78" i="2" a="1"/>
  <c r="K5" i="2" a="1"/>
  <c r="S66" i="2" a="1"/>
  <c r="L35" i="2" a="1"/>
  <c r="T149" i="2" a="1"/>
  <c r="O60" i="2" a="1"/>
  <c r="K69" i="2" a="1"/>
  <c r="T153" i="2" a="1"/>
  <c r="T14" i="2" a="1"/>
  <c r="T82" i="2" a="1"/>
  <c r="R145" i="2" a="1"/>
  <c r="S72" i="2" a="1"/>
  <c r="L116" i="2" a="1"/>
  <c r="L65" i="2" a="1"/>
  <c r="K33" i="2" a="1"/>
  <c r="K8" i="2" a="1"/>
  <c r="O152" i="2" a="1"/>
  <c r="R30" i="2" a="1"/>
  <c r="R36" i="2" a="1"/>
  <c r="R152" i="2" a="1"/>
  <c r="L39" i="2" a="1"/>
  <c r="L18" i="2" a="1"/>
  <c r="K63" i="2" a="1"/>
  <c r="T36" i="2" a="1"/>
  <c r="T99" i="2" a="1"/>
  <c r="K75" i="2" a="1"/>
  <c r="T71" i="2" a="1"/>
  <c r="T67" i="2" a="1"/>
  <c r="S63" i="2" a="1"/>
  <c r="K83" i="2" a="1"/>
  <c r="L101" i="2" a="1"/>
  <c r="R98" i="2" a="1"/>
  <c r="L125" i="2" a="1"/>
  <c r="L107" i="2" a="1"/>
  <c r="K81" i="2" a="1"/>
  <c r="L147" i="2" a="1"/>
  <c r="O144" i="2" a="1"/>
  <c r="T129" i="2" a="1"/>
  <c r="O73" i="2" a="1"/>
  <c r="S132" i="2" a="1"/>
  <c r="L138" i="2" a="1"/>
  <c r="J110" i="2" a="1"/>
  <c r="S146" i="2" a="1"/>
  <c r="R116" i="2" a="1"/>
  <c r="O123" i="2" a="1"/>
  <c r="S32" i="2" a="1"/>
  <c r="J108" i="2" a="1"/>
  <c r="J56" i="2" a="1"/>
  <c r="K148" i="2" a="1"/>
  <c r="R119" i="2" a="1"/>
  <c r="S3" i="2" a="1"/>
  <c r="L115" i="2" a="1"/>
  <c r="J33" i="2" a="1"/>
  <c r="L68" i="2" a="1"/>
  <c r="R88" i="2" a="1"/>
  <c r="T145" i="2" a="1"/>
  <c r="R114" i="2" a="1"/>
  <c r="J2" i="2" a="1"/>
  <c r="K131" i="2" a="1"/>
  <c r="J15" i="2" a="1"/>
  <c r="J41" i="2" a="1"/>
  <c r="L64" i="2" a="1"/>
  <c r="T84" i="2" a="1"/>
  <c r="O42" i="2" a="1"/>
  <c r="L120" i="2" a="1"/>
  <c r="T39" i="2" a="1"/>
  <c r="S19" i="2" a="1"/>
  <c r="J97" i="2" a="1"/>
  <c r="O131" i="2" a="1"/>
  <c r="J13" i="2" a="1"/>
  <c r="R79" i="2" a="1"/>
  <c r="R134" i="2" a="1"/>
  <c r="T60" i="2" a="1"/>
  <c r="O10" i="2" a="1"/>
  <c r="J51" i="2" a="1"/>
  <c r="S14" i="2" a="1"/>
  <c r="J78" i="2" a="1"/>
  <c r="R107" i="2" a="1"/>
  <c r="L50" i="2" a="1"/>
  <c r="S110" i="2" a="1"/>
  <c r="J3" i="2" a="1"/>
  <c r="T101" i="2" a="1"/>
  <c r="R131" i="2" a="1"/>
  <c r="O74" i="2" a="1"/>
  <c r="K93" i="2" a="1"/>
  <c r="T115" i="2" a="1"/>
  <c r="J63" i="2" a="1"/>
  <c r="O19" i="2" a="1"/>
  <c r="L98" i="2" a="1"/>
  <c r="J148" i="2" a="1"/>
  <c r="J34" i="2" a="1"/>
  <c r="T22" i="2" a="1"/>
  <c r="T57" i="2" a="1"/>
  <c r="T122" i="2" a="1"/>
  <c r="R60" i="2" a="1"/>
  <c r="O77" i="2" a="1"/>
  <c r="S144" i="2" a="1"/>
  <c r="K102" i="2" a="1"/>
  <c r="T111" i="2" a="1"/>
  <c r="L2" i="2" a="1"/>
  <c r="J77" i="2" a="1"/>
  <c r="K120" i="2" a="1"/>
  <c r="J8" i="2" a="1"/>
  <c r="L33" i="2" a="1"/>
  <c r="K126" i="2" a="1"/>
  <c r="R83" i="2" a="1"/>
  <c r="J138" i="2" a="1"/>
  <c r="O6" i="2" a="1"/>
  <c r="L47" i="2" a="1"/>
  <c r="L71" i="2" a="1"/>
  <c r="J95" i="2" a="1"/>
  <c r="O104" i="2" a="1"/>
  <c r="S143" i="2" a="1"/>
  <c r="S115" i="2" a="1"/>
  <c r="T91" i="2" a="1"/>
  <c r="L126" i="2" a="1"/>
  <c r="S74" i="2" a="1"/>
  <c r="T2" i="2" a="1"/>
  <c r="T78" i="2" a="1"/>
  <c r="S47" i="2" a="1"/>
  <c r="S149" i="2" a="1"/>
  <c r="L29" i="2" a="1"/>
  <c r="L52" i="2" a="1"/>
  <c r="T131" i="2" a="1"/>
  <c r="K26" i="2" a="1"/>
  <c r="S13" i="2" a="1"/>
  <c r="K103" i="2" a="1"/>
  <c r="T74" i="2" a="1"/>
  <c r="J109" i="2" a="1"/>
  <c r="K125" i="2" a="1"/>
  <c r="K96" i="2" a="1"/>
  <c r="T49" i="2" a="1"/>
  <c r="L78" i="2" a="1"/>
  <c r="O56" i="2" a="1"/>
  <c r="T94" i="2" a="1"/>
  <c r="L30" i="2" a="1"/>
  <c r="K121" i="2" a="1"/>
  <c r="R80" i="2" a="1"/>
  <c r="J59" i="2" a="1"/>
  <c r="S153" i="2" a="1"/>
  <c r="R147" i="2" a="1"/>
  <c r="J31" i="2" a="1"/>
  <c r="J68" i="2" a="1"/>
  <c r="J117" i="2" a="1"/>
  <c r="R11" i="2" a="1"/>
  <c r="L4" i="2" a="1"/>
  <c r="S69" i="2" a="1"/>
  <c r="R109" i="2" a="1"/>
  <c r="J9" i="2" a="1"/>
  <c r="O150" i="2" a="1"/>
  <c r="S82" i="2" a="1"/>
  <c r="O81" i="2" a="1"/>
  <c r="T54" i="2" a="1"/>
  <c r="T130" i="2" a="1"/>
  <c r="L129" i="2" a="1"/>
  <c r="R89" i="2" a="1"/>
  <c r="O138" i="2" a="1"/>
  <c r="J88" i="2" a="1"/>
  <c r="J104" i="2" a="1"/>
  <c r="T37" i="2" a="1"/>
  <c r="O45" i="2" a="1"/>
  <c r="J49" i="2" a="1"/>
  <c r="T55" i="2" a="1"/>
  <c r="L95" i="2" a="1"/>
  <c r="J46" i="2" a="1"/>
  <c r="L58" i="2" a="1"/>
  <c r="L149" i="2" a="1"/>
  <c r="J118" i="2" a="1"/>
  <c r="T81" i="2" a="1"/>
  <c r="T150" i="2" a="1"/>
  <c r="J61" i="2" a="1"/>
  <c r="J62" i="2" a="1"/>
  <c r="O92" i="2" a="1"/>
  <c r="T96" i="2" a="1"/>
  <c r="O140" i="2" a="1"/>
  <c r="S59" i="2" a="1"/>
  <c r="L48" i="2" a="1"/>
  <c r="L114" i="2" a="1"/>
  <c r="T126" i="2" a="1"/>
  <c r="S122" i="2" a="1"/>
  <c r="R44" i="2" a="1"/>
  <c r="K87" i="2" a="1"/>
  <c r="S16" i="2" a="1"/>
  <c r="T59" i="2" a="1"/>
  <c r="J53" i="2" a="1"/>
  <c r="J60" i="2" a="1"/>
  <c r="R150" i="2" a="1"/>
  <c r="J30" i="2" a="1"/>
  <c r="L128" i="2" a="1"/>
  <c r="R4" i="2" a="1"/>
  <c r="K39" i="2" a="1"/>
  <c r="S97" i="2" a="1"/>
  <c r="L142" i="2" a="1"/>
  <c r="O41" i="2" a="1"/>
  <c r="S105" i="2" a="1"/>
  <c r="O118" i="2" a="1"/>
  <c r="O69" i="2" a="1"/>
  <c r="S113" i="2" a="1"/>
  <c r="S152" i="2" a="1"/>
  <c r="K136" i="2" a="1"/>
  <c r="T151" i="2" a="1"/>
  <c r="S41" i="2" a="1"/>
  <c r="T69" i="2" a="1"/>
  <c r="O107" i="2" a="1"/>
  <c r="R70" i="2" a="1"/>
  <c r="O83" i="2" a="1"/>
  <c r="R65" i="2" a="1"/>
  <c r="T116" i="2" a="1"/>
  <c r="S46" i="2" a="1"/>
  <c r="J80" i="2" a="1"/>
  <c r="K44" i="2" a="1"/>
  <c r="S39" i="2" a="1"/>
  <c r="J115" i="2" a="1"/>
  <c r="J96" i="2" a="1"/>
  <c r="S86" i="2" a="1"/>
  <c r="L80" i="2" a="1"/>
  <c r="L46" i="2" a="1"/>
  <c r="J151" i="2" a="1"/>
  <c r="K119" i="2" a="1"/>
  <c r="L118" i="2" a="1"/>
  <c r="S6" i="2" a="1"/>
  <c r="J10" i="2" a="1"/>
  <c r="J79" i="2" a="1"/>
  <c r="S77" i="2" a="1"/>
  <c r="L73" i="2" a="1"/>
  <c r="K144" i="2" a="1"/>
  <c r="S60" i="2" a="1"/>
  <c r="T97" i="2" a="1"/>
  <c r="J100" i="2" a="1"/>
  <c r="R71" i="2" a="1"/>
  <c r="L139" i="2" a="1"/>
  <c r="O65" i="2" a="1"/>
  <c r="O119" i="2" a="1"/>
  <c r="J40" i="2" a="1"/>
  <c r="J120" i="2" a="1"/>
  <c r="K23" i="2" a="1"/>
  <c r="J28" i="2" a="1"/>
  <c r="R115" i="2" a="1"/>
  <c r="O59" i="2" a="1"/>
  <c r="L108" i="2" a="1"/>
  <c r="R133" i="2" a="1"/>
  <c r="J93" i="2" a="1"/>
  <c r="J48" i="2" a="1"/>
  <c r="R128" i="2" a="1"/>
  <c r="R5" i="2" a="1"/>
  <c r="L100" i="2" a="1"/>
  <c r="R50" i="2" a="1"/>
  <c r="K117" i="2" a="1"/>
  <c r="L14" i="2" a="1"/>
  <c r="J101" i="2" a="1"/>
  <c r="L15" i="2" a="1"/>
  <c r="R117" i="2" a="1"/>
  <c r="R68" i="2" a="1"/>
  <c r="O141" i="2" a="1"/>
  <c r="S139" i="2" a="1"/>
  <c r="R39" i="2" a="1"/>
  <c r="J140" i="2" a="1"/>
  <c r="S26" i="2" a="1"/>
  <c r="R97" i="2" a="1"/>
  <c r="T52" i="2" a="1"/>
  <c r="K113" i="2" a="1"/>
  <c r="K20" i="2" a="1"/>
  <c r="J44" i="2" a="1"/>
  <c r="O29" i="2" a="1"/>
  <c r="T140" i="2" a="1"/>
  <c r="R90" i="2" a="1"/>
  <c r="K146" i="2" a="1"/>
  <c r="L102" i="2" a="1"/>
  <c r="O133" i="2" a="1"/>
  <c r="T30" i="2" a="1"/>
  <c r="J132" i="2" a="1"/>
  <c r="R149" i="2" a="1"/>
  <c r="R139" i="2" a="1"/>
  <c r="L60" i="2" a="1"/>
  <c r="S117" i="2" a="1"/>
  <c r="K82" i="2" a="1"/>
  <c r="L79" i="2" a="1"/>
  <c r="O63" i="2" a="1"/>
  <c r="S138" i="2" a="1"/>
  <c r="R132" i="2" a="1"/>
  <c r="S33" i="2" a="1"/>
  <c r="O58" i="2" a="1"/>
  <c r="O145" i="2" a="1"/>
  <c r="K132" i="2" a="1"/>
  <c r="J43" i="2" a="1"/>
  <c r="T44" i="2" a="1"/>
  <c r="J12" i="2" a="1"/>
  <c r="O40" i="2" a="1"/>
  <c r="S101" i="2" a="1"/>
  <c r="R113" i="2" a="1"/>
  <c r="T33" i="2" a="1"/>
  <c r="L151" i="2" a="1"/>
  <c r="T147" i="2" a="1"/>
  <c r="R37" i="2" a="1"/>
  <c r="S128" i="2" a="1"/>
  <c r="J152" i="2" a="1"/>
  <c r="T148" i="2" a="1"/>
  <c r="K68" i="2" a="1"/>
  <c r="K140" i="2" a="1"/>
  <c r="R41" i="2" a="1"/>
  <c r="K77" i="2" a="1"/>
  <c r="O25" i="2" a="1"/>
  <c r="O31" i="2" a="1"/>
  <c r="T70" i="2" a="1"/>
  <c r="L90" i="2" a="1"/>
  <c r="K105" i="2" a="1"/>
  <c r="R53" i="2" a="1"/>
  <c r="R49" i="2" a="1"/>
  <c r="K3" i="2" a="1"/>
  <c r="J102" i="2" a="1"/>
  <c r="S103" i="2" a="1"/>
  <c r="O111" i="2" a="1"/>
  <c r="J121" i="2" a="1"/>
  <c r="S27" i="2" a="1"/>
  <c r="T93" i="2" a="1"/>
  <c r="O16" i="2" a="1"/>
  <c r="K152" i="2" a="1"/>
  <c r="T5" i="2" a="1"/>
  <c r="R57" i="2" a="1"/>
  <c r="L127" i="2" a="1"/>
  <c r="L76" i="2" a="1"/>
  <c r="S136" i="2" a="1"/>
  <c r="R34" i="2" a="1"/>
  <c r="L88" i="2" a="1"/>
  <c r="K49" i="2" a="1"/>
  <c r="L74" i="2" a="1"/>
  <c r="L7" i="2" a="1"/>
  <c r="L53" i="2" a="1"/>
  <c r="R51" i="2" a="1"/>
  <c r="R31" i="2" a="1"/>
  <c r="O54" i="2" a="1"/>
  <c r="J90" i="2" a="1"/>
  <c r="T8" i="2" a="1"/>
  <c r="O84" i="2" a="1"/>
  <c r="S89" i="2" a="1"/>
  <c r="O12" i="2" a="1"/>
  <c r="O37" i="2" a="1"/>
  <c r="T62" i="2" a="1"/>
  <c r="O28" i="2" a="1"/>
  <c r="R121" i="2" a="1"/>
  <c r="R151" i="2" a="1"/>
  <c r="R55" i="2" a="1"/>
  <c r="R141" i="2" a="1"/>
  <c r="L97" i="2" a="1"/>
  <c r="R146" i="2" a="1"/>
  <c r="L122" i="2" a="1"/>
  <c r="K130" i="2" a="1"/>
  <c r="R142" i="2" a="1"/>
  <c r="S151" i="2" a="1"/>
  <c r="T125" i="2" a="1"/>
  <c r="S126" i="2" a="1"/>
  <c r="S88" i="2" a="1"/>
  <c r="T105" i="2" a="1"/>
  <c r="S83" i="2" a="1"/>
  <c r="T65" i="2" a="1"/>
  <c r="L70" i="2" a="1"/>
  <c r="S107" i="2" a="1"/>
  <c r="S114" i="2" a="1"/>
  <c r="O32" i="2" a="1"/>
  <c r="O127" i="2" a="1"/>
  <c r="L132" i="2" a="1"/>
  <c r="R111" i="2" a="1"/>
  <c r="K92" i="2" a="1"/>
  <c r="T19" i="2" a="1"/>
  <c r="L111" i="2" a="1"/>
  <c r="T119" i="2" a="1"/>
  <c r="T117" i="2" a="1"/>
  <c r="T25" i="2" a="1"/>
  <c r="T114" i="2" a="1"/>
  <c r="T110" i="2" a="1"/>
  <c r="L24" i="2" a="1"/>
  <c r="L26" i="2" a="1"/>
  <c r="K118" i="2" a="1"/>
  <c r="J150" i="2" a="1"/>
  <c r="K2" i="2" a="1"/>
  <c r="L146" i="2" a="1"/>
  <c r="L144" i="2" a="1"/>
  <c r="J86" i="2" a="1"/>
  <c r="L113" i="2" a="1"/>
  <c r="O61" i="2" a="1"/>
  <c r="S71" i="2" a="1"/>
  <c r="R9" i="2" a="1"/>
  <c r="O135" i="2" a="1"/>
  <c r="O34" i="2" a="1"/>
  <c r="K10" i="2" a="1"/>
  <c r="R2" i="2" a="1"/>
  <c r="L56" i="2" a="1"/>
  <c r="T64" i="2" a="1"/>
  <c r="R35" i="2" a="1"/>
  <c r="L86" i="2" a="1"/>
  <c r="R63" i="2" a="1"/>
  <c r="S147" i="2" a="1"/>
  <c r="J26" i="2" a="1"/>
  <c r="L9" i="2" a="1"/>
  <c r="R38" i="2" a="1"/>
  <c r="L141" i="2" a="1"/>
  <c r="J146" i="2" a="1"/>
  <c r="K151" i="2" a="1"/>
  <c r="R153" i="2" a="1"/>
  <c r="S57" i="2" a="1"/>
  <c r="O110" i="2" a="1"/>
  <c r="J130" i="2" a="1"/>
  <c r="R56" i="2" a="1"/>
  <c r="L38" i="2" a="1"/>
  <c r="R52" i="2" a="1"/>
  <c r="T113" i="2" a="1"/>
  <c r="O108" i="2" a="1"/>
  <c r="L10" i="2" a="1"/>
  <c r="O7" i="2" a="1"/>
  <c r="S11" i="2" a="1"/>
  <c r="R138" i="2" a="1"/>
  <c r="O21" i="2" a="1"/>
  <c r="J24" i="2" a="1"/>
  <c r="R21" i="2" a="1"/>
  <c r="L82" i="2" a="1"/>
  <c r="J122" i="2" a="1"/>
  <c r="J137" i="2" a="1"/>
  <c r="L121" i="2" a="1"/>
  <c r="T77" i="2" a="1"/>
  <c r="K52" i="2" a="1"/>
  <c r="J144" i="2" a="1"/>
  <c r="S38" i="2" a="1"/>
  <c r="J123" i="2" a="1"/>
  <c r="S106" i="2" a="1"/>
  <c r="J124" i="2" a="1"/>
  <c r="J83" i="2" a="1"/>
  <c r="O39" i="2" a="1"/>
  <c r="O85" i="2" a="1"/>
  <c r="L17" i="2" a="1"/>
  <c r="J29" i="2" a="1"/>
  <c r="K50" i="2" a="1"/>
  <c r="L25" i="2" a="1"/>
  <c r="L140" i="2" a="1"/>
  <c r="K91" i="2" a="1"/>
  <c r="J74" i="2" a="1"/>
  <c r="K53" i="2" a="1"/>
  <c r="K129" i="2" a="1"/>
  <c r="K153" i="2" a="1"/>
  <c r="J128" i="2" a="1"/>
  <c r="J42" i="2" a="1"/>
  <c r="S119" i="2" a="1"/>
  <c r="R74" i="2" a="1"/>
  <c r="K110" i="2" a="1"/>
  <c r="O106" i="2" a="1"/>
  <c r="O109" i="2" a="1"/>
  <c r="S104" i="2" a="1"/>
  <c r="J17" i="2" a="1"/>
  <c r="T123" i="2" a="1"/>
  <c r="J70" i="2" a="1"/>
  <c r="O136" i="2" a="1"/>
  <c r="T146" i="2" a="1"/>
  <c r="R24" i="2" a="1"/>
  <c r="S96" i="2" a="1"/>
  <c r="T61" i="2" a="1"/>
  <c r="T102" i="2" a="1"/>
  <c r="K134" i="2" a="1"/>
  <c r="R76" i="2" a="1"/>
  <c r="J18" i="2" a="1"/>
  <c r="O114" i="2" a="1"/>
  <c r="O66" i="2" a="1"/>
  <c r="S85" i="2" a="1"/>
  <c r="K78" i="2" a="1"/>
  <c r="R27" i="2" a="1"/>
  <c r="K133" i="2" a="1"/>
  <c r="O95" i="2" a="1"/>
  <c r="K108" i="2" a="1"/>
  <c r="R66" i="2" a="1"/>
  <c r="K54" i="2" a="1"/>
  <c r="R129" i="2" a="1"/>
  <c r="R58" i="2" a="1"/>
  <c r="O105" i="2" a="1"/>
  <c r="R43" i="2" a="1"/>
  <c r="J153" i="2" a="1"/>
  <c r="R91" i="2" a="1"/>
  <c r="R72" i="2" a="1"/>
  <c r="T13" i="2" a="1"/>
  <c r="O57" i="2" a="1"/>
  <c r="T11" i="2" a="1"/>
  <c r="K13" i="2" a="1"/>
  <c r="J105" i="2" a="1"/>
  <c r="O128" i="2" a="1"/>
  <c r="K15" i="2" a="1"/>
  <c r="S15" i="2" a="1"/>
  <c r="K71" i="2" a="1"/>
  <c r="L67" i="2" a="1"/>
  <c r="R110" i="2" a="1"/>
  <c r="S123" i="2" a="1"/>
  <c r="K56" i="2" a="1"/>
  <c r="S48" i="2" a="1"/>
  <c r="R8" i="2" a="1"/>
  <c r="S99" i="2" a="1"/>
  <c r="O88" i="2" a="1"/>
  <c r="J94" i="2" a="1"/>
  <c r="K116" i="2" a="1"/>
  <c r="O153" i="2" a="1"/>
  <c r="R15" i="2" a="1"/>
  <c r="R81" i="2" a="1"/>
  <c r="K19" i="2" a="1"/>
  <c r="S100" i="2" a="1"/>
  <c r="S4" i="2" a="1"/>
  <c r="R20" i="2" a="1"/>
  <c r="J4" i="2" a="1"/>
  <c r="R106" i="2" a="1"/>
  <c r="K61" i="2" a="1"/>
  <c r="O22" i="2" a="1"/>
  <c r="L3" i="2" a="1"/>
  <c r="L59" i="2" a="1"/>
  <c r="T9" i="2" a="1"/>
  <c r="O102" i="2" a="1"/>
  <c r="J25" i="2" a="1"/>
  <c r="T15" i="2" a="1"/>
  <c r="J73" i="2" a="1"/>
  <c r="K106" i="2" a="1"/>
  <c r="L84" i="2" a="1"/>
  <c r="O30" i="2" a="1"/>
  <c r="O8" i="2" a="1"/>
  <c r="L85" i="2" a="1"/>
  <c r="S23" i="2" a="1"/>
  <c r="K58" i="2" a="1"/>
  <c r="J81" i="2" a="1"/>
  <c r="T139" i="2" a="1"/>
  <c r="K11" i="2" a="1"/>
  <c r="O122" i="2" a="1"/>
  <c r="L81" i="2" a="1"/>
  <c r="L12" i="2" a="1"/>
  <c r="K86" i="2" a="1"/>
  <c r="L5" i="2" a="1"/>
  <c r="K17" i="2" a="1"/>
  <c r="R136" i="2" a="1"/>
  <c r="S8" i="2" a="1"/>
  <c r="K137" i="2" a="1"/>
  <c r="O101" i="2" a="1"/>
  <c r="J17" i="2" l="1"/>
  <c r="L48" i="2"/>
  <c r="S123" i="2"/>
  <c r="L38" i="2"/>
  <c r="S104" i="2"/>
  <c r="S59" i="2"/>
  <c r="O101" i="2"/>
  <c r="R56" i="2"/>
  <c r="K56" i="2"/>
  <c r="O140" i="2"/>
  <c r="R110" i="2"/>
  <c r="J130" i="2"/>
  <c r="O109" i="2"/>
  <c r="T96" i="2"/>
  <c r="S100" i="2"/>
  <c r="O110" i="2"/>
  <c r="K86" i="2"/>
  <c r="O92" i="2"/>
  <c r="L67" i="2"/>
  <c r="S57" i="2"/>
  <c r="O106" i="2"/>
  <c r="J62" i="2"/>
  <c r="J18" i="2"/>
  <c r="R153" i="2"/>
  <c r="L12" i="2"/>
  <c r="J61" i="2"/>
  <c r="K71" i="2"/>
  <c r="K151" i="2"/>
  <c r="K110" i="2"/>
  <c r="T150" i="2"/>
  <c r="K19" i="2"/>
  <c r="J146" i="2"/>
  <c r="L81" i="2"/>
  <c r="T81" i="2"/>
  <c r="S15" i="2"/>
  <c r="L141" i="2"/>
  <c r="R74" i="2"/>
  <c r="J118" i="2"/>
  <c r="K137" i="2"/>
  <c r="R38" i="2"/>
  <c r="S97" i="2"/>
  <c r="L149" i="2"/>
  <c r="O122" i="2"/>
  <c r="L9" i="2"/>
  <c r="K39" i="2"/>
  <c r="L58" i="2"/>
  <c r="K15" i="2"/>
  <c r="J26" i="2"/>
  <c r="T44" i="2"/>
  <c r="J46" i="2"/>
  <c r="S119" i="2"/>
  <c r="S147" i="2"/>
  <c r="R4" i="2"/>
  <c r="L95" i="2"/>
  <c r="R76" i="2"/>
  <c r="R63" i="2"/>
  <c r="L128" i="2"/>
  <c r="T55" i="2"/>
  <c r="K11" i="2"/>
  <c r="L86" i="2"/>
  <c r="J43" i="2"/>
  <c r="J49" i="2"/>
  <c r="O128" i="2"/>
  <c r="R35" i="2"/>
  <c r="J30" i="2"/>
  <c r="O45" i="2"/>
  <c r="J42" i="2"/>
  <c r="T64" i="2"/>
  <c r="R150" i="2"/>
  <c r="T37" i="2"/>
  <c r="R81" i="2"/>
  <c r="L56" i="2"/>
  <c r="K132" i="2"/>
  <c r="J104" i="2"/>
  <c r="T139" i="2"/>
  <c r="R2" i="2"/>
  <c r="J60" i="2"/>
  <c r="J88" i="2"/>
  <c r="J105" i="2"/>
  <c r="K10" i="2"/>
  <c r="J53" i="2"/>
  <c r="O138" i="2"/>
  <c r="J128" i="2"/>
  <c r="O34" i="2"/>
  <c r="O145" i="2"/>
  <c r="R89" i="2"/>
  <c r="K134" i="2"/>
  <c r="O135" i="2"/>
  <c r="T59" i="2"/>
  <c r="L129" i="2"/>
  <c r="J81" i="2"/>
  <c r="R9" i="2"/>
  <c r="S16" i="2"/>
  <c r="T130" i="2"/>
  <c r="K13" i="2"/>
  <c r="S71" i="2"/>
  <c r="O58" i="2"/>
  <c r="T54" i="2"/>
  <c r="K153" i="2"/>
  <c r="O61" i="2"/>
  <c r="K87" i="2"/>
  <c r="O81" i="2"/>
  <c r="S8" i="2"/>
  <c r="L113" i="2"/>
  <c r="R44" i="2"/>
  <c r="S82" i="2"/>
  <c r="K58" i="2"/>
  <c r="J86" i="2"/>
  <c r="S33" i="2"/>
  <c r="O150" i="2"/>
  <c r="T11" i="2"/>
  <c r="L144" i="2"/>
  <c r="S122" i="2"/>
  <c r="J9" i="2"/>
  <c r="K129" i="2"/>
  <c r="L146" i="2"/>
  <c r="T126" i="2"/>
  <c r="R109" i="2"/>
  <c r="R15" i="2"/>
  <c r="K2" i="2"/>
  <c r="R132" i="2"/>
  <c r="S69" i="2"/>
  <c r="S23" i="2"/>
  <c r="J150" i="2"/>
  <c r="S138" i="2"/>
  <c r="L4" i="2"/>
  <c r="O57" i="2"/>
  <c r="K118" i="2"/>
  <c r="L114" i="2"/>
  <c r="R11" i="2"/>
  <c r="K53" i="2"/>
  <c r="L26" i="2"/>
  <c r="O63" i="2"/>
  <c r="J117" i="2"/>
  <c r="T102" i="2"/>
  <c r="L24" i="2"/>
  <c r="L79" i="2"/>
  <c r="J68" i="2"/>
  <c r="L85" i="2"/>
  <c r="T110" i="2"/>
  <c r="K82" i="2"/>
  <c r="J31" i="2"/>
  <c r="T13" i="2"/>
  <c r="T114" i="2"/>
  <c r="S117" i="2"/>
  <c r="R147" i="2"/>
  <c r="J74" i="2"/>
  <c r="T25" i="2"/>
  <c r="L60" i="2"/>
  <c r="S153" i="2"/>
  <c r="R136" i="2"/>
  <c r="T117" i="2"/>
  <c r="R139" i="2"/>
  <c r="J59" i="2"/>
  <c r="O8" i="2"/>
  <c r="T119" i="2"/>
  <c r="R149" i="2"/>
  <c r="R80" i="2"/>
  <c r="R72" i="2"/>
  <c r="L111" i="2"/>
  <c r="J132" i="2"/>
  <c r="K121" i="2"/>
  <c r="K91" i="2"/>
  <c r="T19" i="2"/>
  <c r="T30" i="2"/>
  <c r="L30" i="2"/>
  <c r="O153" i="2"/>
  <c r="K92" i="2"/>
  <c r="O133" i="2"/>
  <c r="T94" i="2"/>
  <c r="O30" i="2"/>
  <c r="R111" i="2"/>
  <c r="L102" i="2"/>
  <c r="O56" i="2"/>
  <c r="R91" i="2"/>
  <c r="L132" i="2"/>
  <c r="K146" i="2"/>
  <c r="L78" i="2"/>
  <c r="L140" i="2"/>
  <c r="O127" i="2"/>
  <c r="R90" i="2"/>
  <c r="T49" i="2"/>
  <c r="T61" i="2"/>
  <c r="O32" i="2"/>
  <c r="T140" i="2"/>
  <c r="K96" i="2"/>
  <c r="L84" i="2"/>
  <c r="S114" i="2"/>
  <c r="O29" i="2"/>
  <c r="K125" i="2"/>
  <c r="J153" i="2"/>
  <c r="S107" i="2"/>
  <c r="J44" i="2"/>
  <c r="J109" i="2"/>
  <c r="L25" i="2"/>
  <c r="L70" i="2"/>
  <c r="K20" i="2"/>
  <c r="T74" i="2"/>
  <c r="K116" i="2"/>
  <c r="T65" i="2"/>
  <c r="K113" i="2"/>
  <c r="K103" i="2"/>
  <c r="K106" i="2"/>
  <c r="S83" i="2"/>
  <c r="T52" i="2"/>
  <c r="S13" i="2"/>
  <c r="R43" i="2"/>
  <c r="T105" i="2"/>
  <c r="R97" i="2"/>
  <c r="K26" i="2"/>
  <c r="K50" i="2"/>
  <c r="S88" i="2"/>
  <c r="S26" i="2"/>
  <c r="T131" i="2"/>
  <c r="S96" i="2"/>
  <c r="S126" i="2"/>
  <c r="J140" i="2"/>
  <c r="L52" i="2"/>
  <c r="J73" i="2"/>
  <c r="T125" i="2"/>
  <c r="R39" i="2"/>
  <c r="L29" i="2"/>
  <c r="O105" i="2"/>
  <c r="S151" i="2"/>
  <c r="S139" i="2"/>
  <c r="S149" i="2"/>
  <c r="J29" i="2"/>
  <c r="R142" i="2"/>
  <c r="O141" i="2"/>
  <c r="S47" i="2"/>
  <c r="K17" i="2"/>
  <c r="K130" i="2"/>
  <c r="R68" i="2"/>
  <c r="T78" i="2"/>
  <c r="T15" i="2"/>
  <c r="L122" i="2"/>
  <c r="R117" i="2"/>
  <c r="T2" i="2"/>
  <c r="R58" i="2"/>
  <c r="R146" i="2"/>
  <c r="L15" i="2"/>
  <c r="S74" i="2"/>
  <c r="L17" i="2"/>
  <c r="L97" i="2"/>
  <c r="J101" i="2"/>
  <c r="L126" i="2"/>
  <c r="J94" i="2"/>
  <c r="R141" i="2"/>
  <c r="L14" i="2"/>
  <c r="T91" i="2"/>
  <c r="J25" i="2"/>
  <c r="R55" i="2"/>
  <c r="K117" i="2"/>
  <c r="S115" i="2"/>
  <c r="R129" i="2"/>
  <c r="R151" i="2"/>
  <c r="R50" i="2"/>
  <c r="S143" i="2"/>
  <c r="O85" i="2"/>
  <c r="R121" i="2"/>
  <c r="L100" i="2"/>
  <c r="O104" i="2"/>
  <c r="R24" i="2"/>
  <c r="O28" i="2"/>
  <c r="R5" i="2"/>
  <c r="J95" i="2"/>
  <c r="O102" i="2"/>
  <c r="T62" i="2"/>
  <c r="R128" i="2"/>
  <c r="L71" i="2"/>
  <c r="K54" i="2"/>
  <c r="O37" i="2"/>
  <c r="J48" i="2"/>
  <c r="L47" i="2"/>
  <c r="O39" i="2"/>
  <c r="O12" i="2"/>
  <c r="J93" i="2"/>
  <c r="O6" i="2"/>
  <c r="O88" i="2"/>
  <c r="S89" i="2"/>
  <c r="R133" i="2"/>
  <c r="J138" i="2"/>
  <c r="T9" i="2"/>
  <c r="O84" i="2"/>
  <c r="L108" i="2"/>
  <c r="R83" i="2"/>
  <c r="R66" i="2"/>
  <c r="T8" i="2"/>
  <c r="O59" i="2"/>
  <c r="K126" i="2"/>
  <c r="J83" i="2"/>
  <c r="J90" i="2"/>
  <c r="R115" i="2"/>
  <c r="L33" i="2"/>
  <c r="T146" i="2"/>
  <c r="O54" i="2"/>
  <c r="J28" i="2"/>
  <c r="J8" i="2"/>
  <c r="L59" i="2"/>
  <c r="R31" i="2"/>
  <c r="K23" i="2"/>
  <c r="K120" i="2"/>
  <c r="K108" i="2"/>
  <c r="R51" i="2"/>
  <c r="J120" i="2"/>
  <c r="J77" i="2"/>
  <c r="J124" i="2"/>
  <c r="L53" i="2"/>
  <c r="J40" i="2"/>
  <c r="L2" i="2"/>
  <c r="O136" i="2"/>
  <c r="L7" i="2"/>
  <c r="O119" i="2"/>
  <c r="T111" i="2"/>
  <c r="L3" i="2"/>
  <c r="L74" i="2"/>
  <c r="O65" i="2"/>
  <c r="K102" i="2"/>
  <c r="O95" i="2"/>
  <c r="K49" i="2"/>
  <c r="L139" i="2"/>
  <c r="S144" i="2"/>
  <c r="S106" i="2"/>
  <c r="L88" i="2"/>
  <c r="R71" i="2"/>
  <c r="O77" i="2"/>
  <c r="S99" i="2"/>
  <c r="L40" i="2"/>
  <c r="R34" i="2"/>
  <c r="J100" i="2"/>
  <c r="R60" i="2"/>
  <c r="S55" i="2"/>
  <c r="O22" i="2"/>
  <c r="S136" i="2"/>
  <c r="T97" i="2"/>
  <c r="K60" i="2"/>
  <c r="T122" i="2"/>
  <c r="K133" i="2"/>
  <c r="J47" i="2"/>
  <c r="S120" i="2"/>
  <c r="L76" i="2"/>
  <c r="S60" i="2"/>
  <c r="O64" i="2"/>
  <c r="R42" i="2"/>
  <c r="T57" i="2"/>
  <c r="J123" i="2"/>
  <c r="O70" i="2"/>
  <c r="J69" i="2"/>
  <c r="L127" i="2"/>
  <c r="K144" i="2"/>
  <c r="S87" i="2"/>
  <c r="S116" i="2"/>
  <c r="T22" i="2"/>
  <c r="J70" i="2"/>
  <c r="T100" i="2"/>
  <c r="O120" i="2"/>
  <c r="R57" i="2"/>
  <c r="L73" i="2"/>
  <c r="R61" i="2"/>
  <c r="L112" i="2"/>
  <c r="J34" i="2"/>
  <c r="K61" i="2"/>
  <c r="K100" i="2"/>
  <c r="J141" i="2"/>
  <c r="T5" i="2"/>
  <c r="S77" i="2"/>
  <c r="J125" i="2"/>
  <c r="O134" i="2"/>
  <c r="J148" i="2"/>
  <c r="R27" i="2"/>
  <c r="O46" i="2"/>
  <c r="L45" i="2"/>
  <c r="K152" i="2"/>
  <c r="J79" i="2"/>
  <c r="S94" i="2"/>
  <c r="S93" i="2"/>
  <c r="L98" i="2"/>
  <c r="S38" i="2"/>
  <c r="R73" i="2"/>
  <c r="J54" i="2"/>
  <c r="O16" i="2"/>
  <c r="J10" i="2"/>
  <c r="R104" i="2"/>
  <c r="R100" i="2"/>
  <c r="O19" i="2"/>
  <c r="R8" i="2"/>
  <c r="S95" i="2"/>
  <c r="R19" i="2"/>
  <c r="T93" i="2"/>
  <c r="S6" i="2"/>
  <c r="L22" i="2"/>
  <c r="K67" i="2"/>
  <c r="J63" i="2"/>
  <c r="R106" i="2"/>
  <c r="L92" i="2"/>
  <c r="K45" i="2"/>
  <c r="S27" i="2"/>
  <c r="L118" i="2"/>
  <c r="T76" i="2"/>
  <c r="T50" i="2"/>
  <c r="T115" i="2"/>
  <c r="K78" i="2"/>
  <c r="K128" i="2"/>
  <c r="J139" i="2"/>
  <c r="J121" i="2"/>
  <c r="K119" i="2"/>
  <c r="T40" i="2"/>
  <c r="K66" i="2"/>
  <c r="K93" i="2"/>
  <c r="J144" i="2"/>
  <c r="O97" i="2"/>
  <c r="R67" i="2"/>
  <c r="O111" i="2"/>
  <c r="J151" i="2"/>
  <c r="T29" i="2"/>
  <c r="S108" i="2"/>
  <c r="O74" i="2"/>
  <c r="L5" i="2"/>
  <c r="S78" i="2"/>
  <c r="S58" i="2"/>
  <c r="S103" i="2"/>
  <c r="L46" i="2"/>
  <c r="L75" i="2"/>
  <c r="T6" i="2"/>
  <c r="R131" i="2"/>
  <c r="J4" i="2"/>
  <c r="K89" i="2"/>
  <c r="K18" i="2"/>
  <c r="J102" i="2"/>
  <c r="L80" i="2"/>
  <c r="O100" i="2"/>
  <c r="O149" i="2"/>
  <c r="T101" i="2"/>
  <c r="S85" i="2"/>
  <c r="J38" i="2"/>
  <c r="R135" i="2"/>
  <c r="K3" i="2"/>
  <c r="S86" i="2"/>
  <c r="T120" i="2"/>
  <c r="L94" i="2"/>
  <c r="J3" i="2"/>
  <c r="K52" i="2"/>
  <c r="S21" i="2"/>
  <c r="T127" i="2"/>
  <c r="R49" i="2"/>
  <c r="J96" i="2"/>
  <c r="R78" i="2"/>
  <c r="J37" i="2"/>
  <c r="S110" i="2"/>
  <c r="S48" i="2"/>
  <c r="L110" i="2"/>
  <c r="K111" i="2"/>
  <c r="R53" i="2"/>
  <c r="S32" i="2"/>
  <c r="K55" i="2"/>
  <c r="S70" i="2"/>
  <c r="J115" i="2"/>
  <c r="O123" i="2"/>
  <c r="O116" i="2"/>
  <c r="T134" i="2"/>
  <c r="L50" i="2"/>
  <c r="R116" i="2"/>
  <c r="S109" i="2"/>
  <c r="S73" i="2"/>
  <c r="R20" i="2"/>
  <c r="S146" i="2"/>
  <c r="R102" i="2"/>
  <c r="L43" i="2"/>
  <c r="K105" i="2"/>
  <c r="J110" i="2"/>
  <c r="R120" i="2"/>
  <c r="S37" i="2"/>
  <c r="S39" i="2"/>
  <c r="L138" i="2"/>
  <c r="R94" i="2"/>
  <c r="J142" i="2"/>
  <c r="R107" i="2"/>
  <c r="S132" i="2"/>
  <c r="L42" i="2"/>
  <c r="L32" i="2"/>
  <c r="O66" i="2"/>
  <c r="O73" i="2"/>
  <c r="S68" i="2"/>
  <c r="O44" i="2"/>
  <c r="L90" i="2"/>
  <c r="T129" i="2"/>
  <c r="L72" i="2"/>
  <c r="S7" i="2"/>
  <c r="K44" i="2"/>
  <c r="O144" i="2"/>
  <c r="L135" i="2"/>
  <c r="J112" i="2"/>
  <c r="J78" i="2"/>
  <c r="L147" i="2"/>
  <c r="J91" i="2"/>
  <c r="O99" i="2"/>
  <c r="T77" i="2"/>
  <c r="K81" i="2"/>
  <c r="T103" i="2"/>
  <c r="S24" i="2"/>
  <c r="T70" i="2"/>
  <c r="L107" i="2"/>
  <c r="T56" i="2"/>
  <c r="S10" i="2"/>
  <c r="J80" i="2"/>
  <c r="L125" i="2"/>
  <c r="S52" i="2"/>
  <c r="T42" i="2"/>
  <c r="S14" i="2"/>
  <c r="R98" i="2"/>
  <c r="K88" i="2"/>
  <c r="K32" i="2"/>
  <c r="T123" i="2"/>
  <c r="L101" i="2"/>
  <c r="K47" i="2"/>
  <c r="J27" i="2"/>
  <c r="O31" i="2"/>
  <c r="K83" i="2"/>
  <c r="T18" i="2"/>
  <c r="J135" i="2"/>
  <c r="S46" i="2"/>
  <c r="S63" i="2"/>
  <c r="S84" i="2"/>
  <c r="O117" i="2"/>
  <c r="J51" i="2"/>
  <c r="T67" i="2"/>
  <c r="K101" i="2"/>
  <c r="S9" i="2"/>
  <c r="S4" i="2"/>
  <c r="T71" i="2"/>
  <c r="S137" i="2"/>
  <c r="J23" i="2"/>
  <c r="O25" i="2"/>
  <c r="K75" i="2"/>
  <c r="K12" i="2"/>
  <c r="L145" i="2"/>
  <c r="T116" i="2"/>
  <c r="T99" i="2"/>
  <c r="S133" i="2"/>
  <c r="T72" i="2"/>
  <c r="O10" i="2"/>
  <c r="T36" i="2"/>
  <c r="L130" i="2"/>
  <c r="R148" i="2"/>
  <c r="O114" i="2"/>
  <c r="K63" i="2"/>
  <c r="O124" i="2"/>
  <c r="S111" i="2"/>
  <c r="K77" i="2"/>
  <c r="L18" i="2"/>
  <c r="J52" i="2"/>
  <c r="T80" i="2"/>
  <c r="R65" i="2"/>
  <c r="L39" i="2"/>
  <c r="R127" i="2"/>
  <c r="T35" i="2"/>
  <c r="T60" i="2"/>
  <c r="R152" i="2"/>
  <c r="O90" i="2"/>
  <c r="S150" i="2"/>
  <c r="T85" i="2"/>
  <c r="L121" i="2"/>
  <c r="R36" i="2"/>
  <c r="O24" i="2"/>
  <c r="R28" i="2"/>
  <c r="S51" i="2"/>
  <c r="R41" i="2"/>
  <c r="O62" i="2"/>
  <c r="R30" i="2"/>
  <c r="S134" i="2"/>
  <c r="K6" i="2"/>
  <c r="K139" i="2"/>
  <c r="O83" i="2"/>
  <c r="O152" i="2"/>
  <c r="O139" i="2"/>
  <c r="L34" i="2"/>
  <c r="R17" i="2"/>
  <c r="R134" i="2"/>
  <c r="K8" i="2"/>
  <c r="T108" i="2"/>
  <c r="K147" i="2"/>
  <c r="L99" i="2"/>
  <c r="J137" i="2"/>
  <c r="R99" i="2"/>
  <c r="K33" i="2"/>
  <c r="K64" i="2"/>
  <c r="J126" i="2"/>
  <c r="T121" i="2"/>
  <c r="K140" i="2"/>
  <c r="L65" i="2"/>
  <c r="J98" i="2"/>
  <c r="R105" i="2"/>
  <c r="T88" i="2"/>
  <c r="R70" i="2"/>
  <c r="L116" i="2"/>
  <c r="K70" i="2"/>
  <c r="K104" i="2"/>
  <c r="O49" i="2"/>
  <c r="R79" i="2"/>
  <c r="T26" i="2"/>
  <c r="S72" i="2"/>
  <c r="R144" i="2"/>
  <c r="L44" i="2"/>
  <c r="J149" i="2"/>
  <c r="J24" i="2"/>
  <c r="R145" i="2"/>
  <c r="S135" i="2"/>
  <c r="K114" i="2"/>
  <c r="L152" i="2"/>
  <c r="K68" i="2"/>
  <c r="T82" i="2"/>
  <c r="T41" i="2"/>
  <c r="S154" i="2"/>
  <c r="L21" i="2"/>
  <c r="O107" i="2"/>
  <c r="J136" i="2"/>
  <c r="T14" i="2"/>
  <c r="S2" i="2"/>
  <c r="S81" i="2"/>
  <c r="R101" i="2"/>
  <c r="J13" i="2"/>
  <c r="T153" i="2"/>
  <c r="O4" i="2"/>
  <c r="S140" i="2"/>
  <c r="S92" i="2"/>
  <c r="J122" i="2"/>
  <c r="K69" i="2"/>
  <c r="L104" i="2"/>
  <c r="S40" i="2"/>
  <c r="L109" i="2"/>
  <c r="T148" i="2"/>
  <c r="K143" i="2"/>
  <c r="O60" i="2"/>
  <c r="O98" i="2"/>
  <c r="J85" i="2"/>
  <c r="L136" i="2"/>
  <c r="T69" i="2"/>
  <c r="T149" i="2"/>
  <c r="R40" i="2"/>
  <c r="O112" i="2"/>
  <c r="T27" i="2"/>
  <c r="O131" i="2"/>
  <c r="L35" i="2"/>
  <c r="J16" i="2"/>
  <c r="K79" i="2"/>
  <c r="L11" i="2"/>
  <c r="K99" i="2"/>
  <c r="S62" i="2"/>
  <c r="L93" i="2"/>
  <c r="O21" i="2"/>
  <c r="S66" i="2"/>
  <c r="S36" i="2"/>
  <c r="T124" i="2"/>
  <c r="K27" i="2"/>
  <c r="L96" i="2"/>
  <c r="R75" i="2"/>
  <c r="R54" i="2"/>
  <c r="J152" i="2"/>
  <c r="K5" i="2"/>
  <c r="S22" i="2"/>
  <c r="K150" i="2"/>
  <c r="O72" i="2"/>
  <c r="L57" i="2"/>
  <c r="J36" i="2"/>
  <c r="R96" i="2"/>
  <c r="S41" i="2"/>
  <c r="O78" i="2"/>
  <c r="K141" i="2"/>
  <c r="O75" i="2"/>
  <c r="O121" i="2"/>
  <c r="R46" i="2"/>
  <c r="J76" i="2"/>
  <c r="T4" i="2"/>
  <c r="J97" i="2"/>
  <c r="T45" i="2"/>
  <c r="L41" i="2"/>
  <c r="O2" i="2"/>
  <c r="L137" i="2"/>
  <c r="O33" i="2"/>
  <c r="S35" i="2"/>
  <c r="O35" i="2"/>
  <c r="L82" i="2"/>
  <c r="O43" i="2"/>
  <c r="O96" i="2"/>
  <c r="T109" i="2"/>
  <c r="R13" i="2"/>
  <c r="O91" i="2"/>
  <c r="O147" i="2"/>
  <c r="R26" i="2"/>
  <c r="S128" i="2"/>
  <c r="T141" i="2"/>
  <c r="T143" i="2"/>
  <c r="L106" i="2"/>
  <c r="J116" i="2"/>
  <c r="J32" i="2"/>
  <c r="L117" i="2"/>
  <c r="K7" i="2"/>
  <c r="T151" i="2"/>
  <c r="O151" i="2"/>
  <c r="T7" i="2"/>
  <c r="J119" i="2"/>
  <c r="O5" i="2"/>
  <c r="O129" i="2"/>
  <c r="J133" i="2"/>
  <c r="L31" i="2"/>
  <c r="S19" i="2"/>
  <c r="T43" i="2"/>
  <c r="L16" i="2"/>
  <c r="R7" i="2"/>
  <c r="O87" i="2"/>
  <c r="R25" i="2"/>
  <c r="J22" i="2"/>
  <c r="J39" i="2"/>
  <c r="R138" i="2"/>
  <c r="T47" i="2"/>
  <c r="K98" i="2"/>
  <c r="R92" i="2"/>
  <c r="O126" i="2"/>
  <c r="S28" i="2"/>
  <c r="O125" i="2"/>
  <c r="T90" i="2"/>
  <c r="R37" i="2"/>
  <c r="L49" i="2"/>
  <c r="S42" i="2"/>
  <c r="T28" i="2"/>
  <c r="J143" i="2"/>
  <c r="J82" i="2"/>
  <c r="J106" i="2"/>
  <c r="K73" i="2"/>
  <c r="K136" i="2"/>
  <c r="R124" i="2"/>
  <c r="O17" i="2"/>
  <c r="J129" i="2"/>
  <c r="R93" i="2"/>
  <c r="T104" i="2"/>
  <c r="S80" i="2"/>
  <c r="L105" i="2"/>
  <c r="T39" i="2"/>
  <c r="L19" i="2"/>
  <c r="J19" i="2"/>
  <c r="R77" i="2"/>
  <c r="T92" i="2"/>
  <c r="T79" i="2"/>
  <c r="S64" i="2"/>
  <c r="O27" i="2"/>
  <c r="R21" i="2"/>
  <c r="R29" i="2"/>
  <c r="T24" i="2"/>
  <c r="K59" i="2"/>
  <c r="J145" i="2"/>
  <c r="J57" i="2"/>
  <c r="K123" i="2"/>
  <c r="L119" i="2"/>
  <c r="T147" i="2"/>
  <c r="O80" i="2"/>
  <c r="L8" i="2"/>
  <c r="K9" i="2"/>
  <c r="R64" i="2"/>
  <c r="O71" i="2"/>
  <c r="K35" i="2"/>
  <c r="O103" i="2"/>
  <c r="S152" i="2"/>
  <c r="R62" i="2"/>
  <c r="J114" i="2"/>
  <c r="T138" i="2"/>
  <c r="R33" i="2"/>
  <c r="R32" i="2"/>
  <c r="T144" i="2"/>
  <c r="L123" i="2"/>
  <c r="L120" i="2"/>
  <c r="T135" i="2"/>
  <c r="S90" i="2"/>
  <c r="O51" i="2"/>
  <c r="T87" i="2"/>
  <c r="L63" i="2"/>
  <c r="S112" i="2"/>
  <c r="K127" i="2"/>
  <c r="S11" i="2"/>
  <c r="S131" i="2"/>
  <c r="S54" i="2"/>
  <c r="R48" i="2"/>
  <c r="O18" i="2"/>
  <c r="T58" i="2"/>
  <c r="S49" i="2"/>
  <c r="T16" i="2"/>
  <c r="L151" i="2"/>
  <c r="L61" i="2"/>
  <c r="S148" i="2"/>
  <c r="K42" i="2"/>
  <c r="T83" i="2"/>
  <c r="J20" i="2"/>
  <c r="K135" i="2"/>
  <c r="K84" i="2"/>
  <c r="S113" i="2"/>
  <c r="T63" i="2"/>
  <c r="J75" i="2"/>
  <c r="O3" i="2"/>
  <c r="K46" i="2"/>
  <c r="O48" i="2"/>
  <c r="S75" i="2"/>
  <c r="O38" i="2"/>
  <c r="O42" i="2"/>
  <c r="L23" i="2"/>
  <c r="O67" i="2"/>
  <c r="T142" i="2"/>
  <c r="R123" i="2"/>
  <c r="K124" i="2"/>
  <c r="O82" i="2"/>
  <c r="J66" i="2"/>
  <c r="O7" i="2"/>
  <c r="S118" i="2"/>
  <c r="T68" i="2"/>
  <c r="T3" i="2"/>
  <c r="L77" i="2"/>
  <c r="L124" i="2"/>
  <c r="S44" i="2"/>
  <c r="S142" i="2"/>
  <c r="T33" i="2"/>
  <c r="L89" i="2"/>
  <c r="J107" i="2"/>
  <c r="K138" i="2"/>
  <c r="R108" i="2"/>
  <c r="K4" i="2"/>
  <c r="J35" i="2"/>
  <c r="S121" i="2"/>
  <c r="O69" i="2"/>
  <c r="K97" i="2"/>
  <c r="T89" i="2"/>
  <c r="K30" i="2"/>
  <c r="K37" i="2"/>
  <c r="J92" i="2"/>
  <c r="L51" i="2"/>
  <c r="K24" i="2"/>
  <c r="T84" i="2"/>
  <c r="R140" i="2"/>
  <c r="S53" i="2"/>
  <c r="S18" i="2"/>
  <c r="O115" i="2"/>
  <c r="K95" i="2"/>
  <c r="K65" i="2"/>
  <c r="J11" i="2"/>
  <c r="L10" i="2"/>
  <c r="S43" i="2"/>
  <c r="T34" i="2"/>
  <c r="R103" i="2"/>
  <c r="O14" i="2"/>
  <c r="S125" i="2"/>
  <c r="R118" i="2"/>
  <c r="L83" i="2"/>
  <c r="R113" i="2"/>
  <c r="L28" i="2"/>
  <c r="S141" i="2"/>
  <c r="J5" i="2"/>
  <c r="S145" i="2"/>
  <c r="O50" i="2"/>
  <c r="T48" i="2"/>
  <c r="T95" i="2"/>
  <c r="O118" i="2"/>
  <c r="K72" i="2"/>
  <c r="K149" i="2"/>
  <c r="K43" i="2"/>
  <c r="J50" i="2"/>
  <c r="K40" i="2"/>
  <c r="T137" i="2"/>
  <c r="R14" i="2"/>
  <c r="L64" i="2"/>
  <c r="T154" i="2"/>
  <c r="S31" i="2"/>
  <c r="L13" i="2"/>
  <c r="T38" i="2"/>
  <c r="J6" i="2"/>
  <c r="K90" i="2"/>
  <c r="O148" i="2"/>
  <c r="O108" i="2"/>
  <c r="O132" i="2"/>
  <c r="L87" i="2"/>
  <c r="J99" i="2"/>
  <c r="L150" i="2"/>
  <c r="L20" i="2"/>
  <c r="T132" i="2"/>
  <c r="R137" i="2"/>
  <c r="S101" i="2"/>
  <c r="R154" i="2"/>
  <c r="O137" i="2"/>
  <c r="R125" i="2"/>
  <c r="T32" i="2"/>
  <c r="O130" i="2"/>
  <c r="S50" i="2"/>
  <c r="S65" i="2"/>
  <c r="S105" i="2"/>
  <c r="R18" i="2"/>
  <c r="K74" i="2"/>
  <c r="T21" i="2"/>
  <c r="S56" i="2"/>
  <c r="L103" i="2"/>
  <c r="O23" i="2"/>
  <c r="T118" i="2"/>
  <c r="J41" i="2"/>
  <c r="R69" i="2"/>
  <c r="L66" i="2"/>
  <c r="K48" i="2"/>
  <c r="J111" i="2"/>
  <c r="T46" i="2"/>
  <c r="S34" i="2"/>
  <c r="R122" i="2"/>
  <c r="T113" i="2"/>
  <c r="J113" i="2"/>
  <c r="S127" i="2"/>
  <c r="O68" i="2"/>
  <c r="K57" i="2"/>
  <c r="K107" i="2"/>
  <c r="O20" i="2"/>
  <c r="O47" i="2"/>
  <c r="O40" i="2"/>
  <c r="R85" i="2"/>
  <c r="T66" i="2"/>
  <c r="T107" i="2"/>
  <c r="T136" i="2"/>
  <c r="J7" i="2"/>
  <c r="S5" i="2"/>
  <c r="L6" i="2"/>
  <c r="O41" i="2"/>
  <c r="T128" i="2"/>
  <c r="L37" i="2"/>
  <c r="K109" i="2"/>
  <c r="T106" i="2"/>
  <c r="S17" i="2"/>
  <c r="L133" i="2"/>
  <c r="J84" i="2"/>
  <c r="J15" i="2"/>
  <c r="J58" i="2"/>
  <c r="J45" i="2"/>
  <c r="R87" i="2"/>
  <c r="S29" i="2"/>
  <c r="K34" i="2"/>
  <c r="O113" i="2"/>
  <c r="K94" i="2"/>
  <c r="R52" i="2"/>
  <c r="O142" i="2"/>
  <c r="S67" i="2"/>
  <c r="S91" i="2"/>
  <c r="K122" i="2"/>
  <c r="K85" i="2"/>
  <c r="J147" i="2"/>
  <c r="T86" i="2"/>
  <c r="J12" i="2"/>
  <c r="L55" i="2"/>
  <c r="J65" i="2"/>
  <c r="O55" i="2"/>
  <c r="T133" i="2"/>
  <c r="S25" i="2"/>
  <c r="K38" i="2"/>
  <c r="T98" i="2"/>
  <c r="L142" i="2"/>
  <c r="O143" i="2"/>
  <c r="L153" i="2"/>
  <c r="T20" i="2"/>
  <c r="R6" i="2"/>
  <c r="K41" i="2"/>
  <c r="O89" i="2"/>
  <c r="L143" i="2"/>
  <c r="K131" i="2"/>
  <c r="K142" i="2"/>
  <c r="R45" i="2"/>
  <c r="K16" i="2"/>
  <c r="S102" i="2"/>
  <c r="K28" i="2"/>
  <c r="J103" i="2"/>
  <c r="S129" i="2"/>
  <c r="J2" i="2"/>
  <c r="K115" i="2"/>
  <c r="O52" i="2"/>
  <c r="K22" i="2"/>
  <c r="R126" i="2"/>
  <c r="T73" i="2"/>
  <c r="K76" i="2"/>
  <c r="L131" i="2"/>
  <c r="R114" i="2"/>
  <c r="L36" i="2"/>
  <c r="O79" i="2"/>
  <c r="T53" i="2"/>
  <c r="T23" i="2"/>
  <c r="O15" i="2"/>
  <c r="R130" i="2"/>
  <c r="J72" i="2"/>
  <c r="T145" i="2"/>
  <c r="O26" i="2"/>
  <c r="S76" i="2"/>
  <c r="O76" i="2"/>
  <c r="L62" i="2"/>
  <c r="L54" i="2"/>
  <c r="O13" i="2"/>
  <c r="R12" i="2"/>
  <c r="R88" i="2"/>
  <c r="R143" i="2"/>
  <c r="K36" i="2"/>
  <c r="J71" i="2"/>
  <c r="K112" i="2"/>
  <c r="S98" i="2"/>
  <c r="R112" i="2"/>
  <c r="S20" i="2"/>
  <c r="L68" i="2"/>
  <c r="J134" i="2"/>
  <c r="R82" i="2"/>
  <c r="L91" i="2"/>
  <c r="K14" i="2"/>
  <c r="R22" i="2"/>
  <c r="J89" i="2"/>
  <c r="R86" i="2"/>
  <c r="J33" i="2"/>
  <c r="T75" i="2"/>
  <c r="S79" i="2"/>
  <c r="K145" i="2"/>
  <c r="O94" i="2"/>
  <c r="L69" i="2"/>
  <c r="O93" i="2"/>
  <c r="L148" i="2"/>
  <c r="L115" i="2"/>
  <c r="S124" i="2"/>
  <c r="O36" i="2"/>
  <c r="K31" i="2"/>
  <c r="J127" i="2"/>
  <c r="O146" i="2"/>
  <c r="R23" i="2"/>
  <c r="S30" i="2"/>
  <c r="S3" i="2"/>
  <c r="T12" i="2"/>
  <c r="R47" i="2"/>
  <c r="S45" i="2"/>
  <c r="T31" i="2"/>
  <c r="T17" i="2"/>
  <c r="S12" i="2"/>
  <c r="T10" i="2"/>
  <c r="R119" i="2"/>
  <c r="K62" i="2"/>
  <c r="K29" i="2"/>
  <c r="J14" i="2"/>
  <c r="K25" i="2"/>
  <c r="K51" i="2"/>
  <c r="R16" i="2"/>
  <c r="T152" i="2"/>
  <c r="K148" i="2"/>
  <c r="S130" i="2"/>
  <c r="K21" i="2"/>
  <c r="R3" i="2"/>
  <c r="J67" i="2"/>
  <c r="R95" i="2"/>
  <c r="J131" i="2"/>
  <c r="J21" i="2"/>
  <c r="J56" i="2"/>
  <c r="O53" i="2"/>
  <c r="L27" i="2"/>
  <c r="T112" i="2"/>
  <c r="O9" i="2"/>
  <c r="S61" i="2"/>
  <c r="R59" i="2"/>
  <c r="O86" i="2"/>
  <c r="J108" i="2"/>
  <c r="L134" i="2"/>
  <c r="O11" i="2"/>
  <c r="T51" i="2"/>
  <c r="R10" i="2"/>
  <c r="J87" i="2"/>
  <c r="J64" i="2"/>
  <c r="R84" i="2"/>
  <c r="K80" i="2"/>
  <c r="J55" i="2"/>
  <c r="S23" i="1" a="1"/>
  <c r="R68" i="1" a="1"/>
  <c r="S35" i="1" a="1"/>
  <c r="T10" i="1" a="1"/>
  <c r="T78" i="1" a="1"/>
  <c r="T59" i="1" a="1"/>
  <c r="S62" i="1" a="1"/>
  <c r="T54" i="1" a="1"/>
  <c r="T53" i="1" a="1"/>
  <c r="T66" i="1" a="1"/>
  <c r="T72" i="1" a="1"/>
  <c r="S73" i="1" a="1"/>
  <c r="T44" i="1" a="1"/>
  <c r="T79" i="1" a="1"/>
  <c r="T43" i="1" a="1"/>
  <c r="S45" i="1" a="1"/>
  <c r="T40" i="1" a="1"/>
  <c r="R34" i="1" a="1"/>
  <c r="S13" i="1" a="1"/>
  <c r="T38" i="1" a="1"/>
  <c r="R7" i="1" a="1"/>
  <c r="S11" i="1" a="1"/>
  <c r="T76" i="1" a="1"/>
  <c r="S39" i="1" a="1"/>
  <c r="R25" i="1" a="1"/>
  <c r="R12" i="1" a="1"/>
  <c r="S50" i="1" a="1"/>
  <c r="R32" i="1" a="1"/>
  <c r="R10" i="1" a="1"/>
  <c r="S34" i="1" a="1"/>
  <c r="S51" i="1" a="1"/>
  <c r="T36" i="1" a="1"/>
  <c r="S47" i="1" a="1"/>
  <c r="T12" i="1" a="1"/>
  <c r="R73" i="1" a="1"/>
  <c r="T70" i="1" a="1"/>
  <c r="S72" i="1" a="1"/>
  <c r="T35" i="1" a="1"/>
  <c r="S17" i="1" a="1"/>
  <c r="T75" i="1" a="1"/>
  <c r="T51" i="1" a="1"/>
  <c r="T19" i="1" a="1"/>
  <c r="T67" i="1" a="1"/>
  <c r="R23" i="1" a="1"/>
  <c r="S22" i="1" a="1"/>
  <c r="R48" i="1" a="1"/>
  <c r="S28" i="1" a="1"/>
  <c r="R56" i="1" a="1"/>
  <c r="T24" i="1" a="1"/>
  <c r="S76" i="1" a="1"/>
  <c r="T62" i="1" a="1"/>
  <c r="R78" i="1" a="1"/>
  <c r="R58" i="1" a="1"/>
  <c r="R26" i="1" a="1"/>
  <c r="R15" i="1" a="1"/>
  <c r="S40" i="1" a="1"/>
  <c r="T32" i="1" a="1"/>
  <c r="R75" i="1" a="1"/>
  <c r="S15" i="1" a="1"/>
  <c r="T30" i="1" a="1"/>
  <c r="R9" i="1" a="1"/>
  <c r="R27" i="1" a="1"/>
  <c r="S6" i="1" a="1"/>
  <c r="S21" i="1" a="1"/>
  <c r="R21" i="1" a="1"/>
  <c r="R69" i="1" a="1"/>
  <c r="R38" i="1" a="1"/>
  <c r="T60" i="1" a="1"/>
  <c r="T31" i="1" a="1"/>
  <c r="S48" i="1" a="1"/>
  <c r="S27" i="1" a="1"/>
  <c r="T27" i="1" a="1"/>
  <c r="S56" i="1" a="1"/>
  <c r="R54" i="1" a="1"/>
  <c r="S67" i="1" a="1"/>
  <c r="S58" i="1" a="1"/>
  <c r="T3" i="1" a="1"/>
  <c r="R30" i="1" a="1"/>
  <c r="S30" i="1" a="1"/>
  <c r="T13" i="1" a="1"/>
  <c r="S9" i="1" a="1"/>
  <c r="T45" i="1" a="1"/>
  <c r="R40" i="1" a="1"/>
  <c r="R64" i="1" a="1"/>
  <c r="T41" i="1" a="1"/>
  <c r="R55" i="1" a="1"/>
  <c r="T2" i="1" a="1"/>
  <c r="T57" i="1" a="1"/>
  <c r="S54" i="1" a="1"/>
  <c r="R66" i="1" a="1"/>
  <c r="R8" i="1" a="1"/>
  <c r="S36" i="1" a="1"/>
  <c r="R60" i="1" a="1"/>
  <c r="R62" i="1" a="1"/>
  <c r="T5" i="1" a="1"/>
  <c r="S65" i="1" a="1"/>
  <c r="T77" i="1" a="1"/>
  <c r="S53" i="1" a="1"/>
  <c r="R4" i="1" a="1"/>
  <c r="S4" i="1" a="1"/>
  <c r="R59" i="1" a="1"/>
  <c r="T39" i="1" a="1"/>
  <c r="S44" i="1" a="1"/>
  <c r="T18" i="1" a="1"/>
  <c r="S32" i="1" a="1"/>
  <c r="R46" i="1" a="1"/>
  <c r="S12" i="1" a="1"/>
  <c r="R13" i="1" a="1"/>
  <c r="R5" i="1" a="1"/>
  <c r="S7" i="1" a="1"/>
  <c r="T49" i="1" a="1"/>
  <c r="T34" i="1" a="1"/>
  <c r="T61" i="1" a="1"/>
  <c r="S38" i="1" a="1"/>
  <c r="T63" i="1" a="1"/>
  <c r="R22" i="1" a="1"/>
  <c r="T11" i="1" a="1"/>
  <c r="S18" i="1" a="1"/>
  <c r="S68" i="1" a="1"/>
  <c r="R53" i="1" a="1"/>
  <c r="S59" i="1" a="1"/>
  <c r="T15" i="1" a="1"/>
  <c r="R31" i="1" a="1"/>
  <c r="S20" i="1" a="1"/>
  <c r="T7" i="1" a="1"/>
  <c r="R28" i="1" a="1"/>
  <c r="T14" i="1" a="1"/>
  <c r="R76" i="1" a="1"/>
  <c r="T73" i="1" a="1"/>
  <c r="R72" i="1" a="1"/>
  <c r="T16" i="1" a="1"/>
  <c r="S8" i="1" a="1"/>
  <c r="T23" i="1" a="1"/>
  <c r="T25" i="1" a="1"/>
  <c r="S77" i="1" a="1"/>
  <c r="S46" i="1" a="1"/>
  <c r="S75" i="1" a="1"/>
  <c r="T71" i="1" a="1"/>
  <c r="S70" i="1" a="1"/>
  <c r="S57" i="1" a="1"/>
  <c r="T20" i="1" a="1"/>
  <c r="T37" i="1" a="1"/>
  <c r="R37" i="1" a="1"/>
  <c r="S42" i="1" a="1"/>
  <c r="R24" i="1" a="1"/>
  <c r="S43" i="1" a="1"/>
  <c r="R67" i="1" a="1"/>
  <c r="T65" i="1" a="1"/>
  <c r="S74" i="1" a="1"/>
  <c r="R29" i="1" a="1"/>
  <c r="T6" i="1" a="1"/>
  <c r="S63" i="1" a="1"/>
  <c r="R11" i="1" a="1"/>
  <c r="S71" i="1" a="1"/>
  <c r="T68" i="1" a="1"/>
  <c r="R61" i="1" a="1"/>
  <c r="T50" i="1" a="1"/>
  <c r="R45" i="1" a="1"/>
  <c r="R6" i="1" a="1"/>
  <c r="T9" i="1" a="1"/>
  <c r="R57" i="1" a="1"/>
  <c r="R16" i="1" a="1"/>
  <c r="S37" i="1" a="1"/>
  <c r="R19" i="1" a="1"/>
  <c r="R47" i="1" a="1"/>
  <c r="S24" i="1" a="1"/>
  <c r="S31" i="1" a="1"/>
  <c r="S52" i="1" a="1"/>
  <c r="S61" i="1" a="1"/>
  <c r="R41" i="1" a="1"/>
  <c r="R14" i="1" a="1"/>
  <c r="S60" i="1" a="1"/>
  <c r="R17" i="1" a="1"/>
  <c r="T47" i="1" a="1"/>
  <c r="R42" i="1" a="1"/>
  <c r="R20" i="1" a="1"/>
  <c r="T26" i="1" a="1"/>
  <c r="T58" i="1" a="1"/>
  <c r="S10" i="1" a="1"/>
  <c r="R44" i="1" a="1"/>
  <c r="T28" i="1" a="1"/>
  <c r="S2" i="1" a="1"/>
  <c r="T22" i="1" a="1"/>
  <c r="R77" i="1" a="1"/>
  <c r="R79" i="1" a="1"/>
  <c r="S3" i="1" a="1"/>
  <c r="R52" i="1" a="1"/>
  <c r="S19" i="1" a="1"/>
  <c r="R71" i="1" a="1"/>
  <c r="T29" i="1" a="1"/>
  <c r="R65" i="1" a="1"/>
  <c r="S55" i="1" a="1"/>
  <c r="S5" i="1" a="1"/>
  <c r="S66" i="1" a="1"/>
  <c r="T69" i="1" a="1"/>
  <c r="R39" i="1" a="1"/>
  <c r="T33" i="1" a="1"/>
  <c r="R49" i="1" a="1"/>
  <c r="T4" i="1" a="1"/>
  <c r="R51" i="1" a="1"/>
  <c r="T74" i="1" a="1"/>
  <c r="R63" i="1" a="1"/>
  <c r="S79" i="1" a="1"/>
  <c r="T21" i="1" a="1"/>
  <c r="R3" i="1" a="1"/>
  <c r="S33" i="1" a="1"/>
  <c r="T52" i="1" a="1"/>
  <c r="S64" i="1" a="1"/>
  <c r="S69" i="1" a="1"/>
  <c r="R33" i="1" a="1"/>
  <c r="T42" i="1" a="1"/>
  <c r="T48" i="1" a="1"/>
  <c r="S29" i="1" a="1"/>
  <c r="R18" i="1" a="1"/>
  <c r="R35" i="1" a="1"/>
  <c r="S49" i="1" a="1"/>
  <c r="T64" i="1" a="1"/>
  <c r="T8" i="1" a="1"/>
  <c r="T17" i="1" a="1"/>
  <c r="R74" i="1" a="1"/>
  <c r="R70" i="1" a="1"/>
  <c r="T56" i="1" a="1"/>
  <c r="S26" i="1" a="1"/>
  <c r="R36" i="1" a="1"/>
  <c r="S16" i="1" a="1"/>
  <c r="S78" i="1" a="1"/>
  <c r="S14" i="1" a="1"/>
  <c r="T46" i="1" a="1"/>
  <c r="S25" i="1" a="1"/>
  <c r="R43" i="1" a="1"/>
  <c r="S41" i="1" a="1"/>
  <c r="R50" i="1" a="1"/>
  <c r="T55" i="1" a="1"/>
  <c r="R2" i="1" a="1"/>
  <c r="T18" i="1" l="1"/>
  <c r="S34" i="1"/>
  <c r="T23" i="1"/>
  <c r="S32" i="1"/>
  <c r="T41" i="1"/>
  <c r="R66" i="1"/>
  <c r="R32" i="1"/>
  <c r="R50" i="1"/>
  <c r="T61" i="1"/>
  <c r="T17" i="1"/>
  <c r="S40" i="1"/>
  <c r="T44" i="1"/>
  <c r="T13" i="1"/>
  <c r="T66" i="1"/>
  <c r="S25" i="1"/>
  <c r="T42" i="1"/>
  <c r="R64" i="1"/>
  <c r="R38" i="1"/>
  <c r="R19" i="1"/>
  <c r="R6" i="1"/>
  <c r="R2" i="1"/>
  <c r="T4" i="1"/>
  <c r="T16" i="1"/>
  <c r="T43" i="1"/>
  <c r="T70" i="1"/>
  <c r="T2" i="1"/>
  <c r="T15" i="1"/>
  <c r="T68" i="1"/>
  <c r="S78" i="1"/>
  <c r="R4" i="1"/>
  <c r="R75" i="1"/>
  <c r="S73" i="1"/>
  <c r="S52" i="1"/>
  <c r="S23" i="1"/>
  <c r="R65" i="1"/>
  <c r="T76" i="1"/>
  <c r="T26" i="1"/>
  <c r="R24" i="1"/>
  <c r="R34" i="1"/>
  <c r="T25" i="1"/>
  <c r="S71" i="1"/>
  <c r="R22" i="1"/>
  <c r="S9" i="1"/>
  <c r="T6" i="1"/>
  <c r="T64" i="1"/>
  <c r="R23" i="1"/>
  <c r="T12" i="1"/>
  <c r="S12" i="1"/>
  <c r="S35" i="1"/>
  <c r="T10" i="1"/>
  <c r="R21" i="1"/>
  <c r="R58" i="1"/>
  <c r="R44" i="1"/>
  <c r="T47" i="1"/>
  <c r="T7" i="1"/>
  <c r="R77" i="1"/>
  <c r="R30" i="1"/>
  <c r="R42" i="1"/>
  <c r="T9" i="1"/>
  <c r="T73" i="1"/>
  <c r="S49" i="1"/>
  <c r="T62" i="1"/>
  <c r="R60" i="1"/>
  <c r="T50" i="1"/>
  <c r="T14" i="1"/>
  <c r="S11" i="1"/>
  <c r="T24" i="1"/>
  <c r="T3" i="1"/>
  <c r="R16" i="1"/>
  <c r="T78" i="1"/>
  <c r="R14" i="1"/>
  <c r="R46" i="1"/>
  <c r="R31" i="1"/>
  <c r="S44" i="1"/>
  <c r="S38" i="1"/>
  <c r="S45" i="1"/>
  <c r="R72" i="1"/>
  <c r="R76" i="1"/>
  <c r="S74" i="1"/>
  <c r="S19" i="1"/>
  <c r="R37" i="1"/>
  <c r="S4" i="1"/>
  <c r="T59" i="1"/>
  <c r="S47" i="1"/>
  <c r="T49" i="1"/>
  <c r="R55" i="1"/>
  <c r="S66" i="1"/>
  <c r="S16" i="1"/>
  <c r="R47" i="1"/>
  <c r="R15" i="1"/>
  <c r="S79" i="1"/>
  <c r="T39" i="1"/>
  <c r="T33" i="1"/>
  <c r="S46" i="1"/>
  <c r="R68" i="1"/>
  <c r="S50" i="1"/>
  <c r="T27" i="1"/>
  <c r="S69" i="1"/>
  <c r="S42" i="1"/>
  <c r="T21" i="1"/>
  <c r="S21" i="1"/>
  <c r="S6" i="1"/>
  <c r="T57" i="1"/>
  <c r="R73" i="1"/>
  <c r="R8" i="1"/>
  <c r="S59" i="1"/>
  <c r="S48" i="1"/>
  <c r="T45" i="1"/>
  <c r="S30" i="1"/>
  <c r="T5" i="1"/>
  <c r="R79" i="1"/>
  <c r="T75" i="1"/>
  <c r="R74" i="1"/>
  <c r="T22" i="1"/>
  <c r="R67" i="1"/>
  <c r="S68" i="1"/>
  <c r="S10" i="1"/>
  <c r="R61" i="1"/>
  <c r="T46" i="1"/>
  <c r="S14" i="1"/>
  <c r="T56" i="1"/>
  <c r="T19" i="1"/>
  <c r="T65" i="1"/>
  <c r="R9" i="1"/>
  <c r="R29" i="1"/>
  <c r="R33" i="1"/>
  <c r="R59" i="1"/>
  <c r="S62" i="1"/>
  <c r="S2" i="1"/>
  <c r="T30" i="1"/>
  <c r="S15" i="1"/>
  <c r="R18" i="1"/>
  <c r="R25" i="1"/>
  <c r="T34" i="1"/>
  <c r="S27" i="1"/>
  <c r="R10" i="1"/>
  <c r="S37" i="1"/>
  <c r="R3" i="1"/>
  <c r="S24" i="1"/>
  <c r="R56" i="1"/>
  <c r="R78" i="1"/>
  <c r="R71" i="1"/>
  <c r="T79" i="1"/>
  <c r="S13" i="1"/>
  <c r="S39" i="1"/>
  <c r="R36" i="1"/>
  <c r="S60" i="1"/>
  <c r="T77" i="1"/>
  <c r="S53" i="1"/>
  <c r="S51" i="1"/>
  <c r="S29" i="1"/>
  <c r="T28" i="1"/>
  <c r="R63" i="1"/>
  <c r="R20" i="1"/>
  <c r="S26" i="1"/>
  <c r="S3" i="1"/>
  <c r="R43" i="1"/>
  <c r="S17" i="1"/>
  <c r="S5" i="1"/>
  <c r="S54" i="1"/>
  <c r="S63" i="1"/>
  <c r="T71" i="1"/>
  <c r="S55" i="1"/>
  <c r="S8" i="1"/>
  <c r="S56" i="1"/>
  <c r="S43" i="1"/>
  <c r="R62" i="1"/>
  <c r="T48" i="1"/>
  <c r="R35" i="1"/>
  <c r="T20" i="1"/>
  <c r="R39" i="1"/>
  <c r="S58" i="1"/>
  <c r="R70" i="1"/>
  <c r="R48" i="1"/>
  <c r="S18" i="1"/>
  <c r="T31" i="1"/>
  <c r="S20" i="1"/>
  <c r="R28" i="1"/>
  <c r="T58" i="1"/>
  <c r="T38" i="1"/>
  <c r="T29" i="1"/>
  <c r="R49" i="1"/>
  <c r="S28" i="1"/>
  <c r="S33" i="1"/>
  <c r="T55" i="1"/>
  <c r="R12" i="1"/>
  <c r="R17" i="1"/>
  <c r="T11" i="1"/>
  <c r="T72" i="1"/>
  <c r="T37" i="1"/>
  <c r="R57" i="1"/>
  <c r="R7" i="1"/>
  <c r="R27" i="1"/>
  <c r="R51" i="1"/>
  <c r="S36" i="1"/>
  <c r="T53" i="1"/>
  <c r="T74" i="1"/>
  <c r="S41" i="1"/>
  <c r="R5" i="1"/>
  <c r="R54" i="1"/>
  <c r="S64" i="1"/>
  <c r="R53" i="1"/>
  <c r="T51" i="1"/>
  <c r="T32" i="1"/>
  <c r="R69" i="1"/>
  <c r="S31" i="1"/>
  <c r="S72" i="1"/>
  <c r="R41" i="1"/>
  <c r="T60" i="1"/>
  <c r="S77" i="1"/>
  <c r="T36" i="1"/>
  <c r="T63" i="1"/>
  <c r="R52" i="1"/>
  <c r="S70" i="1"/>
  <c r="S75" i="1"/>
  <c r="S65" i="1"/>
  <c r="T52" i="1"/>
  <c r="T35" i="1"/>
  <c r="R11" i="1"/>
  <c r="S57" i="1"/>
  <c r="T67" i="1"/>
  <c r="S22" i="1"/>
  <c r="R40" i="1"/>
  <c r="T54" i="1"/>
  <c r="S67" i="1"/>
  <c r="S76" i="1"/>
  <c r="T40" i="1"/>
  <c r="S7" i="1"/>
  <c r="T69" i="1"/>
  <c r="R45" i="1"/>
  <c r="S61" i="1"/>
  <c r="T8" i="1"/>
  <c r="R26" i="1"/>
  <c r="R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<sst xmlns="http://schemas.openxmlformats.org/spreadsheetml/2006/main" count="1504" uniqueCount="318">
  <si>
    <t>IDENTIFIANT</t>
  </si>
  <si>
    <t>TYPE</t>
  </si>
  <si>
    <t>CODE_CHANTIER</t>
  </si>
  <si>
    <t>DLR</t>
  </si>
  <si>
    <t>DPROG</t>
  </si>
  <si>
    <t>DREA</t>
  </si>
  <si>
    <t>DENLEV</t>
  </si>
  <si>
    <t>DRENDU</t>
  </si>
  <si>
    <t>COMMENTAIRE</t>
  </si>
  <si>
    <t>LIBELLE</t>
  </si>
  <si>
    <t>VILLE</t>
  </si>
  <si>
    <t>RUE</t>
  </si>
  <si>
    <t>DA_ETIQUETTE</t>
  </si>
  <si>
    <t>DA_FORMULAIRE</t>
  </si>
  <si>
    <t>DA_CREATION</t>
  </si>
  <si>
    <t>DA_CLOT</t>
  </si>
  <si>
    <t>CAMPAGNE_CODE_CHANTIER</t>
  </si>
  <si>
    <t>OS_LIBELLE</t>
  </si>
  <si>
    <t>OS_NO_ENGAGEMENT</t>
  </si>
  <si>
    <t>OS_NO</t>
  </si>
  <si>
    <t>COORD_LON</t>
  </si>
  <si>
    <t>COORD_LAT</t>
  </si>
  <si>
    <t>CC48_X</t>
  </si>
  <si>
    <t>CC48_Y</t>
  </si>
  <si>
    <t>CC48_Z</t>
  </si>
  <si>
    <t>DLEVE</t>
  </si>
  <si>
    <t>COMMENTAIRE_SAISIE</t>
  </si>
  <si>
    <t>ETAT</t>
  </si>
  <si>
    <t>PREVOIR_ENLEV</t>
  </si>
  <si>
    <t>C</t>
  </si>
  <si>
    <t>S</t>
  </si>
  <si>
    <t>2023-STRAS-Charmille-C01</t>
  </si>
  <si>
    <t>2023-STRAS-Charmille-C02</t>
  </si>
  <si>
    <t>2023-STRAS-Charmille-C03</t>
  </si>
  <si>
    <t>2023-STRAS-Charmille-C04</t>
  </si>
  <si>
    <t>2023-STRAS-Charmille-C05</t>
  </si>
  <si>
    <t>2142/365</t>
  </si>
  <si>
    <t>2023-STRAS-Orbey-C01</t>
  </si>
  <si>
    <t>2023-STRAS-Orbey-C02</t>
  </si>
  <si>
    <t>2023-STRAS-Orbey-C03</t>
  </si>
  <si>
    <t>2023-STRAS-Orbey-C04</t>
  </si>
  <si>
    <t>2023-STRAS-Orbey-C05</t>
  </si>
  <si>
    <t>2023-STRAS-Orbey-C06</t>
  </si>
  <si>
    <t>2023-STRAS-Orbey-C07</t>
  </si>
  <si>
    <t>2023-STRAS-Orbey-C08</t>
  </si>
  <si>
    <t>2023-STRAS-Orbey-C09</t>
  </si>
  <si>
    <t>2142/318</t>
  </si>
  <si>
    <t>2023-STRAS-Ziegelau-Zellenberg-S01</t>
  </si>
  <si>
    <t>2023-STRAS-Ziegelau-Zellenberg-S02</t>
  </si>
  <si>
    <t>2023-STRAS-Ziegelau-Zellenberg-C01</t>
  </si>
  <si>
    <t>2142/319</t>
  </si>
  <si>
    <t>2023/STRAS-Aurelie-P01</t>
  </si>
  <si>
    <t>2023/STRAS-Aurelie-P02</t>
  </si>
  <si>
    <t>P</t>
  </si>
  <si>
    <t>2142/320</t>
  </si>
  <si>
    <t>2023-STRAS-Canardiere-P01</t>
  </si>
  <si>
    <t>2023-STRAS-Canardiere-P02</t>
  </si>
  <si>
    <t>2142/321</t>
  </si>
  <si>
    <t>2023-STRAS-Pasteur-P01</t>
  </si>
  <si>
    <t>2142/322</t>
  </si>
  <si>
    <t>2023-STRAS-Maison de l'enfance-P01</t>
  </si>
  <si>
    <t>2142/323</t>
  </si>
  <si>
    <t>2023-STRAS-Cahn-P01</t>
  </si>
  <si>
    <t>2023-STRAS-Cahn-P02</t>
  </si>
  <si>
    <t>2023-STRAS-Cahn-P03</t>
  </si>
  <si>
    <t>2142/324</t>
  </si>
  <si>
    <t>2023-STRAS-Stoskopf-P01</t>
  </si>
  <si>
    <t>2023-STRAS-Stoskopf-P02</t>
  </si>
  <si>
    <t>2023-STRAS-Stoskopf-P03</t>
  </si>
  <si>
    <t>2142/325</t>
  </si>
  <si>
    <t>2023-BREUCH-Gambetta-C01</t>
  </si>
  <si>
    <t>2023-BREUCH-Gambetta-C02</t>
  </si>
  <si>
    <t>2023-BREUCH-Gambetta-C03</t>
  </si>
  <si>
    <t>2142/326</t>
  </si>
  <si>
    <t>2023+FEGER-Travail-C01</t>
  </si>
  <si>
    <t>2023+FEGER-Travail-C02</t>
  </si>
  <si>
    <t>2023+FEGER-Travail-C03</t>
  </si>
  <si>
    <t>2142/327</t>
  </si>
  <si>
    <t>2023-FEGER-Vosges-C01</t>
  </si>
  <si>
    <t>2023-FEGER-Vosges-C02</t>
  </si>
  <si>
    <t>2023-FEGER-Vosges-C03</t>
  </si>
  <si>
    <t>2142/328</t>
  </si>
  <si>
    <t>2023-GEISP-Therese-Liberte-C01</t>
  </si>
  <si>
    <t>2023-GEISP-Therese-Liberte-C02</t>
  </si>
  <si>
    <t>2023-GEISP-Therese-Liberte-C03</t>
  </si>
  <si>
    <t>2023-GEISP-Therese-Liberte-C04</t>
  </si>
  <si>
    <t>2023-GEISP-Therese-Liberte-C05</t>
  </si>
  <si>
    <t>2142/329</t>
  </si>
  <si>
    <t>2023-GEISP-Moulin-C01</t>
  </si>
  <si>
    <t>2142/330</t>
  </si>
  <si>
    <t>2023-ILLKI-Eschau-C01</t>
  </si>
  <si>
    <t>2142/331</t>
  </si>
  <si>
    <t>2023-ILLKI-Espérance-C01</t>
  </si>
  <si>
    <t>2023-ILLKI-Espérance-C02</t>
  </si>
  <si>
    <t>2023-ILLKI-Espérance-C03</t>
  </si>
  <si>
    <t>2142/332</t>
  </si>
  <si>
    <t>2023-ILLKI-Uhrich-C01</t>
  </si>
  <si>
    <t>2142/333</t>
  </si>
  <si>
    <t>2023-ILLKI-Moineaux-C01</t>
  </si>
  <si>
    <t>2142/334</t>
  </si>
  <si>
    <t>2023-ILLKI-Perdrix-C01</t>
  </si>
  <si>
    <t>2023-ILLKI-Moineaux-C02</t>
  </si>
  <si>
    <t>2023-ILLKI-Moineaux-C03</t>
  </si>
  <si>
    <t>2023-ILLKI-Perdrix-C02</t>
  </si>
  <si>
    <t>2023-ILLKI-Perdrix-C03</t>
  </si>
  <si>
    <t>2023-ILLKI-Perdrix-C04</t>
  </si>
  <si>
    <t>2142/335</t>
  </si>
  <si>
    <t>2023-ILLKI-Vignes-C01</t>
  </si>
  <si>
    <t>2023-ILLKI-Vignes-C02</t>
  </si>
  <si>
    <t>2023-ILLKI-Vignes-C03</t>
  </si>
  <si>
    <t>2142/336</t>
  </si>
  <si>
    <t>2023-WANTZ-Heros-Leclerc-C01</t>
  </si>
  <si>
    <t>2023-WANTZ-Heros-Leclerc-C02</t>
  </si>
  <si>
    <t>2023-WANTZ-Heros-Leclerc-C03</t>
  </si>
  <si>
    <t>2023-WANTZ-Heros-Leclerc-C04</t>
  </si>
  <si>
    <t>2023-WANTZ-Heros-Leclerc-C05</t>
  </si>
  <si>
    <t>2023-WANTZ-Heros-Leclerc-C06</t>
  </si>
  <si>
    <t>2142/337</t>
  </si>
  <si>
    <t>2023-LINGO-Protection-C01</t>
  </si>
  <si>
    <t>2142/338</t>
  </si>
  <si>
    <t>2023-LINGO-Protection-C02</t>
  </si>
  <si>
    <t>2023-LINGO-Protection-C03</t>
  </si>
  <si>
    <t>2142/339</t>
  </si>
  <si>
    <t>2023-LINGO-TournanteC01</t>
  </si>
  <si>
    <t>2023-LINGO-TournanteC02</t>
  </si>
  <si>
    <t>2023-LINGO-TournanteC03</t>
  </si>
  <si>
    <t>2023-LIPSH-Alsace-C01</t>
  </si>
  <si>
    <t>2023-LIPSH-Alsace-C02</t>
  </si>
  <si>
    <t>2023-LIPSH-Alsace-C03</t>
  </si>
  <si>
    <t>2023-MUNDO-Printemps-C01</t>
  </si>
  <si>
    <t>2142/341</t>
  </si>
  <si>
    <t>2142/340</t>
  </si>
  <si>
    <t>2023-MUNDO-Printemps-C02</t>
  </si>
  <si>
    <t>2023-MUNDO-Printemps-C03</t>
  </si>
  <si>
    <t>2023-OSTHO-Fleurs-C01</t>
  </si>
  <si>
    <t>2142/342</t>
  </si>
  <si>
    <t>2023-OSTHO-Fleurs-C02</t>
  </si>
  <si>
    <t>2023-OSTHO-Fleurs-C03</t>
  </si>
  <si>
    <t>2023-OSTWA-Feil-C01</t>
  </si>
  <si>
    <t>2142/343</t>
  </si>
  <si>
    <t>2023-OSTWA-Feil-C02</t>
  </si>
  <si>
    <t>2023-OSTWA-Feil-C03</t>
  </si>
  <si>
    <t>2023-PLOBS-Espérance-C01</t>
  </si>
  <si>
    <t>2142/344</t>
  </si>
  <si>
    <t>2023-PLOBS-Espérance-C02</t>
  </si>
  <si>
    <t>2023-PLOBS-Espérance-C03</t>
  </si>
  <si>
    <t>2142/345</t>
  </si>
  <si>
    <t>2023-REICH-Limousin-C01</t>
  </si>
  <si>
    <t>2023-REICH-Limousin-C02</t>
  </si>
  <si>
    <t>2023-REICH-Limousin-C03</t>
  </si>
  <si>
    <t>2023-REICH-Lorraine-Bretagne-C01</t>
  </si>
  <si>
    <t>2142/346</t>
  </si>
  <si>
    <t>2023-REICH-Lorraine-Bretagne-C02</t>
  </si>
  <si>
    <t>2023-REICH-Lorraine-Bretagne-C03</t>
  </si>
  <si>
    <t>2023-REICH-Lorraine-Bretagne-C04</t>
  </si>
  <si>
    <t>2023-REICH-Lorraine-Bretagne-C05</t>
  </si>
  <si>
    <t>2023-SCHIL-Poilus-C01</t>
  </si>
  <si>
    <t>2142/347</t>
  </si>
  <si>
    <t>2023-SCHIL-Poilus-C02</t>
  </si>
  <si>
    <t>2023-SCHIL-Poilus-C03</t>
  </si>
  <si>
    <t>2023-SOUFF-Ecole-C01</t>
  </si>
  <si>
    <t>2142/348</t>
  </si>
  <si>
    <t>2023-SOUFF-Ecole-C02</t>
  </si>
  <si>
    <t>2023-SOUFF-Ecole-C03</t>
  </si>
  <si>
    <t>2023-SOUFF-Moulin-C01</t>
  </si>
  <si>
    <t>2142/349</t>
  </si>
  <si>
    <t>2023-SOUFF-Moulin-C02</t>
  </si>
  <si>
    <t>2023-SOUFF-Moulin-C03</t>
  </si>
  <si>
    <t>2023-VENDE-Artisans-Industrie-C01</t>
  </si>
  <si>
    <t>2142/350</t>
  </si>
  <si>
    <t>2023-VENDE-Artisans-Industrie-C02</t>
  </si>
  <si>
    <t>2023-STRAS-Betschdorf-C01</t>
  </si>
  <si>
    <t>2142/351</t>
  </si>
  <si>
    <t>2023-STRAS-Betschdorf-C02</t>
  </si>
  <si>
    <t>2023-STRAS-Betschdorf-C03</t>
  </si>
  <si>
    <t>2023-STRAS-Fort-Louis-C01</t>
  </si>
  <si>
    <t>2142/352</t>
  </si>
  <si>
    <t>2023-STRAS-Fort-Louis-C02</t>
  </si>
  <si>
    <t>2023-STRAS-Kilstett-C01</t>
  </si>
  <si>
    <t>2142/353</t>
  </si>
  <si>
    <t>2023-STRAS-Kilstett-C02</t>
  </si>
  <si>
    <t>2023-STRAS-Lorraine-C01</t>
  </si>
  <si>
    <t>2142/354</t>
  </si>
  <si>
    <t>2023-STRAS-Lorraine-C02</t>
  </si>
  <si>
    <t>2023-STRAS-Lorraine-C03</t>
  </si>
  <si>
    <t>2023-STRAS-Maechling-C01</t>
  </si>
  <si>
    <t>2142/355</t>
  </si>
  <si>
    <t>2023-STRAS-Maechling-C02</t>
  </si>
  <si>
    <t>2023-STRAS-Maechling-C03</t>
  </si>
  <si>
    <t>2023-STRAS-petit-Marias-C01</t>
  </si>
  <si>
    <t>2142/356</t>
  </si>
  <si>
    <t>2023-STRAS-petit-Marias-C02</t>
  </si>
  <si>
    <t>2023-STRAS-petit-Marias-C03</t>
  </si>
  <si>
    <t>2023-STRAS-Kehl-C01</t>
  </si>
  <si>
    <t>2142/357</t>
  </si>
  <si>
    <t>2023-STRAS-Kehl-C02</t>
  </si>
  <si>
    <t>2023-STRAS-provence-C01</t>
  </si>
  <si>
    <t>2142/358</t>
  </si>
  <si>
    <t>2023-STRAS-provence-C02</t>
  </si>
  <si>
    <t>2023-STRAS-provence-C03</t>
  </si>
  <si>
    <t>2023-STRAS-St-Quentin-C01</t>
  </si>
  <si>
    <t>2142/359</t>
  </si>
  <si>
    <t>2023-STRAS-St-Quentin-C02</t>
  </si>
  <si>
    <t>2023-STRAS-St-Quentin-C03</t>
  </si>
  <si>
    <t>2023-STRAS-Rimbach-C01</t>
  </si>
  <si>
    <t>2142/360</t>
  </si>
  <si>
    <t>2023-STRAS-Rimbach-C02</t>
  </si>
  <si>
    <t>2023-STRAS-Rimbach-C03</t>
  </si>
  <si>
    <t>2023-STRAS-Rimbach-Ampere-C01</t>
  </si>
  <si>
    <t>2142/361</t>
  </si>
  <si>
    <t>2023-STRAS-Rimbach-Ampere-C02</t>
  </si>
  <si>
    <t>2023-STRAS-Schutzenberger-C01</t>
  </si>
  <si>
    <t>2142/362</t>
  </si>
  <si>
    <t>2023-STRAS-Schutzenberger-C02</t>
  </si>
  <si>
    <t>2023-STRAS-Schutzenberger-C03</t>
  </si>
  <si>
    <t>2023-STRAS-Schutzenberger-C04</t>
  </si>
  <si>
    <t>2023-STRAS-Thomas-C01</t>
  </si>
  <si>
    <t>2142/363</t>
  </si>
  <si>
    <t>2023-STRAS-Thomas-C02</t>
  </si>
  <si>
    <t>2023-STRAS-Thomas-C03</t>
  </si>
  <si>
    <t>2023-STRAS-Wissembourg-C01</t>
  </si>
  <si>
    <t>2142/364</t>
  </si>
  <si>
    <t>2023-STRAS-Wissembourg-C02</t>
  </si>
  <si>
    <t>2023-STRAS-Wissembourg-C03</t>
  </si>
  <si>
    <t>2023-STRAS-Wissembourg-C04</t>
  </si>
  <si>
    <t>2023-STRAS-Wissembourg-C05</t>
  </si>
  <si>
    <t>DRENDU_LRC</t>
  </si>
  <si>
    <t>2025-OBERS-Mittelweg-S03</t>
  </si>
  <si>
    <t>2142/748</t>
  </si>
  <si>
    <t/>
  </si>
  <si>
    <t>OBERSCHAEFFOLSHEIM - Mittleweg</t>
  </si>
  <si>
    <t>OBERSCHAEFFOLSHEIM</t>
  </si>
  <si>
    <t>Mittleweg</t>
  </si>
  <si>
    <t>21/02/2025</t>
  </si>
  <si>
    <t>2142/746</t>
  </si>
  <si>
    <t>2025 - 63819</t>
  </si>
  <si>
    <t>202563819</t>
  </si>
  <si>
    <t>2025-</t>
  </si>
  <si>
    <t>2025-OBERS-Mittelweg-C02</t>
  </si>
  <si>
    <t>2025-OBERS-Mittelweg-S02</t>
  </si>
  <si>
    <t>2025-OBERS-Mittelweg-S01</t>
  </si>
  <si>
    <t>2025-OBERS-Mittelweg-C01</t>
  </si>
  <si>
    <t>2025-STRAS-Ampère-S01</t>
  </si>
  <si>
    <t>2142/749</t>
  </si>
  <si>
    <t>STRASBOURG - Rue Ampère</t>
  </si>
  <si>
    <t>STRASBOURG</t>
  </si>
  <si>
    <t>Rue Ampère</t>
  </si>
  <si>
    <t>2142/747</t>
  </si>
  <si>
    <t>2025 - 63820</t>
  </si>
  <si>
    <t>2025-63820</t>
  </si>
  <si>
    <t>6882</t>
  </si>
  <si>
    <t>2025-STRAS-Ampère-C02</t>
  </si>
  <si>
    <t>2025-STRAS-Ampère-C01</t>
  </si>
  <si>
    <t>2025-STRAS-Ampère-S02</t>
  </si>
  <si>
    <t>2025-STRAS-Legrand-C01</t>
  </si>
  <si>
    <t>2142/750</t>
  </si>
  <si>
    <t>STRASBOURG - Parvis école A. Legrand</t>
  </si>
  <si>
    <t>Parvis école A. Legrand</t>
  </si>
  <si>
    <t>2025-STRAS-Legrand-S01</t>
  </si>
  <si>
    <t>2025-STRAS-Legrand-P01</t>
  </si>
  <si>
    <t>2025-STRAS-Polygone144-S01</t>
  </si>
  <si>
    <t>2142/751</t>
  </si>
  <si>
    <t>STRASBOURG - Route du Polygone</t>
  </si>
  <si>
    <t>Route du Polygone</t>
  </si>
  <si>
    <t>2025-STRAS-Polygone144-P01</t>
  </si>
  <si>
    <t>2025-STRAS-Rape-S01</t>
  </si>
  <si>
    <t>2142/752</t>
  </si>
  <si>
    <t>STRASBOURG - Rue de la Rape</t>
  </si>
  <si>
    <t>Rue de la Rape</t>
  </si>
  <si>
    <t>2025-STRAS-Rape-P02</t>
  </si>
  <si>
    <t>2025-STRAS-Rape-P01</t>
  </si>
  <si>
    <t>2025-STRAS-Rape-S02</t>
  </si>
  <si>
    <t>2025-STRAS-Rhone-C01</t>
  </si>
  <si>
    <t>2142/753</t>
  </si>
  <si>
    <t>STRASBOURG - Rue du Rhône</t>
  </si>
  <si>
    <t>Rue du Rhône</t>
  </si>
  <si>
    <t>2025-STRAS-Rhone-C02</t>
  </si>
  <si>
    <t>2025-STRAS-Rhone-S01</t>
  </si>
  <si>
    <t>2025-STRAS-Rhone-S02</t>
  </si>
  <si>
    <t>2025-STRAS-Tarade-S01</t>
  </si>
  <si>
    <t>2142/754</t>
  </si>
  <si>
    <t>STRASBOURG - Rue Tarade</t>
  </si>
  <si>
    <t>Rue Tarade</t>
  </si>
  <si>
    <t>2025-STRAS-Tarade-C01</t>
  </si>
  <si>
    <t>2025-STRAS-Tarade-S02</t>
  </si>
  <si>
    <t>2025-STRAS-Wodli-C01</t>
  </si>
  <si>
    <t>2142/755</t>
  </si>
  <si>
    <t>STRASBOURG - Rue G. Wodli</t>
  </si>
  <si>
    <t>Rue G. Wodli</t>
  </si>
  <si>
    <t>48,5902544183333</t>
  </si>
  <si>
    <t>7,73540781166666</t>
  </si>
  <si>
    <t>2049100,632</t>
  </si>
  <si>
    <t>7276354,032</t>
  </si>
  <si>
    <t>139,47</t>
  </si>
  <si>
    <t>2025-STRAS-Wodli-S01</t>
  </si>
  <si>
    <t>48,590138535</t>
  </si>
  <si>
    <t>7,73548887</t>
  </si>
  <si>
    <t>2049107,391</t>
  </si>
  <si>
    <t>7276341,537</t>
  </si>
  <si>
    <t>139,536</t>
  </si>
  <si>
    <t>2025-STRAS-Wodli-S02</t>
  </si>
  <si>
    <t>48,59035036</t>
  </si>
  <si>
    <t>7,735351775</t>
  </si>
  <si>
    <t>2049095,851</t>
  </si>
  <si>
    <t>7276364,426</t>
  </si>
  <si>
    <t>139,473</t>
  </si>
  <si>
    <t>2025-STRAS-Wodli-P01</t>
  </si>
  <si>
    <t>48,59013811</t>
  </si>
  <si>
    <t>7,73548926</t>
  </si>
  <si>
    <t>2049107,423</t>
  </si>
  <si>
    <t>7276341,492</t>
  </si>
  <si>
    <t>139,524</t>
  </si>
  <si>
    <t>2025-STRAS-Wodli-P02</t>
  </si>
  <si>
    <t>48,5903506466666</t>
  </si>
  <si>
    <t>7,735352965</t>
  </si>
  <si>
    <t>2049095,937</t>
  </si>
  <si>
    <t>7276364,464</t>
  </si>
  <si>
    <t>139,472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</si>
</sst>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39997558519241921"/>
        <bgColor indexed="0"/>
      </patternFill>
    </fill>
    <fill>
      <patternFill patternType="solid">
        <fgColor theme="4" tint="0.7999816888943144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0" xfId="1" applyFont="1" applyAlignment="1">
      <alignment wrapText="1"/>
    </xf>
    <xf numFmtId="0" fontId="1" fillId="4" borderId="1" xfId="1" applyFont="1" applyFill="1" applyBorder="1" applyAlignment="1">
      <alignment horizontal="center"/>
    </xf>
    <xf numFmtId="0" fontId="1" fillId="0" borderId="0" xfId="1" applyFont="1" applyAlignment="1">
      <alignment horizontal="right" wrapText="1"/>
    </xf>
    <xf numFmtId="14" fontId="0" fillId="0" borderId="0" xfId="0" applyNumberForma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2" fillId="0" borderId="0" xfId="2"/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15" fontId="1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Feuil1" xfId="1" xr:uid="{C03730B0-B1E0-4FFA-9B66-386CC88E491A}"/>
    <cellStyle name="Normal_Feuil2" xfId="2" xr:uid="{55735259-E79C-493D-95FF-732079079D59}"/>
  </cellStyles>
  <dxfs count="0"/>
  <tableStyles count="1" defaultTableStyle="TableStyleMedium2" defaultPivotStyle="PivotStyleLight16">
    <tableStyle name="Invisible" pivot="0" table="0" count="0" xr9:uid="{7079A40E-A992-4812-B52E-F30228199A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Informatique\_APPLICATIONS_\Hk3\SIRS-Add-In.xlam" TargetMode="External"/><Relationship Id="rId1" Type="http://schemas.openxmlformats.org/officeDocument/2006/relationships/externalLinkPath" Target="file:///G:\Informatique\_APPLICATIONS_\Hk3\SIRS-Add-In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Informatique\_APPLICATIONS_\Hk3\SIRS-Add-In%20v1.3.xlam" TargetMode="External"/><Relationship Id="rId1" Type="http://schemas.openxmlformats.org/officeDocument/2006/relationships/externalLinkPath" Target="file:///G:\Informatique\_APPLICATIONS_\Hk3\SIRS-Add-In%20v1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</sheetNames>
    <definedNames>
      <definedName name="HK3RECHECHERECDEAVEN"/>
      <definedName name="HK3RECHECHERECHANTIER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SIRS-Add-In v1.3"/>
    </sheetNames>
    <definedNames>
      <definedName name="HK3RECHECHERECDEAVEN"/>
      <definedName name="HK3RECHECHERECHANTI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970-B5C4-4886-B9FC-B4CD45BAFE7D}">
  <dimension ref="A1:AC95"/>
  <sheetViews>
    <sheetView tabSelected="1" zoomScaleNormal="100" workbookViewId="0">
      <selection activeCell="A21" sqref="A21"/>
    </sheetView>
  </sheetViews>
  <sheetFormatPr baseColWidth="10" defaultRowHeight="14.4" x14ac:dyDescent="0.3"/>
  <cols>
    <col min="1" max="1" width="51.109375" customWidth="1"/>
    <col min="3" max="3" width="16.33203125" customWidth="1"/>
    <col min="4" max="4" width="12" bestFit="1" customWidth="1"/>
    <col min="5" max="5" width="7.33203125" bestFit="1" customWidth="1"/>
    <col min="6" max="6" width="5.6640625" bestFit="1" customWidth="1"/>
    <col min="7" max="7" width="7.88671875" bestFit="1" customWidth="1"/>
    <col min="8" max="8" width="8.44140625" bestFit="1" customWidth="1"/>
    <col min="9" max="9" width="14.44140625" bestFit="1" customWidth="1"/>
    <col min="10" max="10" width="47.109375" bestFit="1" customWidth="1"/>
    <col min="11" max="11" width="16.6640625" customWidth="1"/>
    <col min="12" max="12" width="35.88671875" bestFit="1" customWidth="1"/>
    <col min="13" max="13" width="13.88671875" bestFit="1" customWidth="1"/>
    <col min="14" max="14" width="16.109375" bestFit="1" customWidth="1"/>
    <col min="15" max="15" width="13.5546875" bestFit="1" customWidth="1"/>
    <col min="16" max="16" width="9" bestFit="1" customWidth="1"/>
    <col min="17" max="17" width="27.44140625" bestFit="1" customWidth="1"/>
    <col min="18" max="18" width="18.5546875" bestFit="1" customWidth="1"/>
    <col min="19" max="19" width="20.88671875" bestFit="1" customWidth="1"/>
    <col min="20" max="20" width="10.5546875" customWidth="1"/>
    <col min="29" max="29" width="15.33203125" bestFit="1" customWidth="1"/>
  </cols>
  <sheetData>
    <row r="1" spans="1:29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</row>
    <row r="2" spans="1:29" x14ac:dyDescent="0.3">
      <c r="A2" s="8" t="s">
        <v>241</v>
      </c>
      <c r="B2" s="3" t="s">
        <v>29</v>
      </c>
      <c r="C2" s="3" t="str">
        <f>_xlfn.XLOOKUP(A2,Feuil2!A:A,Feuil2!C:C)</f>
        <v>2142/748</v>
      </c>
      <c r="D2" s="6">
        <v>45807</v>
      </c>
      <c r="J2" t="str" cm="1">
        <f t="array" ref="J2">IF(C2&lt;&gt;"",[1]!HK3RECHECHERECHANTIER(C2,"LIBELLE"),"")</f>
        <v>OBERSCHAEFFOLSHEIM - Mittleweg</v>
      </c>
      <c r="K2" t="str" cm="1">
        <f t="array" ref="K2">IF(C2&lt;&gt;"",[1]!HK3RECHECHERECHANTIER(C2,"VILLE"),"")</f>
        <v>OBERSCHAEFFOLSHEIM</v>
      </c>
      <c r="L2" t="str" cm="1">
        <f t="array" ref="L2">IF(C2&lt;&gt;"",[1]!HK3RECHECHERECHANTIER(C2,"ADRESSE1"),"")</f>
        <v>Mittleweg</v>
      </c>
      <c r="O2" s="6" t="str" cm="1">
        <f t="array" ref="O2">IF(C2&lt;&gt;"",[1]!HK3RECHECHERECHANTIER(C2,"DATE_OUVERT"),"")</f>
        <v>21/02/2025</v>
      </c>
      <c r="Q2" s="3" t="s">
        <v>234</v>
      </c>
      <c r="R2" t="str" cm="1">
        <f t="array" ref="R2">_xlfn.IFNA(IF(Q2="",[1]!HK3RECHECHERECDEAVEN(C2,"CD.COMMENTAIRE",0),[1]!HK3RECHECHERECDEAVEN(Q2,"CD.COMMENTAIRE",0)),"")</f>
        <v>2025 - 63819</v>
      </c>
      <c r="S2" t="str" cm="1">
        <f t="array" ref="S2">IF(Q2&lt;&gt;"",[1]!HK3RECHECHERECDEAVEN(Q2,"CD.NUM_DEVIS",0),[1]!HK3RECHECHERECDEAVEN(C2,"CD.NUM_DEVIS",0))</f>
        <v>202563819</v>
      </c>
      <c r="T2" t="str" cm="1">
        <f t="array" ref="T2">IF(Q2&lt;&gt;"",[1]!HK3RECHECHERECDEAVEN(Q2,"CD.NUM_COMMANDE",0),[1]!HK3RECHECHERECDEAVEN(C2,"CD.NUM_COMMANDE",0))</f>
        <v>2025-</v>
      </c>
      <c r="AB2" s="5">
        <v>1</v>
      </c>
      <c r="AC2" s="5" t="b">
        <v>0</v>
      </c>
    </row>
    <row r="3" spans="1:29" x14ac:dyDescent="0.3">
      <c r="A3" s="8" t="s">
        <v>238</v>
      </c>
      <c r="B3" s="3" t="s">
        <v>29</v>
      </c>
      <c r="C3" s="3" t="str">
        <f>_xlfn.XLOOKUP(A3,Feuil2!A:A,Feuil2!C:C)</f>
        <v>2142/748</v>
      </c>
      <c r="D3" s="6">
        <v>45807</v>
      </c>
      <c r="J3" t="str" cm="1">
        <f t="array" ref="J3">IF(C3&lt;&gt;"",[1]!HK3RECHECHERECHANTIER(C3,"LIBELLE"),"")</f>
        <v>OBERSCHAEFFOLSHEIM - Mittleweg</v>
      </c>
      <c r="K3" t="str" cm="1">
        <f t="array" ref="K3">IF(C3&lt;&gt;"",[1]!HK3RECHECHERECHANTIER(C3,"VILLE"),"")</f>
        <v>OBERSCHAEFFOLSHEIM</v>
      </c>
      <c r="L3" t="str" cm="1">
        <f t="array" ref="L3">IF(C3&lt;&gt;"",[1]!HK3RECHECHERECHANTIER(C3,"ADRESSE1"),"")</f>
        <v>Mittleweg</v>
      </c>
      <c r="O3" s="6" t="str" cm="1">
        <f t="array" ref="O3">IF(C3&lt;&gt;"",[1]!HK3RECHECHERECHANTIER(C3,"DATE_OUVERT"),"")</f>
        <v>21/02/2025</v>
      </c>
      <c r="Q3" s="3" t="s">
        <v>234</v>
      </c>
      <c r="R3" t="str" cm="1">
        <f t="array" ref="R3">_xlfn.IFNA(IF(Q3="",[1]!HK3RECHECHERECDEAVEN(C3,"CD.COMMENTAIRE",0),[1]!HK3RECHECHERECDEAVEN(Q3,"CD.COMMENTAIRE",0)),"")</f>
        <v>2025 - 63819</v>
      </c>
      <c r="S3" t="str" cm="1">
        <f t="array" ref="S3">IF(Q3&lt;&gt;"",[1]!HK3RECHECHERECDEAVEN(Q3,"CD.NUM_DEVIS",0),[1]!HK3RECHECHERECDEAVEN(C3,"CD.NUM_DEVIS",0))</f>
        <v>202563819</v>
      </c>
      <c r="T3" t="str" cm="1">
        <f t="array" ref="T3">IF(Q3&lt;&gt;"",[1]!HK3RECHECHERECDEAVEN(Q3,"CD.NUM_COMMANDE",0),[1]!HK3RECHECHERECDEAVEN(C3,"CD.NUM_COMMANDE",0))</f>
        <v>2025-</v>
      </c>
      <c r="AB3" s="5">
        <v>1</v>
      </c>
      <c r="AC3" s="5" t="b">
        <v>0</v>
      </c>
    </row>
    <row r="4" spans="1:29" x14ac:dyDescent="0.3">
      <c r="A4" s="8" t="s">
        <v>240</v>
      </c>
      <c r="B4" s="3" t="s">
        <v>30</v>
      </c>
      <c r="C4" s="3" t="str">
        <f>_xlfn.XLOOKUP(A4,Feuil2!A:A,Feuil2!C:C)</f>
        <v>2142/748</v>
      </c>
      <c r="D4" s="6">
        <v>45807</v>
      </c>
      <c r="J4" t="str" cm="1">
        <f t="array" ref="J4">IF(C4&lt;&gt;"",[1]!HK3RECHECHERECHANTIER(C4,"LIBELLE"),"")</f>
        <v>OBERSCHAEFFOLSHEIM - Mittleweg</v>
      </c>
      <c r="K4" t="str" cm="1">
        <f t="array" ref="K4">IF(C4&lt;&gt;"",[1]!HK3RECHECHERECHANTIER(C4,"VILLE"),"")</f>
        <v>OBERSCHAEFFOLSHEIM</v>
      </c>
      <c r="L4" t="str" cm="1">
        <f t="array" ref="L4">IF(C4&lt;&gt;"",[1]!HK3RECHECHERECHANTIER(C4,"ADRESSE1"),"")</f>
        <v>Mittleweg</v>
      </c>
      <c r="O4" s="6" t="str" cm="1">
        <f t="array" ref="O4">IF(C4&lt;&gt;"",[1]!HK3RECHECHERECHANTIER(C4,"DATE_OUVERT"),"")</f>
        <v>21/02/2025</v>
      </c>
      <c r="Q4" s="3" t="s">
        <v>234</v>
      </c>
      <c r="R4" t="str" cm="1">
        <f t="array" ref="R4">_xlfn.IFNA(IF(Q4="",[1]!HK3RECHECHERECDEAVEN(C4,"CD.COMMENTAIRE",0),[1]!HK3RECHECHERECDEAVEN(Q4,"CD.COMMENTAIRE",0)),"")</f>
        <v>2025 - 63819</v>
      </c>
      <c r="S4" t="str" cm="1">
        <f t="array" ref="S4">IF(Q4&lt;&gt;"",[1]!HK3RECHECHERECDEAVEN(Q4,"CD.NUM_DEVIS",0),[1]!HK3RECHECHERECDEAVEN(C4,"CD.NUM_DEVIS",0))</f>
        <v>202563819</v>
      </c>
      <c r="T4" t="str" cm="1">
        <f t="array" ref="T4">IF(Q4&lt;&gt;"",[1]!HK3RECHECHERECDEAVEN(Q4,"CD.NUM_COMMANDE",0),[1]!HK3RECHECHERECDEAVEN(C4,"CD.NUM_COMMANDE",0))</f>
        <v>2025-</v>
      </c>
      <c r="AB4" s="5">
        <v>1</v>
      </c>
      <c r="AC4" s="5" t="b">
        <v>0</v>
      </c>
    </row>
    <row r="5" spans="1:29" x14ac:dyDescent="0.3">
      <c r="A5" s="8" t="s">
        <v>239</v>
      </c>
      <c r="B5" s="3" t="s">
        <v>30</v>
      </c>
      <c r="C5" s="3" t="str">
        <f>_xlfn.XLOOKUP(A5,Feuil2!A:A,Feuil2!C:C)</f>
        <v>2142/748</v>
      </c>
      <c r="D5" s="6">
        <v>45807</v>
      </c>
      <c r="J5" t="str" cm="1">
        <f t="array" ref="J5">IF(C5&lt;&gt;"",[1]!HK3RECHECHERECHANTIER(C5,"LIBELLE"),"")</f>
        <v>OBERSCHAEFFOLSHEIM - Mittleweg</v>
      </c>
      <c r="K5" t="str" cm="1">
        <f t="array" ref="K5">IF(C5&lt;&gt;"",[1]!HK3RECHECHERECHANTIER(C5,"VILLE"),"")</f>
        <v>OBERSCHAEFFOLSHEIM</v>
      </c>
      <c r="L5" t="str" cm="1">
        <f t="array" ref="L5">IF(C5&lt;&gt;"",[1]!HK3RECHECHERECHANTIER(C5,"ADRESSE1"),"")</f>
        <v>Mittleweg</v>
      </c>
      <c r="O5" s="6" t="str" cm="1">
        <f t="array" ref="O5">IF(C5&lt;&gt;"",[1]!HK3RECHECHERECHANTIER(C5,"DATE_OUVERT"),"")</f>
        <v>21/02/2025</v>
      </c>
      <c r="Q5" s="3" t="s">
        <v>234</v>
      </c>
      <c r="R5" t="str" cm="1">
        <f t="array" ref="R5">_xlfn.IFNA(IF(Q5="",[1]!HK3RECHECHERECDEAVEN(C5,"CD.COMMENTAIRE",0),[1]!HK3RECHECHERECDEAVEN(Q5,"CD.COMMENTAIRE",0)),"")</f>
        <v>2025 - 63819</v>
      </c>
      <c r="S5" t="str" cm="1">
        <f t="array" ref="S5">IF(Q5&lt;&gt;"",[1]!HK3RECHECHERECDEAVEN(Q5,"CD.NUM_DEVIS",0),[1]!HK3RECHECHERECDEAVEN(C5,"CD.NUM_DEVIS",0))</f>
        <v>202563819</v>
      </c>
      <c r="T5" t="str" cm="1">
        <f t="array" ref="T5">IF(Q5&lt;&gt;"",[1]!HK3RECHECHERECDEAVEN(Q5,"CD.NUM_COMMANDE",0),[1]!HK3RECHECHERECDEAVEN(C5,"CD.NUM_COMMANDE",0))</f>
        <v>2025-</v>
      </c>
      <c r="AB5" s="5">
        <v>1</v>
      </c>
      <c r="AC5" s="5" t="b">
        <v>0</v>
      </c>
    </row>
    <row r="6" spans="1:29" x14ac:dyDescent="0.3">
      <c r="A6" s="8" t="s">
        <v>227</v>
      </c>
      <c r="B6" s="3" t="s">
        <v>30</v>
      </c>
      <c r="C6" s="3" t="str">
        <f>_xlfn.XLOOKUP(A6,Feuil2!A:A,Feuil2!C:C)</f>
        <v>2142/748</v>
      </c>
      <c r="D6" s="6">
        <v>45807</v>
      </c>
      <c r="J6" t="str" cm="1">
        <f t="array" ref="J6">IF(C6&lt;&gt;"",[1]!HK3RECHECHERECHANTIER(C6,"LIBELLE"),"")</f>
        <v>OBERSCHAEFFOLSHEIM - Mittleweg</v>
      </c>
      <c r="K6" t="str" cm="1">
        <f t="array" ref="K6">IF(C6&lt;&gt;"",[1]!HK3RECHECHERECHANTIER(C6,"VILLE"),"")</f>
        <v>OBERSCHAEFFOLSHEIM</v>
      </c>
      <c r="L6" t="str" cm="1">
        <f t="array" ref="L6">IF(C6&lt;&gt;"",[1]!HK3RECHECHERECHANTIER(C6,"ADRESSE1"),"")</f>
        <v>Mittleweg</v>
      </c>
      <c r="O6" s="6" t="str" cm="1">
        <f t="array" ref="O6">IF(C6&lt;&gt;"",[1]!HK3RECHECHERECHANTIER(C6,"DATE_OUVERT"),"")</f>
        <v>21/02/2025</v>
      </c>
      <c r="Q6" s="3" t="s">
        <v>234</v>
      </c>
      <c r="R6" t="str" cm="1">
        <f t="array" ref="R6">_xlfn.IFNA(IF(Q6="",[1]!HK3RECHECHERECDEAVEN(C6,"CD.COMMENTAIRE",0),[1]!HK3RECHECHERECDEAVEN(Q6,"CD.COMMENTAIRE",0)),"")</f>
        <v>2025 - 63819</v>
      </c>
      <c r="S6" t="str" cm="1">
        <f t="array" ref="S6">IF(Q6&lt;&gt;"",[1]!HK3RECHECHERECDEAVEN(Q6,"CD.NUM_DEVIS",0),[1]!HK3RECHECHERECDEAVEN(C6,"CD.NUM_DEVIS",0))</f>
        <v>202563819</v>
      </c>
      <c r="T6" t="str" cm="1">
        <f t="array" ref="T6">IF(Q6&lt;&gt;"",[1]!HK3RECHECHERECDEAVEN(Q6,"CD.NUM_COMMANDE",0),[1]!HK3RECHECHERECDEAVEN(C6,"CD.NUM_COMMANDE",0))</f>
        <v>2025-</v>
      </c>
      <c r="AB6" s="5">
        <v>1</v>
      </c>
      <c r="AC6" s="5" t="b">
        <v>0</v>
      </c>
    </row>
    <row r="7" spans="1:29" x14ac:dyDescent="0.3">
      <c r="A7" s="8" t="s">
        <v>252</v>
      </c>
      <c r="B7" s="3" t="s">
        <v>29</v>
      </c>
      <c r="C7" s="3" t="str">
        <f>_xlfn.XLOOKUP(A7,Feuil2!A:A,Feuil2!C:C)</f>
        <v>2142/749</v>
      </c>
      <c r="D7" s="6">
        <v>45807</v>
      </c>
      <c r="J7" t="str" cm="1">
        <f t="array" ref="J7">IF(C7&lt;&gt;"",[1]!HK3RECHECHERECHANTIER(C7,"LIBELLE"),"")</f>
        <v>STRASBOURG - Rue Ampère</v>
      </c>
      <c r="K7" t="str" cm="1">
        <f t="array" ref="K7">IF(C7&lt;&gt;"",[1]!HK3RECHECHERECHANTIER(C7,"VILLE"),"")</f>
        <v>STRASBOURG</v>
      </c>
      <c r="L7" t="str" cm="1">
        <f t="array" ref="L7">IF(C7&lt;&gt;"",[1]!HK3RECHECHERECHANTIER(C7,"ADRESSE1"),"")</f>
        <v>Rue Ampère</v>
      </c>
      <c r="O7" s="6" t="str" cm="1">
        <f t="array" ref="O7">IF(C7&lt;&gt;"",[1]!HK3RECHECHERECHANTIER(C7,"DATE_OUVERT"),"")</f>
        <v>21/02/2025</v>
      </c>
      <c r="Q7" s="3" t="s">
        <v>234</v>
      </c>
      <c r="R7" t="str" cm="1">
        <f t="array" ref="R7">_xlfn.IFNA(IF(Q7="",[1]!HK3RECHECHERECDEAVEN(C7,"CD.COMMENTAIRE",0),[1]!HK3RECHECHERECDEAVEN(Q7,"CD.COMMENTAIRE",0)),"")</f>
        <v>2025 - 63819</v>
      </c>
      <c r="S7" t="str" cm="1">
        <f t="array" ref="S7">IF(Q7&lt;&gt;"",[1]!HK3RECHECHERECDEAVEN(Q7,"CD.NUM_DEVIS",0),[1]!HK3RECHECHERECDEAVEN(C7,"CD.NUM_DEVIS",0))</f>
        <v>202563819</v>
      </c>
      <c r="T7" t="str" cm="1">
        <f t="array" ref="T7">IF(Q7&lt;&gt;"",[1]!HK3RECHECHERECDEAVEN(Q7,"CD.NUM_COMMANDE",0),[1]!HK3RECHECHERECDEAVEN(C7,"CD.NUM_COMMANDE",0))</f>
        <v>2025-</v>
      </c>
      <c r="AB7" s="5">
        <v>1</v>
      </c>
      <c r="AC7" s="5" t="b">
        <v>0</v>
      </c>
    </row>
    <row r="8" spans="1:29" x14ac:dyDescent="0.3">
      <c r="A8" s="8" t="s">
        <v>251</v>
      </c>
      <c r="B8" s="3" t="s">
        <v>29</v>
      </c>
      <c r="C8" s="3" t="str">
        <f>_xlfn.XLOOKUP(A8,Feuil2!A:A,Feuil2!C:C)</f>
        <v>2142/749</v>
      </c>
      <c r="D8" s="6">
        <v>45807</v>
      </c>
      <c r="J8" t="str" cm="1">
        <f t="array" ref="J8">IF(C8&lt;&gt;"",[1]!HK3RECHECHERECHANTIER(C8,"LIBELLE"),"")</f>
        <v>STRASBOURG - Rue Ampère</v>
      </c>
      <c r="K8" t="str" cm="1">
        <f t="array" ref="K8">IF(C8&lt;&gt;"",[1]!HK3RECHECHERECHANTIER(C8,"VILLE"),"")</f>
        <v>STRASBOURG</v>
      </c>
      <c r="L8" t="str" cm="1">
        <f t="array" ref="L8">IF(C8&lt;&gt;"",[1]!HK3RECHECHERECHANTIER(C8,"ADRESSE1"),"")</f>
        <v>Rue Ampère</v>
      </c>
      <c r="O8" s="6" t="str" cm="1">
        <f t="array" ref="O8">IF(C8&lt;&gt;"",[1]!HK3RECHECHERECHANTIER(C8,"DATE_OUVERT"),"")</f>
        <v>21/02/2025</v>
      </c>
      <c r="Q8" s="3" t="s">
        <v>234</v>
      </c>
      <c r="R8" t="str" cm="1">
        <f t="array" ref="R8">_xlfn.IFNA(IF(Q8="",[1]!HK3RECHECHERECDEAVEN(C8,"CD.COMMENTAIRE",0),[1]!HK3RECHECHERECDEAVEN(Q8,"CD.COMMENTAIRE",0)),"")</f>
        <v>2025 - 63819</v>
      </c>
      <c r="S8" t="str" cm="1">
        <f t="array" ref="S8">IF(Q8&lt;&gt;"",[1]!HK3RECHECHERECDEAVEN(Q8,"CD.NUM_DEVIS",0),[1]!HK3RECHECHERECDEAVEN(C8,"CD.NUM_DEVIS",0))</f>
        <v>202563819</v>
      </c>
      <c r="T8" t="str" cm="1">
        <f t="array" ref="T8">IF(Q8&lt;&gt;"",[1]!HK3RECHECHERECDEAVEN(Q8,"CD.NUM_COMMANDE",0),[1]!HK3RECHECHERECDEAVEN(C8,"CD.NUM_COMMANDE",0))</f>
        <v>2025-</v>
      </c>
      <c r="AB8" s="5">
        <v>1</v>
      </c>
      <c r="AC8" s="5" t="b">
        <v>0</v>
      </c>
    </row>
    <row r="9" spans="1:29" x14ac:dyDescent="0.3">
      <c r="A9" s="8" t="s">
        <v>242</v>
      </c>
      <c r="B9" s="3" t="s">
        <v>30</v>
      </c>
      <c r="C9" s="3" t="str">
        <f>_xlfn.XLOOKUP(A9,Feuil2!A:A,Feuil2!C:C)</f>
        <v>2142/749</v>
      </c>
      <c r="D9" s="6">
        <v>45807</v>
      </c>
      <c r="J9" t="str" cm="1">
        <f t="array" ref="J9">IF(C9&lt;&gt;"",[1]!HK3RECHECHERECHANTIER(C9,"LIBELLE"),"")</f>
        <v>STRASBOURG - Rue Ampère</v>
      </c>
      <c r="K9" t="str" cm="1">
        <f t="array" ref="K9">IF(C9&lt;&gt;"",[1]!HK3RECHECHERECHANTIER(C9,"VILLE"),"")</f>
        <v>STRASBOURG</v>
      </c>
      <c r="L9" t="str" cm="1">
        <f t="array" ref="L9">IF(C9&lt;&gt;"",[1]!HK3RECHECHERECHANTIER(C9,"ADRESSE1"),"")</f>
        <v>Rue Ampère</v>
      </c>
      <c r="O9" s="6" t="str" cm="1">
        <f t="array" ref="O9">IF(C9&lt;&gt;"",[1]!HK3RECHECHERECHANTIER(C9,"DATE_OUVERT"),"")</f>
        <v>21/02/2025</v>
      </c>
      <c r="Q9" s="3" t="s">
        <v>234</v>
      </c>
      <c r="R9" t="str" cm="1">
        <f t="array" ref="R9">_xlfn.IFNA(IF(Q9="",[1]!HK3RECHECHERECDEAVEN(C9,"CD.COMMENTAIRE",0),[1]!HK3RECHECHERECDEAVEN(Q9,"CD.COMMENTAIRE",0)),"")</f>
        <v>2025 - 63819</v>
      </c>
      <c r="S9" t="str" cm="1">
        <f t="array" ref="S9">IF(Q9&lt;&gt;"",[1]!HK3RECHECHERECDEAVEN(Q9,"CD.NUM_DEVIS",0),[1]!HK3RECHECHERECDEAVEN(C9,"CD.NUM_DEVIS",0))</f>
        <v>202563819</v>
      </c>
      <c r="T9" t="str" cm="1">
        <f t="array" ref="T9">IF(Q9&lt;&gt;"",[1]!HK3RECHECHERECDEAVEN(Q9,"CD.NUM_COMMANDE",0),[1]!HK3RECHECHERECDEAVEN(C9,"CD.NUM_COMMANDE",0))</f>
        <v>2025-</v>
      </c>
      <c r="AB9" s="5">
        <v>1</v>
      </c>
      <c r="AC9" s="5" t="b">
        <v>0</v>
      </c>
    </row>
    <row r="10" spans="1:29" x14ac:dyDescent="0.3">
      <c r="A10" s="8" t="s">
        <v>253</v>
      </c>
      <c r="B10" s="3" t="s">
        <v>30</v>
      </c>
      <c r="C10" s="3" t="str">
        <f>_xlfn.XLOOKUP(A10,Feuil2!A:A,Feuil2!C:C)</f>
        <v>2142/749</v>
      </c>
      <c r="D10" s="6">
        <v>45807</v>
      </c>
      <c r="J10" t="str" cm="1">
        <f t="array" ref="J10">IF(C10&lt;&gt;"",[1]!HK3RECHECHERECHANTIER(C10,"LIBELLE"),"")</f>
        <v>STRASBOURG - Rue Ampère</v>
      </c>
      <c r="K10" t="str" cm="1">
        <f t="array" ref="K10">IF(C10&lt;&gt;"",[1]!HK3RECHECHERECHANTIER(C10,"VILLE"),"")</f>
        <v>STRASBOURG</v>
      </c>
      <c r="L10" t="str" cm="1">
        <f t="array" ref="L10">IF(C10&lt;&gt;"",[1]!HK3RECHECHERECHANTIER(C10,"ADRESSE1"),"")</f>
        <v>Rue Ampère</v>
      </c>
      <c r="O10" s="6" t="str" cm="1">
        <f t="array" ref="O10">IF(C10&lt;&gt;"",[1]!HK3RECHECHERECHANTIER(C10,"DATE_OUVERT"),"")</f>
        <v>21/02/2025</v>
      </c>
      <c r="Q10" s="3" t="s">
        <v>234</v>
      </c>
      <c r="R10" t="str" cm="1">
        <f t="array" ref="R10">_xlfn.IFNA(IF(Q10="",[1]!HK3RECHECHERECDEAVEN(C10,"CD.COMMENTAIRE",0),[1]!HK3RECHECHERECDEAVEN(Q10,"CD.COMMENTAIRE",0)),"")</f>
        <v>2025 - 63819</v>
      </c>
      <c r="S10" t="str" cm="1">
        <f t="array" ref="S10">IF(Q10&lt;&gt;"",[1]!HK3RECHECHERECDEAVEN(Q10,"CD.NUM_DEVIS",0),[1]!HK3RECHECHERECDEAVEN(C10,"CD.NUM_DEVIS",0))</f>
        <v>202563819</v>
      </c>
      <c r="T10" t="str" cm="1">
        <f t="array" ref="T10">IF(Q10&lt;&gt;"",[1]!HK3RECHECHERECDEAVEN(Q10,"CD.NUM_COMMANDE",0),[1]!HK3RECHECHERECDEAVEN(C10,"CD.NUM_COMMANDE",0))</f>
        <v>2025-</v>
      </c>
      <c r="AB10" s="5">
        <v>1</v>
      </c>
      <c r="AC10" s="5" t="b">
        <v>0</v>
      </c>
    </row>
    <row r="11" spans="1:29" x14ac:dyDescent="0.3">
      <c r="A11" s="8" t="s">
        <v>254</v>
      </c>
      <c r="B11" s="3" t="s">
        <v>29</v>
      </c>
      <c r="C11" s="3" t="str">
        <f>_xlfn.XLOOKUP(A11,Feuil2!A:A,Feuil2!C:C)</f>
        <v>2142/750</v>
      </c>
      <c r="D11" s="6">
        <v>45807</v>
      </c>
      <c r="J11" t="str" cm="1">
        <f t="array" ref="J11">IF(C11&lt;&gt;"",[1]!HK3RECHECHERECHANTIER(C11,"LIBELLE"),"")</f>
        <v>STRASBOURG - Parvis école A. Legrand</v>
      </c>
      <c r="K11" t="str" cm="1">
        <f t="array" ref="K11">IF(C11&lt;&gt;"",[1]!HK3RECHECHERECHANTIER(C11,"VILLE"),"")</f>
        <v>STRASBOURG</v>
      </c>
      <c r="L11" t="str" cm="1">
        <f t="array" ref="L11">IF(C11&lt;&gt;"",[1]!HK3RECHECHERECHANTIER(C11,"ADRESSE1"),"")</f>
        <v>Parvis école A. Legrand</v>
      </c>
      <c r="O11" s="6" t="str" cm="1">
        <f t="array" ref="O11">IF(C11&lt;&gt;"",[1]!HK3RECHECHERECHANTIER(C11,"DATE_OUVERT"),"")</f>
        <v>21/02/2025</v>
      </c>
      <c r="Q11" s="3" t="s">
        <v>234</v>
      </c>
      <c r="R11" t="str" cm="1">
        <f t="array" ref="R11">_xlfn.IFNA(IF(Q11="",[1]!HK3RECHECHERECDEAVEN(C11,"CD.COMMENTAIRE",0),[1]!HK3RECHECHERECDEAVEN(Q11,"CD.COMMENTAIRE",0)),"")</f>
        <v>2025 - 63819</v>
      </c>
      <c r="S11" t="str" cm="1">
        <f t="array" ref="S11">IF(Q11&lt;&gt;"",[1]!HK3RECHECHERECDEAVEN(Q11,"CD.NUM_DEVIS",0),[1]!HK3RECHECHERECDEAVEN(C11,"CD.NUM_DEVIS",0))</f>
        <v>202563819</v>
      </c>
      <c r="T11" t="str" cm="1">
        <f t="array" ref="T11">IF(Q11&lt;&gt;"",[1]!HK3RECHECHERECDEAVEN(Q11,"CD.NUM_COMMANDE",0),[1]!HK3RECHECHERECDEAVEN(C11,"CD.NUM_COMMANDE",0))</f>
        <v>2025-</v>
      </c>
      <c r="AB11" s="5">
        <v>1</v>
      </c>
      <c r="AC11" s="5" t="b">
        <v>0</v>
      </c>
    </row>
    <row r="12" spans="1:29" x14ac:dyDescent="0.3">
      <c r="A12" s="8" t="s">
        <v>259</v>
      </c>
      <c r="B12" s="3" t="s">
        <v>53</v>
      </c>
      <c r="C12" s="3" t="str">
        <f>_xlfn.XLOOKUP(A12,Feuil2!A:A,Feuil2!C:C)</f>
        <v>2142/750</v>
      </c>
      <c r="D12" s="6">
        <v>45807</v>
      </c>
      <c r="J12" t="str" cm="1">
        <f t="array" ref="J12">IF(C12&lt;&gt;"",[1]!HK3RECHECHERECHANTIER(C12,"LIBELLE"),"")</f>
        <v>STRASBOURG - Parvis école A. Legrand</v>
      </c>
      <c r="K12" t="str" cm="1">
        <f t="array" ref="K12">IF(C12&lt;&gt;"",[1]!HK3RECHECHERECHANTIER(C12,"VILLE"),"")</f>
        <v>STRASBOURG</v>
      </c>
      <c r="L12" t="str" cm="1">
        <f t="array" ref="L12">IF(C12&lt;&gt;"",[1]!HK3RECHECHERECHANTIER(C12,"ADRESSE1"),"")</f>
        <v>Parvis école A. Legrand</v>
      </c>
      <c r="O12" s="6" t="str" cm="1">
        <f t="array" ref="O12">IF(C12&lt;&gt;"",[1]!HK3RECHECHERECHANTIER(C12,"DATE_OUVERT"),"")</f>
        <v>21/02/2025</v>
      </c>
      <c r="Q12" s="3" t="s">
        <v>234</v>
      </c>
      <c r="R12" t="str" cm="1">
        <f t="array" ref="R12">_xlfn.IFNA(IF(Q12="",[1]!HK3RECHECHERECDEAVEN(C12,"CD.COMMENTAIRE",0),[1]!HK3RECHECHERECDEAVEN(Q12,"CD.COMMENTAIRE",0)),"")</f>
        <v>2025 - 63819</v>
      </c>
      <c r="S12" t="str" cm="1">
        <f t="array" ref="S12">IF(Q12&lt;&gt;"",[1]!HK3RECHECHERECDEAVEN(Q12,"CD.NUM_DEVIS",0),[1]!HK3RECHECHERECDEAVEN(C12,"CD.NUM_DEVIS",0))</f>
        <v>202563819</v>
      </c>
      <c r="T12" t="str" cm="1">
        <f t="array" ref="T12">IF(Q12&lt;&gt;"",[1]!HK3RECHECHERECDEAVEN(Q12,"CD.NUM_COMMANDE",0),[1]!HK3RECHECHERECDEAVEN(C12,"CD.NUM_COMMANDE",0))</f>
        <v>2025-</v>
      </c>
      <c r="AB12" s="5">
        <v>1</v>
      </c>
      <c r="AC12" s="5" t="b">
        <v>0</v>
      </c>
    </row>
    <row r="13" spans="1:29" x14ac:dyDescent="0.3">
      <c r="A13" s="8" t="s">
        <v>258</v>
      </c>
      <c r="B13" s="3" t="s">
        <v>30</v>
      </c>
      <c r="C13" s="3" t="str">
        <f>_xlfn.XLOOKUP(A13,Feuil2!A:A,Feuil2!C:C)</f>
        <v>2142/750</v>
      </c>
      <c r="D13" s="6">
        <v>45807</v>
      </c>
      <c r="J13" t="str" cm="1">
        <f t="array" ref="J13">IF(C13&lt;&gt;"",[1]!HK3RECHECHERECHANTIER(C13,"LIBELLE"),"")</f>
        <v>STRASBOURG - Parvis école A. Legrand</v>
      </c>
      <c r="K13" t="str" cm="1">
        <f t="array" ref="K13">IF(C13&lt;&gt;"",[1]!HK3RECHECHERECHANTIER(C13,"VILLE"),"")</f>
        <v>STRASBOURG</v>
      </c>
      <c r="L13" t="str" cm="1">
        <f t="array" ref="L13">IF(C13&lt;&gt;"",[1]!HK3RECHECHERECHANTIER(C13,"ADRESSE1"),"")</f>
        <v>Parvis école A. Legrand</v>
      </c>
      <c r="O13" s="6" t="str" cm="1">
        <f t="array" ref="O13">IF(C13&lt;&gt;"",[1]!HK3RECHECHERECHANTIER(C13,"DATE_OUVERT"),"")</f>
        <v>21/02/2025</v>
      </c>
      <c r="Q13" s="3" t="s">
        <v>234</v>
      </c>
      <c r="R13" t="str" cm="1">
        <f t="array" ref="R13">_xlfn.IFNA(IF(Q13="",[1]!HK3RECHECHERECDEAVEN(C13,"CD.COMMENTAIRE",0),[1]!HK3RECHECHERECDEAVEN(Q13,"CD.COMMENTAIRE",0)),"")</f>
        <v>2025 - 63819</v>
      </c>
      <c r="S13" t="str" cm="1">
        <f t="array" ref="S13">IF(Q13&lt;&gt;"",[1]!HK3RECHECHERECDEAVEN(Q13,"CD.NUM_DEVIS",0),[1]!HK3RECHECHERECDEAVEN(C13,"CD.NUM_DEVIS",0))</f>
        <v>202563819</v>
      </c>
      <c r="T13" t="str" cm="1">
        <f t="array" ref="T13">IF(Q13&lt;&gt;"",[1]!HK3RECHECHERECDEAVEN(Q13,"CD.NUM_COMMANDE",0),[1]!HK3RECHECHERECDEAVEN(C13,"CD.NUM_COMMANDE",0))</f>
        <v>2025-</v>
      </c>
      <c r="AB13" s="5">
        <v>1</v>
      </c>
      <c r="AC13" s="5" t="b">
        <v>0</v>
      </c>
    </row>
    <row r="14" spans="1:29" x14ac:dyDescent="0.3">
      <c r="A14" s="8" t="s">
        <v>264</v>
      </c>
      <c r="B14" s="3" t="s">
        <v>53</v>
      </c>
      <c r="C14" s="3" t="str">
        <f>_xlfn.XLOOKUP(A14,Feuil2!A:A,Feuil2!C:C)</f>
        <v>2142/751</v>
      </c>
      <c r="D14" s="6">
        <v>45807</v>
      </c>
      <c r="J14" t="str" cm="1">
        <f t="array" ref="J14">IF(C14&lt;&gt;"",[1]!HK3RECHECHERECHANTIER(C14,"LIBELLE"),"")</f>
        <v>STRASBOURG - Route du Polygone</v>
      </c>
      <c r="K14" t="str" cm="1">
        <f t="array" ref="K14">IF(C14&lt;&gt;"",[1]!HK3RECHECHERECHANTIER(C14,"VILLE"),"")</f>
        <v>STRASBOURG</v>
      </c>
      <c r="L14" t="str" cm="1">
        <f t="array" ref="L14">IF(C14&lt;&gt;"",[1]!HK3RECHECHERECHANTIER(C14,"ADRESSE1"),"")</f>
        <v>Route du Polygone</v>
      </c>
      <c r="O14" s="6" t="str" cm="1">
        <f t="array" ref="O14">IF(C14&lt;&gt;"",[1]!HK3RECHECHERECHANTIER(C14,"DATE_OUVERT"),"")</f>
        <v>21/02/2025</v>
      </c>
      <c r="Q14" s="3" t="s">
        <v>234</v>
      </c>
      <c r="R14" t="str" cm="1">
        <f t="array" ref="R14">_xlfn.IFNA(IF(Q14="",[1]!HK3RECHECHERECDEAVEN(C14,"CD.COMMENTAIRE",0),[1]!HK3RECHECHERECDEAVEN(Q14,"CD.COMMENTAIRE",0)),"")</f>
        <v>2025 - 63819</v>
      </c>
      <c r="S14" t="str" cm="1">
        <f t="array" ref="S14">IF(Q14&lt;&gt;"",[1]!HK3RECHECHERECDEAVEN(Q14,"CD.NUM_DEVIS",0),[1]!HK3RECHECHERECDEAVEN(C14,"CD.NUM_DEVIS",0))</f>
        <v>202563819</v>
      </c>
      <c r="T14" t="str" cm="1">
        <f t="array" ref="T14">IF(Q14&lt;&gt;"",[1]!HK3RECHECHERECDEAVEN(Q14,"CD.NUM_COMMANDE",0),[1]!HK3RECHECHERECDEAVEN(C14,"CD.NUM_COMMANDE",0))</f>
        <v>2025-</v>
      </c>
      <c r="AB14" s="5">
        <v>1</v>
      </c>
      <c r="AC14" s="5" t="b">
        <v>0</v>
      </c>
    </row>
    <row r="15" spans="1:29" x14ac:dyDescent="0.3">
      <c r="A15" s="8" t="s">
        <v>260</v>
      </c>
      <c r="B15" s="3" t="s">
        <v>30</v>
      </c>
      <c r="C15" s="3" t="str">
        <f>_xlfn.XLOOKUP(A15,Feuil2!A:A,Feuil2!C:C)</f>
        <v>2142/751</v>
      </c>
      <c r="D15" s="6">
        <v>45807</v>
      </c>
      <c r="J15" t="str" cm="1">
        <f t="array" ref="J15">IF(C15&lt;&gt;"",[1]!HK3RECHECHERECHANTIER(C15,"LIBELLE"),"")</f>
        <v>STRASBOURG - Route du Polygone</v>
      </c>
      <c r="K15" t="str" cm="1">
        <f t="array" ref="K15">IF(C15&lt;&gt;"",[1]!HK3RECHECHERECHANTIER(C15,"VILLE"),"")</f>
        <v>STRASBOURG</v>
      </c>
      <c r="L15" t="str" cm="1">
        <f t="array" ref="L15">IF(C15&lt;&gt;"",[1]!HK3RECHECHERECHANTIER(C15,"ADRESSE1"),"")</f>
        <v>Route du Polygone</v>
      </c>
      <c r="O15" s="6" t="str" cm="1">
        <f t="array" ref="O15">IF(C15&lt;&gt;"",[1]!HK3RECHECHERECHANTIER(C15,"DATE_OUVERT"),"")</f>
        <v>21/02/2025</v>
      </c>
      <c r="Q15" s="3" t="s">
        <v>234</v>
      </c>
      <c r="R15" t="str" cm="1">
        <f t="array" ref="R15">_xlfn.IFNA(IF(Q15="",[1]!HK3RECHECHERECDEAVEN(C15,"CD.COMMENTAIRE",0),[1]!HK3RECHECHERECDEAVEN(Q15,"CD.COMMENTAIRE",0)),"")</f>
        <v>2025 - 63819</v>
      </c>
      <c r="S15" t="str" cm="1">
        <f t="array" ref="S15">IF(Q15&lt;&gt;"",[1]!HK3RECHECHERECDEAVEN(Q15,"CD.NUM_DEVIS",0),[1]!HK3RECHECHERECDEAVEN(C15,"CD.NUM_DEVIS",0))</f>
        <v>202563819</v>
      </c>
      <c r="T15" t="str" cm="1">
        <f t="array" ref="T15">IF(Q15&lt;&gt;"",[1]!HK3RECHECHERECDEAVEN(Q15,"CD.NUM_COMMANDE",0),[1]!HK3RECHECHERECDEAVEN(C15,"CD.NUM_COMMANDE",0))</f>
        <v>2025-</v>
      </c>
      <c r="AB15" s="5">
        <v>1</v>
      </c>
      <c r="AC15" s="5" t="b">
        <v>0</v>
      </c>
    </row>
    <row r="16" spans="1:29" x14ac:dyDescent="0.3">
      <c r="A16" s="8" t="s">
        <v>270</v>
      </c>
      <c r="B16" s="3" t="s">
        <v>53</v>
      </c>
      <c r="C16" s="3" t="str">
        <f>_xlfn.XLOOKUP(A16,Feuil2!A:A,Feuil2!C:C)</f>
        <v>2142/752</v>
      </c>
      <c r="D16" s="6">
        <v>45807</v>
      </c>
      <c r="J16" t="str" cm="1">
        <f t="array" ref="J16">IF(C16&lt;&gt;"",[1]!HK3RECHECHERECHANTIER(C16,"LIBELLE"),"")</f>
        <v>STRASBOURG - Rue de la Rape</v>
      </c>
      <c r="K16" t="str" cm="1">
        <f t="array" ref="K16">IF(C16&lt;&gt;"",[1]!HK3RECHECHERECHANTIER(C16,"VILLE"),"")</f>
        <v>STRASBOURG</v>
      </c>
      <c r="L16" t="str" cm="1">
        <f t="array" ref="L16">IF(C16&lt;&gt;"",[1]!HK3RECHECHERECHANTIER(C16,"ADRESSE1"),"")</f>
        <v>Rue de la Rape</v>
      </c>
      <c r="O16" s="6" t="str" cm="1">
        <f t="array" ref="O16">IF(C16&lt;&gt;"",[1]!HK3RECHECHERECHANTIER(C16,"DATE_OUVERT"),"")</f>
        <v>21/02/2025</v>
      </c>
      <c r="Q16" s="3" t="s">
        <v>234</v>
      </c>
      <c r="R16" t="str" cm="1">
        <f t="array" ref="R16">_xlfn.IFNA(IF(Q16="",[1]!HK3RECHECHERECDEAVEN(C16,"CD.COMMENTAIRE",0),[1]!HK3RECHECHERECDEAVEN(Q16,"CD.COMMENTAIRE",0)),"")</f>
        <v>2025 - 63819</v>
      </c>
      <c r="S16" t="str" cm="1">
        <f t="array" ref="S16">IF(Q16&lt;&gt;"",[1]!HK3RECHECHERECDEAVEN(Q16,"CD.NUM_DEVIS",0),[1]!HK3RECHECHERECDEAVEN(C16,"CD.NUM_DEVIS",0))</f>
        <v>202563819</v>
      </c>
      <c r="T16" t="str" cm="1">
        <f t="array" ref="T16">IF(Q16&lt;&gt;"",[1]!HK3RECHECHERECDEAVEN(Q16,"CD.NUM_COMMANDE",0),[1]!HK3RECHECHERECDEAVEN(C16,"CD.NUM_COMMANDE",0))</f>
        <v>2025-</v>
      </c>
      <c r="AB16" s="5">
        <v>1</v>
      </c>
      <c r="AC16" s="5" t="b">
        <v>0</v>
      </c>
    </row>
    <row r="17" spans="1:29" x14ac:dyDescent="0.3">
      <c r="A17" s="8" t="s">
        <v>269</v>
      </c>
      <c r="B17" s="3" t="s">
        <v>53</v>
      </c>
      <c r="C17" s="3" t="str">
        <f>_xlfn.XLOOKUP(A17,Feuil2!A:A,Feuil2!C:C)</f>
        <v>2142/752</v>
      </c>
      <c r="D17" s="6">
        <v>45807</v>
      </c>
      <c r="J17" t="str" cm="1">
        <f t="array" ref="J17">IF(C17&lt;&gt;"",[1]!HK3RECHECHERECHANTIER(C17,"LIBELLE"),"")</f>
        <v>STRASBOURG - Rue de la Rape</v>
      </c>
      <c r="K17" t="str" cm="1">
        <f t="array" ref="K17">IF(C17&lt;&gt;"",[1]!HK3RECHECHERECHANTIER(C17,"VILLE"),"")</f>
        <v>STRASBOURG</v>
      </c>
      <c r="L17" t="str" cm="1">
        <f t="array" ref="L17">IF(C17&lt;&gt;"",[1]!HK3RECHECHERECHANTIER(C17,"ADRESSE1"),"")</f>
        <v>Rue de la Rape</v>
      </c>
      <c r="O17" s="6" t="str" cm="1">
        <f t="array" ref="O17">IF(C17&lt;&gt;"",[1]!HK3RECHECHERECHANTIER(C17,"DATE_OUVERT"),"")</f>
        <v>21/02/2025</v>
      </c>
      <c r="Q17" s="3" t="s">
        <v>234</v>
      </c>
      <c r="R17" t="str" cm="1">
        <f t="array" ref="R17">_xlfn.IFNA(IF(Q17="",[1]!HK3RECHECHERECDEAVEN(C17,"CD.COMMENTAIRE",0),[1]!HK3RECHECHERECDEAVEN(Q17,"CD.COMMENTAIRE",0)),"")</f>
        <v>2025 - 63819</v>
      </c>
      <c r="S17" t="str" cm="1">
        <f t="array" ref="S17">IF(Q17&lt;&gt;"",[1]!HK3RECHECHERECDEAVEN(Q17,"CD.NUM_DEVIS",0),[1]!HK3RECHECHERECDEAVEN(C17,"CD.NUM_DEVIS",0))</f>
        <v>202563819</v>
      </c>
      <c r="T17" t="str" cm="1">
        <f t="array" ref="T17">IF(Q17&lt;&gt;"",[1]!HK3RECHECHERECDEAVEN(Q17,"CD.NUM_COMMANDE",0),[1]!HK3RECHECHERECDEAVEN(C17,"CD.NUM_COMMANDE",0))</f>
        <v>2025-</v>
      </c>
      <c r="AB17" s="5">
        <v>1</v>
      </c>
      <c r="AC17" s="5" t="b">
        <v>0</v>
      </c>
    </row>
    <row r="18" spans="1:29" x14ac:dyDescent="0.3">
      <c r="A18" s="8" t="s">
        <v>265</v>
      </c>
      <c r="B18" s="3" t="s">
        <v>30</v>
      </c>
      <c r="C18" s="3" t="str">
        <f>_xlfn.XLOOKUP(A18,Feuil2!A:A,Feuil2!C:C)</f>
        <v>2142/752</v>
      </c>
      <c r="D18" s="6">
        <v>45807</v>
      </c>
      <c r="J18" t="str" cm="1">
        <f t="array" ref="J18">IF(C18&lt;&gt;"",[1]!HK3RECHECHERECHANTIER(C18,"LIBELLE"),"")</f>
        <v>STRASBOURG - Rue de la Rape</v>
      </c>
      <c r="K18" t="str" cm="1">
        <f t="array" ref="K18">IF(C18&lt;&gt;"",[1]!HK3RECHECHERECHANTIER(C18,"VILLE"),"")</f>
        <v>STRASBOURG</v>
      </c>
      <c r="L18" t="str" cm="1">
        <f t="array" ref="L18">IF(C18&lt;&gt;"",[1]!HK3RECHECHERECHANTIER(C18,"ADRESSE1"),"")</f>
        <v>Rue de la Rape</v>
      </c>
      <c r="O18" s="6" t="str" cm="1">
        <f t="array" ref="O18">IF(C18&lt;&gt;"",[1]!HK3RECHECHERECHANTIER(C18,"DATE_OUVERT"),"")</f>
        <v>21/02/2025</v>
      </c>
      <c r="Q18" s="3" t="s">
        <v>234</v>
      </c>
      <c r="R18" t="str" cm="1">
        <f t="array" ref="R18">_xlfn.IFNA(IF(Q18="",[1]!HK3RECHECHERECDEAVEN(C18,"CD.COMMENTAIRE",0),[1]!HK3RECHECHERECDEAVEN(Q18,"CD.COMMENTAIRE",0)),"")</f>
        <v>2025 - 63819</v>
      </c>
      <c r="S18" t="str" cm="1">
        <f t="array" ref="S18">IF(Q18&lt;&gt;"",[1]!HK3RECHECHERECDEAVEN(Q18,"CD.NUM_DEVIS",0),[1]!HK3RECHECHERECDEAVEN(C18,"CD.NUM_DEVIS",0))</f>
        <v>202563819</v>
      </c>
      <c r="T18" t="str" cm="1">
        <f t="array" ref="T18">IF(Q18&lt;&gt;"",[1]!HK3RECHECHERECDEAVEN(Q18,"CD.NUM_COMMANDE",0),[1]!HK3RECHECHERECDEAVEN(C18,"CD.NUM_COMMANDE",0))</f>
        <v>2025-</v>
      </c>
      <c r="AB18" s="5">
        <v>1</v>
      </c>
      <c r="AC18" s="5" t="b">
        <v>0</v>
      </c>
    </row>
    <row r="19" spans="1:29" x14ac:dyDescent="0.3">
      <c r="A19" s="8" t="s">
        <v>271</v>
      </c>
      <c r="B19" s="3" t="s">
        <v>30</v>
      </c>
      <c r="C19" s="3" t="str">
        <f>_xlfn.XLOOKUP(A19,Feuil2!A:A,Feuil2!C:C)</f>
        <v>2142/752</v>
      </c>
      <c r="D19" s="6">
        <v>45807</v>
      </c>
      <c r="J19" t="str" cm="1">
        <f t="array" ref="J19">IF(C19&lt;&gt;"",[1]!HK3RECHECHERECHANTIER(C19,"LIBELLE"),"")</f>
        <v>STRASBOURG - Rue de la Rape</v>
      </c>
      <c r="K19" t="str" cm="1">
        <f t="array" ref="K19">IF(C19&lt;&gt;"",[1]!HK3RECHECHERECHANTIER(C19,"VILLE"),"")</f>
        <v>STRASBOURG</v>
      </c>
      <c r="L19" t="str" cm="1">
        <f t="array" ref="L19">IF(C19&lt;&gt;"",[1]!HK3RECHECHERECHANTIER(C19,"ADRESSE1"),"")</f>
        <v>Rue de la Rape</v>
      </c>
      <c r="O19" s="6" t="str" cm="1">
        <f t="array" ref="O19">IF(C19&lt;&gt;"",[1]!HK3RECHECHERECHANTIER(C19,"DATE_OUVERT"),"")</f>
        <v>21/02/2025</v>
      </c>
      <c r="Q19" s="3" t="s">
        <v>234</v>
      </c>
      <c r="R19" t="str" cm="1">
        <f t="array" ref="R19">_xlfn.IFNA(IF(Q19="",[1]!HK3RECHECHERECDEAVEN(C19,"CD.COMMENTAIRE",0),[1]!HK3RECHECHERECDEAVEN(Q19,"CD.COMMENTAIRE",0)),"")</f>
        <v>2025 - 63819</v>
      </c>
      <c r="S19" t="str" cm="1">
        <f t="array" ref="S19">IF(Q19&lt;&gt;"",[1]!HK3RECHECHERECDEAVEN(Q19,"CD.NUM_DEVIS",0),[1]!HK3RECHECHERECDEAVEN(C19,"CD.NUM_DEVIS",0))</f>
        <v>202563819</v>
      </c>
      <c r="T19" t="str" cm="1">
        <f t="array" ref="T19">IF(Q19&lt;&gt;"",[1]!HK3RECHECHERECDEAVEN(Q19,"CD.NUM_COMMANDE",0),[1]!HK3RECHECHERECDEAVEN(C19,"CD.NUM_COMMANDE",0))</f>
        <v>2025-</v>
      </c>
      <c r="AB19" s="5">
        <v>1</v>
      </c>
      <c r="AC19" s="5" t="b">
        <v>0</v>
      </c>
    </row>
    <row r="20" spans="1:29" x14ac:dyDescent="0.3">
      <c r="A20" s="8" t="s">
        <v>272</v>
      </c>
      <c r="B20" s="3" t="s">
        <v>29</v>
      </c>
      <c r="C20" s="3" t="str">
        <f>_xlfn.XLOOKUP(A20,Feuil2!A:A,Feuil2!C:C)</f>
        <v>2142/753</v>
      </c>
      <c r="D20" s="6">
        <v>45807</v>
      </c>
      <c r="J20" t="str" cm="1">
        <f t="array" ref="J20">IF(C20&lt;&gt;"",[1]!HK3RECHECHERECHANTIER(C20,"LIBELLE"),"")</f>
        <v>STRASBOURG - Rue du Rhône</v>
      </c>
      <c r="K20" t="str" cm="1">
        <f t="array" ref="K20">IF(C20&lt;&gt;"",[1]!HK3RECHECHERECHANTIER(C20,"VILLE"),"")</f>
        <v>STRASBOURG</v>
      </c>
      <c r="L20" t="str" cm="1">
        <f t="array" ref="L20">IF(C20&lt;&gt;"",[1]!HK3RECHECHERECHANTIER(C20,"ADRESSE1"),"")</f>
        <v>Rue du Rhône</v>
      </c>
      <c r="O20" s="6" t="str" cm="1">
        <f t="array" ref="O20">IF(C20&lt;&gt;"",[1]!HK3RECHECHERECHANTIER(C20,"DATE_OUVERT"),"")</f>
        <v>21/02/2025</v>
      </c>
      <c r="Q20" s="3" t="s">
        <v>234</v>
      </c>
      <c r="R20" t="str" cm="1">
        <f t="array" ref="R20">_xlfn.IFNA(IF(Q20="",[1]!HK3RECHECHERECDEAVEN(C20,"CD.COMMENTAIRE",0),[1]!HK3RECHECHERECDEAVEN(Q20,"CD.COMMENTAIRE",0)),"")</f>
        <v>2025 - 63819</v>
      </c>
      <c r="S20" t="str" cm="1">
        <f t="array" ref="S20">IF(Q20&lt;&gt;"",[1]!HK3RECHECHERECDEAVEN(Q20,"CD.NUM_DEVIS",0),[1]!HK3RECHECHERECDEAVEN(C20,"CD.NUM_DEVIS",0))</f>
        <v>202563819</v>
      </c>
      <c r="T20" t="str" cm="1">
        <f t="array" ref="T20">IF(Q20&lt;&gt;"",[1]!HK3RECHECHERECDEAVEN(Q20,"CD.NUM_COMMANDE",0),[1]!HK3RECHECHERECDEAVEN(C20,"CD.NUM_COMMANDE",0))</f>
        <v>2025-</v>
      </c>
      <c r="AB20" s="5">
        <v>1</v>
      </c>
      <c r="AC20" s="5" t="b">
        <v>0</v>
      </c>
    </row>
    <row r="21" spans="1:29" x14ac:dyDescent="0.3">
      <c r="A21" s="8" t="s">
        <v>276</v>
      </c>
      <c r="B21" s="3" t="s">
        <v>29</v>
      </c>
      <c r="C21" s="3" t="str">
        <f>_xlfn.XLOOKUP(A21,Feuil2!A:A,Feuil2!C:C)</f>
        <v>2142/753</v>
      </c>
      <c r="D21" s="6">
        <v>45807</v>
      </c>
      <c r="J21" t="str" cm="1">
        <f t="array" ref="J21">IF(C21&lt;&gt;"",[1]!HK3RECHECHERECHANTIER(C21,"LIBELLE"),"")</f>
        <v>STRASBOURG - Rue du Rhône</v>
      </c>
      <c r="K21" t="str" cm="1">
        <f t="array" ref="K21">IF(C21&lt;&gt;"",[1]!HK3RECHECHERECHANTIER(C21,"VILLE"),"")</f>
        <v>STRASBOURG</v>
      </c>
      <c r="L21" t="str" cm="1">
        <f t="array" ref="L21">IF(C21&lt;&gt;"",[1]!HK3RECHECHERECHANTIER(C21,"ADRESSE1"),"")</f>
        <v>Rue du Rhône</v>
      </c>
      <c r="O21" s="6" t="str" cm="1">
        <f t="array" ref="O21">IF(C21&lt;&gt;"",[1]!HK3RECHECHERECHANTIER(C21,"DATE_OUVERT"),"")</f>
        <v>21/02/2025</v>
      </c>
      <c r="Q21" s="3" t="s">
        <v>234</v>
      </c>
      <c r="R21" t="str" cm="1">
        <f t="array" ref="R21">_xlfn.IFNA(IF(Q21="",[1]!HK3RECHECHERECDEAVEN(C21,"CD.COMMENTAIRE",0),[1]!HK3RECHECHERECDEAVEN(Q21,"CD.COMMENTAIRE",0)),"")</f>
        <v>2025 - 63819</v>
      </c>
      <c r="S21" t="str" cm="1">
        <f t="array" ref="S21">IF(Q21&lt;&gt;"",[1]!HK3RECHECHERECDEAVEN(Q21,"CD.NUM_DEVIS",0),[1]!HK3RECHECHERECDEAVEN(C21,"CD.NUM_DEVIS",0))</f>
        <v>202563819</v>
      </c>
      <c r="T21" t="str" cm="1">
        <f t="array" ref="T21">IF(Q21&lt;&gt;"",[1]!HK3RECHECHERECDEAVEN(Q21,"CD.NUM_COMMANDE",0),[1]!HK3RECHECHERECDEAVEN(C21,"CD.NUM_COMMANDE",0))</f>
        <v>2025-</v>
      </c>
      <c r="AB21" s="5">
        <v>1</v>
      </c>
      <c r="AC21" s="5" t="b">
        <v>0</v>
      </c>
    </row>
    <row r="22" spans="1:29" x14ac:dyDescent="0.3">
      <c r="A22" s="8" t="s">
        <v>277</v>
      </c>
      <c r="B22" s="3" t="s">
        <v>30</v>
      </c>
      <c r="C22" s="3" t="str">
        <f>_xlfn.XLOOKUP(A22,Feuil2!A:A,Feuil2!C:C)</f>
        <v>2142/753</v>
      </c>
      <c r="D22" s="6">
        <v>45807</v>
      </c>
      <c r="J22" t="str" cm="1">
        <f t="array" ref="J22">IF(C22&lt;&gt;"",[1]!HK3RECHECHERECHANTIER(C22,"LIBELLE"),"")</f>
        <v>STRASBOURG - Rue du Rhône</v>
      </c>
      <c r="K22" t="str" cm="1">
        <f t="array" ref="K22">IF(C22&lt;&gt;"",[1]!HK3RECHECHERECHANTIER(C22,"VILLE"),"")</f>
        <v>STRASBOURG</v>
      </c>
      <c r="L22" t="str" cm="1">
        <f t="array" ref="L22">IF(C22&lt;&gt;"",[1]!HK3RECHECHERECHANTIER(C22,"ADRESSE1"),"")</f>
        <v>Rue du Rhône</v>
      </c>
      <c r="O22" s="6" t="str" cm="1">
        <f t="array" ref="O22">IF(C22&lt;&gt;"",[1]!HK3RECHECHERECHANTIER(C22,"DATE_OUVERT"),"")</f>
        <v>21/02/2025</v>
      </c>
      <c r="Q22" s="3" t="s">
        <v>234</v>
      </c>
      <c r="R22" t="str" cm="1">
        <f t="array" ref="R22">_xlfn.IFNA(IF(Q22="",[1]!HK3RECHECHERECDEAVEN(C22,"CD.COMMENTAIRE",0),[1]!HK3RECHECHERECDEAVEN(Q22,"CD.COMMENTAIRE",0)),"")</f>
        <v>2025 - 63819</v>
      </c>
      <c r="S22" t="str" cm="1">
        <f t="array" ref="S22">IF(Q22&lt;&gt;"",[1]!HK3RECHECHERECDEAVEN(Q22,"CD.NUM_DEVIS",0),[1]!HK3RECHECHERECDEAVEN(C22,"CD.NUM_DEVIS",0))</f>
        <v>202563819</v>
      </c>
      <c r="T22" t="str" cm="1">
        <f t="array" ref="T22">IF(Q22&lt;&gt;"",[1]!HK3RECHECHERECDEAVEN(Q22,"CD.NUM_COMMANDE",0),[1]!HK3RECHECHERECDEAVEN(C22,"CD.NUM_COMMANDE",0))</f>
        <v>2025-</v>
      </c>
      <c r="AB22" s="5">
        <v>1</v>
      </c>
      <c r="AC22" s="5" t="b">
        <v>0</v>
      </c>
    </row>
    <row r="23" spans="1:29" x14ac:dyDescent="0.3">
      <c r="A23" s="8" t="s">
        <v>278</v>
      </c>
      <c r="B23" s="3" t="s">
        <v>30</v>
      </c>
      <c r="C23" s="3" t="str">
        <f>_xlfn.XLOOKUP(A23,Feuil2!A:A,Feuil2!C:C)</f>
        <v>2142/753</v>
      </c>
      <c r="D23" s="6">
        <v>45807</v>
      </c>
      <c r="J23" t="str" cm="1">
        <f t="array" ref="J23">IF(C23&lt;&gt;"",[1]!HK3RECHECHERECHANTIER(C23,"LIBELLE"),"")</f>
        <v>STRASBOURG - Rue du Rhône</v>
      </c>
      <c r="K23" t="str" cm="1">
        <f t="array" ref="K23">IF(C23&lt;&gt;"",[1]!HK3RECHECHERECHANTIER(C23,"VILLE"),"")</f>
        <v>STRASBOURG</v>
      </c>
      <c r="L23" t="str" cm="1">
        <f t="array" ref="L23">IF(C23&lt;&gt;"",[1]!HK3RECHECHERECHANTIER(C23,"ADRESSE1"),"")</f>
        <v>Rue du Rhône</v>
      </c>
      <c r="O23" s="6" t="str" cm="1">
        <f t="array" ref="O23">IF(C23&lt;&gt;"",[1]!HK3RECHECHERECHANTIER(C23,"DATE_OUVERT"),"")</f>
        <v>21/02/2025</v>
      </c>
      <c r="Q23" s="3" t="s">
        <v>234</v>
      </c>
      <c r="R23" t="str" cm="1">
        <f t="array" ref="R23">_xlfn.IFNA(IF(Q23="",[1]!HK3RECHECHERECDEAVEN(C23,"CD.COMMENTAIRE",0),[1]!HK3RECHECHERECDEAVEN(Q23,"CD.COMMENTAIRE",0)),"")</f>
        <v>2025 - 63819</v>
      </c>
      <c r="S23" t="str" cm="1">
        <f t="array" ref="S23">IF(Q23&lt;&gt;"",[1]!HK3RECHECHERECDEAVEN(Q23,"CD.NUM_DEVIS",0),[1]!HK3RECHECHERECDEAVEN(C23,"CD.NUM_DEVIS",0))</f>
        <v>202563819</v>
      </c>
      <c r="T23" t="str" cm="1">
        <f t="array" ref="T23">IF(Q23&lt;&gt;"",[1]!HK3RECHECHERECDEAVEN(Q23,"CD.NUM_COMMANDE",0),[1]!HK3RECHECHERECDEAVEN(C23,"CD.NUM_COMMANDE",0))</f>
        <v>2025-</v>
      </c>
      <c r="AB23" s="5">
        <v>1</v>
      </c>
      <c r="AC23" s="5" t="b">
        <v>0</v>
      </c>
    </row>
    <row r="24" spans="1:29" x14ac:dyDescent="0.3">
      <c r="A24" s="8" t="s">
        <v>283</v>
      </c>
      <c r="B24" s="3" t="s">
        <v>29</v>
      </c>
      <c r="C24" s="3" t="str">
        <f>_xlfn.XLOOKUP(A24,Feuil2!A:A,Feuil2!C:C)</f>
        <v>2142/754</v>
      </c>
      <c r="D24" s="6">
        <v>45807</v>
      </c>
      <c r="J24" t="str" cm="1">
        <f t="array" ref="J24">IF(C24&lt;&gt;"",[1]!HK3RECHECHERECHANTIER(C24,"LIBELLE"),"")</f>
        <v>STRASBOURG - Rue Tarade</v>
      </c>
      <c r="K24" t="str" cm="1">
        <f t="array" ref="K24">IF(C24&lt;&gt;"",[1]!HK3RECHECHERECHANTIER(C24,"VILLE"),"")</f>
        <v>STRASBOURG</v>
      </c>
      <c r="L24" t="str" cm="1">
        <f t="array" ref="L24">IF(C24&lt;&gt;"",[1]!HK3RECHECHERECHANTIER(C24,"ADRESSE1"),"")</f>
        <v>Rue Tarade</v>
      </c>
      <c r="O24" s="6" t="str" cm="1">
        <f t="array" ref="O24">IF(C24&lt;&gt;"",[1]!HK3RECHECHERECHANTIER(C24,"DATE_OUVERT"),"")</f>
        <v>21/02/2025</v>
      </c>
      <c r="Q24" s="3" t="s">
        <v>234</v>
      </c>
      <c r="R24" t="str" cm="1">
        <f t="array" ref="R24">_xlfn.IFNA(IF(Q24="",[1]!HK3RECHECHERECDEAVEN(C24,"CD.COMMENTAIRE",0),[1]!HK3RECHECHERECDEAVEN(Q24,"CD.COMMENTAIRE",0)),"")</f>
        <v>2025 - 63819</v>
      </c>
      <c r="S24" t="str" cm="1">
        <f t="array" ref="S24">IF(Q24&lt;&gt;"",[1]!HK3RECHECHERECDEAVEN(Q24,"CD.NUM_DEVIS",0),[1]!HK3RECHECHERECDEAVEN(C24,"CD.NUM_DEVIS",0))</f>
        <v>202563819</v>
      </c>
      <c r="T24" t="str" cm="1">
        <f t="array" ref="T24">IF(Q24&lt;&gt;"",[1]!HK3RECHECHERECDEAVEN(Q24,"CD.NUM_COMMANDE",0),[1]!HK3RECHECHERECDEAVEN(C24,"CD.NUM_COMMANDE",0))</f>
        <v>2025-</v>
      </c>
      <c r="AB24" s="5">
        <v>1</v>
      </c>
      <c r="AC24" s="5" t="b">
        <v>0</v>
      </c>
    </row>
    <row r="25" spans="1:29" x14ac:dyDescent="0.3">
      <c r="A25" s="8" t="s">
        <v>279</v>
      </c>
      <c r="B25" s="3" t="s">
        <v>30</v>
      </c>
      <c r="C25" s="3" t="str">
        <f>_xlfn.XLOOKUP(A25,Feuil2!A:A,Feuil2!C:C)</f>
        <v>2142/754</v>
      </c>
      <c r="D25" s="6">
        <v>45807</v>
      </c>
      <c r="J25" t="str" cm="1">
        <f t="array" ref="J25">IF(C25&lt;&gt;"",[1]!HK3RECHECHERECHANTIER(C25,"LIBELLE"),"")</f>
        <v>STRASBOURG - Rue Tarade</v>
      </c>
      <c r="K25" t="str" cm="1">
        <f t="array" ref="K25">IF(C25&lt;&gt;"",[1]!HK3RECHECHERECHANTIER(C25,"VILLE"),"")</f>
        <v>STRASBOURG</v>
      </c>
      <c r="L25" t="str" cm="1">
        <f t="array" ref="L25">IF(C25&lt;&gt;"",[1]!HK3RECHECHERECHANTIER(C25,"ADRESSE1"),"")</f>
        <v>Rue Tarade</v>
      </c>
      <c r="O25" s="6" t="str" cm="1">
        <f t="array" ref="O25">IF(C25&lt;&gt;"",[1]!HK3RECHECHERECHANTIER(C25,"DATE_OUVERT"),"")</f>
        <v>21/02/2025</v>
      </c>
      <c r="Q25" s="3" t="s">
        <v>234</v>
      </c>
      <c r="R25" t="str" cm="1">
        <f t="array" ref="R25">_xlfn.IFNA(IF(Q25="",[1]!HK3RECHECHERECDEAVEN(C25,"CD.COMMENTAIRE",0),[1]!HK3RECHECHERECDEAVEN(Q25,"CD.COMMENTAIRE",0)),"")</f>
        <v>2025 - 63819</v>
      </c>
      <c r="S25" t="str" cm="1">
        <f t="array" ref="S25">IF(Q25&lt;&gt;"",[1]!HK3RECHECHERECDEAVEN(Q25,"CD.NUM_DEVIS",0),[1]!HK3RECHECHERECDEAVEN(C25,"CD.NUM_DEVIS",0))</f>
        <v>202563819</v>
      </c>
      <c r="T25" t="str" cm="1">
        <f t="array" ref="T25">IF(Q25&lt;&gt;"",[1]!HK3RECHECHERECDEAVEN(Q25,"CD.NUM_COMMANDE",0),[1]!HK3RECHECHERECDEAVEN(C25,"CD.NUM_COMMANDE",0))</f>
        <v>2025-</v>
      </c>
      <c r="AB25" s="5">
        <v>1</v>
      </c>
      <c r="AC25" s="5" t="b">
        <v>0</v>
      </c>
    </row>
    <row r="26" spans="1:29" x14ac:dyDescent="0.3">
      <c r="A26" s="8" t="s">
        <v>284</v>
      </c>
      <c r="B26" s="3" t="s">
        <v>30</v>
      </c>
      <c r="C26" s="3" t="str">
        <f>_xlfn.XLOOKUP(A26,Feuil2!A:A,Feuil2!C:C)</f>
        <v>2142/754</v>
      </c>
      <c r="D26" s="6">
        <v>45807</v>
      </c>
      <c r="J26" t="str" cm="1">
        <f t="array" ref="J26">IF(C26&lt;&gt;"",[1]!HK3RECHECHERECHANTIER(C26,"LIBELLE"),"")</f>
        <v>STRASBOURG - Rue Tarade</v>
      </c>
      <c r="K26" t="str" cm="1">
        <f t="array" ref="K26">IF(C26&lt;&gt;"",[1]!HK3RECHECHERECHANTIER(C26,"VILLE"),"")</f>
        <v>STRASBOURG</v>
      </c>
      <c r="L26" t="str" cm="1">
        <f t="array" ref="L26">IF(C26&lt;&gt;"",[1]!HK3RECHECHERECHANTIER(C26,"ADRESSE1"),"")</f>
        <v>Rue Tarade</v>
      </c>
      <c r="O26" s="6" t="str" cm="1">
        <f t="array" ref="O26">IF(C26&lt;&gt;"",[1]!HK3RECHECHERECHANTIER(C26,"DATE_OUVERT"),"")</f>
        <v>21/02/2025</v>
      </c>
      <c r="Q26" s="3" t="s">
        <v>234</v>
      </c>
      <c r="R26" t="str" cm="1">
        <f t="array" ref="R26">_xlfn.IFNA(IF(Q26="",[1]!HK3RECHECHERECDEAVEN(C26,"CD.COMMENTAIRE",0),[1]!HK3RECHECHERECDEAVEN(Q26,"CD.COMMENTAIRE",0)),"")</f>
        <v>2025 - 63819</v>
      </c>
      <c r="S26" t="str" cm="1">
        <f t="array" ref="S26">IF(Q26&lt;&gt;"",[1]!HK3RECHECHERECDEAVEN(Q26,"CD.NUM_DEVIS",0),[1]!HK3RECHECHERECDEAVEN(C26,"CD.NUM_DEVIS",0))</f>
        <v>202563819</v>
      </c>
      <c r="T26" t="str" cm="1">
        <f t="array" ref="T26">IF(Q26&lt;&gt;"",[1]!HK3RECHECHERECDEAVEN(Q26,"CD.NUM_COMMANDE",0),[1]!HK3RECHECHERECDEAVEN(C26,"CD.NUM_COMMANDE",0))</f>
        <v>2025-</v>
      </c>
      <c r="AB26" s="5">
        <v>1</v>
      </c>
      <c r="AC26" s="5" t="b">
        <v>0</v>
      </c>
    </row>
    <row r="27" spans="1:29" x14ac:dyDescent="0.3">
      <c r="A27" s="8" t="s">
        <v>285</v>
      </c>
      <c r="B27" s="3" t="s">
        <v>29</v>
      </c>
      <c r="C27" s="3" t="str">
        <f>_xlfn.XLOOKUP(A27,Feuil2!A:A,Feuil2!C:C)</f>
        <v>2142/755</v>
      </c>
      <c r="D27" s="6">
        <v>45807</v>
      </c>
      <c r="J27" t="str" cm="1">
        <f t="array" ref="J27">IF(C27&lt;&gt;"",[1]!HK3RECHECHERECHANTIER(C27,"LIBELLE"),"")</f>
        <v>STRASBOURG - Rue G. Wodli</v>
      </c>
      <c r="K27" t="str" cm="1">
        <f t="array" ref="K27">IF(C27&lt;&gt;"",[1]!HK3RECHECHERECHANTIER(C27,"VILLE"),"")</f>
        <v>STRASBOURG</v>
      </c>
      <c r="L27" t="str" cm="1">
        <f t="array" ref="L27">IF(C27&lt;&gt;"",[1]!HK3RECHECHERECHANTIER(C27,"ADRESSE1"),"")</f>
        <v>Rue G. Wodli</v>
      </c>
      <c r="O27" s="6" t="str" cm="1">
        <f t="array" ref="O27">IF(C27&lt;&gt;"",[1]!HK3RECHECHERECHANTIER(C27,"DATE_OUVERT"),"")</f>
        <v>21/02/2025</v>
      </c>
      <c r="Q27" s="3" t="s">
        <v>234</v>
      </c>
      <c r="R27" t="str" cm="1">
        <f t="array" ref="R27">_xlfn.IFNA(IF(Q27="",[1]!HK3RECHECHERECDEAVEN(C27,"CD.COMMENTAIRE",0),[1]!HK3RECHECHERECDEAVEN(Q27,"CD.COMMENTAIRE",0)),"")</f>
        <v>2025 - 63819</v>
      </c>
      <c r="S27" t="str" cm="1">
        <f t="array" ref="S27">IF(Q27&lt;&gt;"",[1]!HK3RECHECHERECDEAVEN(Q27,"CD.NUM_DEVIS",0),[1]!HK3RECHECHERECDEAVEN(C27,"CD.NUM_DEVIS",0))</f>
        <v>202563819</v>
      </c>
      <c r="T27" t="str" cm="1">
        <f t="array" ref="T27">IF(Q27&lt;&gt;"",[1]!HK3RECHECHERECDEAVEN(Q27,"CD.NUM_COMMANDE",0),[1]!HK3RECHECHERECDEAVEN(C27,"CD.NUM_COMMANDE",0))</f>
        <v>2025-</v>
      </c>
      <c r="AB27" s="5">
        <v>1</v>
      </c>
      <c r="AC27" s="5" t="b">
        <v>0</v>
      </c>
    </row>
    <row r="28" spans="1:29" x14ac:dyDescent="0.3">
      <c r="A28" s="8" t="s">
        <v>306</v>
      </c>
      <c r="B28" s="3" t="s">
        <v>53</v>
      </c>
      <c r="C28" s="3" t="str">
        <f>_xlfn.XLOOKUP(A28,Feuil2!A:A,Feuil2!C:C)</f>
        <v>2142/755</v>
      </c>
      <c r="D28" s="6">
        <v>45807</v>
      </c>
      <c r="J28" t="str" cm="1">
        <f t="array" ref="J28">IF(C28&lt;&gt;"",[1]!HK3RECHECHERECHANTIER(C28,"LIBELLE"),"")</f>
        <v>STRASBOURG - Rue G. Wodli</v>
      </c>
      <c r="K28" t="str" cm="1">
        <f t="array" ref="K28">IF(C28&lt;&gt;"",[1]!HK3RECHECHERECHANTIER(C28,"VILLE"),"")</f>
        <v>STRASBOURG</v>
      </c>
      <c r="L28" t="str" cm="1">
        <f t="array" ref="L28">IF(C28&lt;&gt;"",[1]!HK3RECHECHERECHANTIER(C28,"ADRESSE1"),"")</f>
        <v>Rue G. Wodli</v>
      </c>
      <c r="O28" s="6" t="str" cm="1">
        <f t="array" ref="O28">IF(C28&lt;&gt;"",[1]!HK3RECHECHERECHANTIER(C28,"DATE_OUVERT"),"")</f>
        <v>21/02/2025</v>
      </c>
      <c r="Q28" s="3" t="s">
        <v>234</v>
      </c>
      <c r="R28" t="str" cm="1">
        <f t="array" ref="R28">_xlfn.IFNA(IF(Q28="",[1]!HK3RECHECHERECDEAVEN(C28,"CD.COMMENTAIRE",0),[1]!HK3RECHECHERECDEAVEN(Q28,"CD.COMMENTAIRE",0)),"")</f>
        <v>2025 - 63819</v>
      </c>
      <c r="S28" t="str" cm="1">
        <f t="array" ref="S28">IF(Q28&lt;&gt;"",[1]!HK3RECHECHERECDEAVEN(Q28,"CD.NUM_DEVIS",0),[1]!HK3RECHECHERECDEAVEN(C28,"CD.NUM_DEVIS",0))</f>
        <v>202563819</v>
      </c>
      <c r="T28" t="str" cm="1">
        <f t="array" ref="T28">IF(Q28&lt;&gt;"",[1]!HK3RECHECHERECDEAVEN(Q28,"CD.NUM_COMMANDE",0),[1]!HK3RECHECHERECDEAVEN(C28,"CD.NUM_COMMANDE",0))</f>
        <v>2025-</v>
      </c>
      <c r="AB28" s="5">
        <v>1</v>
      </c>
      <c r="AC28" s="5" t="b">
        <v>0</v>
      </c>
    </row>
    <row r="29" spans="1:29" x14ac:dyDescent="0.3">
      <c r="A29" s="8" t="s">
        <v>312</v>
      </c>
      <c r="B29" s="3" t="s">
        <v>53</v>
      </c>
      <c r="C29" s="3" t="str">
        <f>_xlfn.XLOOKUP(A29,Feuil2!A:A,Feuil2!C:C)</f>
        <v>2142/755</v>
      </c>
      <c r="D29" s="6">
        <v>45807</v>
      </c>
      <c r="J29" t="str" cm="1">
        <f t="array" ref="J29">IF(C29&lt;&gt;"",[1]!HK3RECHECHERECHANTIER(C29,"LIBELLE"),"")</f>
        <v>STRASBOURG - Rue G. Wodli</v>
      </c>
      <c r="K29" t="str" cm="1">
        <f t="array" ref="K29">IF(C29&lt;&gt;"",[1]!HK3RECHECHERECHANTIER(C29,"VILLE"),"")</f>
        <v>STRASBOURG</v>
      </c>
      <c r="L29" t="str" cm="1">
        <f t="array" ref="L29">IF(C29&lt;&gt;"",[1]!HK3RECHECHERECHANTIER(C29,"ADRESSE1"),"")</f>
        <v>Rue G. Wodli</v>
      </c>
      <c r="O29" s="6" t="str" cm="1">
        <f t="array" ref="O29">IF(C29&lt;&gt;"",[1]!HK3RECHECHERECHANTIER(C29,"DATE_OUVERT"),"")</f>
        <v>21/02/2025</v>
      </c>
      <c r="Q29" s="3" t="s">
        <v>234</v>
      </c>
      <c r="R29" t="str" cm="1">
        <f t="array" ref="R29">_xlfn.IFNA(IF(Q29="",[1]!HK3RECHECHERECDEAVEN(C29,"CD.COMMENTAIRE",0),[1]!HK3RECHECHERECDEAVEN(Q29,"CD.COMMENTAIRE",0)),"")</f>
        <v>2025 - 63819</v>
      </c>
      <c r="S29" t="str" cm="1">
        <f t="array" ref="S29">IF(Q29&lt;&gt;"",[1]!HK3RECHECHERECDEAVEN(Q29,"CD.NUM_DEVIS",0),[1]!HK3RECHECHERECDEAVEN(C29,"CD.NUM_DEVIS",0))</f>
        <v>202563819</v>
      </c>
      <c r="T29" t="str" cm="1">
        <f t="array" ref="T29">IF(Q29&lt;&gt;"",[1]!HK3RECHECHERECDEAVEN(Q29,"CD.NUM_COMMANDE",0),[1]!HK3RECHECHERECDEAVEN(C29,"CD.NUM_COMMANDE",0))</f>
        <v>2025-</v>
      </c>
      <c r="AB29" s="5">
        <v>1</v>
      </c>
      <c r="AC29" s="5" t="b">
        <v>0</v>
      </c>
    </row>
    <row r="30" spans="1:29" x14ac:dyDescent="0.3">
      <c r="A30" s="8" t="s">
        <v>294</v>
      </c>
      <c r="B30" s="3" t="s">
        <v>30</v>
      </c>
      <c r="C30" s="3" t="str">
        <f>_xlfn.XLOOKUP(A30,Feuil2!A:A,Feuil2!C:C)</f>
        <v>2142/755</v>
      </c>
      <c r="D30" s="6">
        <v>45807</v>
      </c>
      <c r="J30" t="str" cm="1">
        <f t="array" ref="J30">IF(C30&lt;&gt;"",[1]!HK3RECHECHERECHANTIER(C30,"LIBELLE"),"")</f>
        <v>STRASBOURG - Rue G. Wodli</v>
      </c>
      <c r="K30" t="str" cm="1">
        <f t="array" ref="K30">IF(C30&lt;&gt;"",[1]!HK3RECHECHERECHANTIER(C30,"VILLE"),"")</f>
        <v>STRASBOURG</v>
      </c>
      <c r="L30" t="str" cm="1">
        <f t="array" ref="L30">IF(C30&lt;&gt;"",[1]!HK3RECHECHERECHANTIER(C30,"ADRESSE1"),"")</f>
        <v>Rue G. Wodli</v>
      </c>
      <c r="O30" s="6" t="str" cm="1">
        <f t="array" ref="O30">IF(C30&lt;&gt;"",[1]!HK3RECHECHERECHANTIER(C30,"DATE_OUVERT"),"")</f>
        <v>21/02/2025</v>
      </c>
      <c r="Q30" s="3" t="s">
        <v>234</v>
      </c>
      <c r="R30" t="str" cm="1">
        <f t="array" ref="R30">_xlfn.IFNA(IF(Q30="",[1]!HK3RECHECHERECDEAVEN(C30,"CD.COMMENTAIRE",0),[1]!HK3RECHECHERECDEAVEN(Q30,"CD.COMMENTAIRE",0)),"")</f>
        <v>2025 - 63819</v>
      </c>
      <c r="S30" t="str" cm="1">
        <f t="array" ref="S30">IF(Q30&lt;&gt;"",[1]!HK3RECHECHERECDEAVEN(Q30,"CD.NUM_DEVIS",0),[1]!HK3RECHECHERECDEAVEN(C30,"CD.NUM_DEVIS",0))</f>
        <v>202563819</v>
      </c>
      <c r="T30" t="str" cm="1">
        <f t="array" ref="T30">IF(Q30&lt;&gt;"",[1]!HK3RECHECHERECDEAVEN(Q30,"CD.NUM_COMMANDE",0),[1]!HK3RECHECHERECDEAVEN(C30,"CD.NUM_COMMANDE",0))</f>
        <v>2025-</v>
      </c>
      <c r="AB30" s="5">
        <v>1</v>
      </c>
      <c r="AC30" s="5" t="b">
        <v>0</v>
      </c>
    </row>
    <row r="31" spans="1:29" x14ac:dyDescent="0.3">
      <c r="A31" s="8" t="s">
        <v>300</v>
      </c>
      <c r="B31" s="3" t="s">
        <v>30</v>
      </c>
      <c r="C31" s="3" t="str">
        <f>_xlfn.XLOOKUP(A31,Feuil2!A:A,Feuil2!C:C)</f>
        <v>2142/755</v>
      </c>
      <c r="D31" s="6">
        <v>45807</v>
      </c>
      <c r="J31" t="str" cm="1">
        <f t="array" ref="J31">IF(C31&lt;&gt;"",[1]!HK3RECHECHERECHANTIER(C31,"LIBELLE"),"")</f>
        <v>STRASBOURG - Rue G. Wodli</v>
      </c>
      <c r="K31" t="str" cm="1">
        <f t="array" ref="K31">IF(C31&lt;&gt;"",[1]!HK3RECHECHERECHANTIER(C31,"VILLE"),"")</f>
        <v>STRASBOURG</v>
      </c>
      <c r="L31" t="str" cm="1">
        <f t="array" ref="L31">IF(C31&lt;&gt;"",[1]!HK3RECHECHERECHANTIER(C31,"ADRESSE1"),"")</f>
        <v>Rue G. Wodli</v>
      </c>
      <c r="O31" s="6" t="str" cm="1">
        <f t="array" ref="O31">IF(C31&lt;&gt;"",[1]!HK3RECHECHERECHANTIER(C31,"DATE_OUVERT"),"")</f>
        <v>21/02/2025</v>
      </c>
      <c r="Q31" s="3" t="s">
        <v>234</v>
      </c>
      <c r="R31" t="str" cm="1">
        <f t="array" ref="R31">_xlfn.IFNA(IF(Q31="",[1]!HK3RECHECHERECDEAVEN(C31,"CD.COMMENTAIRE",0),[1]!HK3RECHECHERECDEAVEN(Q31,"CD.COMMENTAIRE",0)),"")</f>
        <v>2025 - 63819</v>
      </c>
      <c r="S31" t="str" cm="1">
        <f t="array" ref="S31">IF(Q31&lt;&gt;"",[1]!HK3RECHECHERECDEAVEN(Q31,"CD.NUM_DEVIS",0),[1]!HK3RECHECHERECDEAVEN(C31,"CD.NUM_DEVIS",0))</f>
        <v>202563819</v>
      </c>
      <c r="T31" t="str" cm="1">
        <f t="array" ref="T31">IF(Q31&lt;&gt;"",[1]!HK3RECHECHERECDEAVEN(Q31,"CD.NUM_COMMANDE",0),[1]!HK3RECHECHERECDEAVEN(C31,"CD.NUM_COMMANDE",0))</f>
        <v>2025-</v>
      </c>
      <c r="AB31" s="5">
        <v>1</v>
      </c>
      <c r="AC31" s="5" t="b">
        <v>0</v>
      </c>
    </row>
    <row r="32" spans="1:29" x14ac:dyDescent="0.3">
      <c r="A32" s="3"/>
      <c r="B32" s="3"/>
      <c r="C32" s="3"/>
      <c r="D32" s="6"/>
      <c r="J32" t="str" cm="1">
        <f t="array" ref="J32">IF(C32&lt;&gt;"",[2]!HK3RECHECHERECHANTIER(C32,"LIBELLE"),"")</f>
        <v/>
      </c>
      <c r="K32" t="str" cm="1">
        <f t="array" ref="K32">IF(C32&lt;&gt;"",[1]!HK3RECHECHERECHANTIER(C32,"VILLE"),"")</f>
        <v/>
      </c>
      <c r="L32" t="str" cm="1">
        <f t="array" ref="L32">IF(C32&lt;&gt;"",[1]!HK3RECHECHERECHANTIER(C32,"ADRESSE1"),"")</f>
        <v/>
      </c>
      <c r="O32" s="6" t="str" cm="1">
        <f t="array" ref="O32">IF(C32&lt;&gt;"",[1]!HK3RECHECHERECHANTIER(C32,"DATE_OUVERT"),"")</f>
        <v/>
      </c>
      <c r="Q32" s="3"/>
      <c r="R32" t="str" cm="1">
        <f t="array" ref="R32">_xlfn.IFNA(IF(Q32="",[1]!HK3RECHECHERECDEAVEN(C32,"CD.COMMENTAIRE",0),[1]!HK3RECHECHERECDEAVEN(Q32,"CD.COMMENTAIRE",0)),"")</f>
        <v>N/A</v>
      </c>
      <c r="S32" t="str" cm="1">
        <f t="array" ref="S32">IF(Q32&lt;&gt;"",[1]!HK3RECHECHERECDEAVEN(Q32,"CD.NUM_DEVIS",0),[1]!HK3RECHECHERECDEAVEN(C32,"CD.NUM_DEVIS",0))</f>
        <v>N/A</v>
      </c>
      <c r="T32" t="str" cm="1">
        <f t="array" ref="T32">IF(Q32&lt;&gt;"",[1]!HK3RECHECHERECDEAVEN(Q32,"CD.NUM_COMMANDE",0),[1]!HK3RECHECHERECDEAVEN(C32,"CD.NUM_COMMANDE",0))</f>
        <v>N/A</v>
      </c>
      <c r="AB32" s="5"/>
      <c r="AC32" s="5"/>
    </row>
    <row r="33" spans="1:29" x14ac:dyDescent="0.3">
      <c r="A33" s="3"/>
      <c r="B33" s="3"/>
      <c r="C33" s="3"/>
      <c r="D33" s="6"/>
      <c r="J33" t="str" cm="1">
        <f t="array" ref="J33">IF(C33&lt;&gt;"",[2]!HK3RECHECHERECHANTIER(C33,"LIBELLE"),"")</f>
        <v/>
      </c>
      <c r="K33" t="str" cm="1">
        <f t="array" ref="K33">IF(C33&lt;&gt;"",[1]!HK3RECHECHERECHANTIER(C33,"VILLE"),"")</f>
        <v/>
      </c>
      <c r="L33" t="str" cm="1">
        <f t="array" ref="L33">IF(C33&lt;&gt;"",[1]!HK3RECHECHERECHANTIER(C33,"ADRESSE1"),"")</f>
        <v/>
      </c>
      <c r="O33" s="6" t="str" cm="1">
        <f t="array" ref="O33">IF(C33&lt;&gt;"",[1]!HK3RECHECHERECHANTIER(C33,"DATE_OUVERT"),"")</f>
        <v/>
      </c>
      <c r="Q33" s="3"/>
      <c r="R33" t="str" cm="1">
        <f t="array" ref="R33">_xlfn.IFNA(IF(Q33="",[1]!HK3RECHECHERECDEAVEN(C33,"CD.COMMENTAIRE",0),[1]!HK3RECHECHERECDEAVEN(Q33,"CD.COMMENTAIRE",0)),"")</f>
        <v>N/A</v>
      </c>
      <c r="S33" t="str" cm="1">
        <f t="array" ref="S33">IF(Q33&lt;&gt;"",[1]!HK3RECHECHERECDEAVEN(Q33,"CD.NUM_DEVIS",0),[1]!HK3RECHECHERECDEAVEN(C33,"CD.NUM_DEVIS",0))</f>
        <v>N/A</v>
      </c>
      <c r="T33" t="str" cm="1">
        <f t="array" ref="T33">IF(Q33&lt;&gt;"",[1]!HK3RECHECHERECDEAVEN(Q33,"CD.NUM_COMMANDE",0),[1]!HK3RECHECHERECDEAVEN(C33,"CD.NUM_COMMANDE",0))</f>
        <v>N/A</v>
      </c>
      <c r="AB33" s="5"/>
      <c r="AC33" s="5"/>
    </row>
    <row r="34" spans="1:29" x14ac:dyDescent="0.3">
      <c r="A34" s="3"/>
      <c r="B34" s="3"/>
      <c r="C34" s="3"/>
      <c r="D34" s="6"/>
      <c r="J34" t="str" cm="1">
        <f t="array" ref="J34">IF(C34&lt;&gt;"",[2]!HK3RECHECHERECHANTIER(C34,"LIBELLE"),"")</f>
        <v/>
      </c>
      <c r="K34" t="str" cm="1">
        <f t="array" ref="K34">IF(C34&lt;&gt;"",[1]!HK3RECHECHERECHANTIER(C34,"VILLE"),"")</f>
        <v/>
      </c>
      <c r="L34" t="str" cm="1">
        <f t="array" ref="L34">IF(C34&lt;&gt;"",[1]!HK3RECHECHERECHANTIER(C34,"ADRESSE1"),"")</f>
        <v/>
      </c>
      <c r="O34" s="6" t="str" cm="1">
        <f t="array" ref="O34">IF(C34&lt;&gt;"",[1]!HK3RECHECHERECHANTIER(C34,"DATE_OUVERT"),"")</f>
        <v/>
      </c>
      <c r="Q34" s="3"/>
      <c r="R34" t="str" cm="1">
        <f t="array" ref="R34">_xlfn.IFNA(IF(Q34="",[1]!HK3RECHECHERECDEAVEN(C34,"CD.COMMENTAIRE",0),[1]!HK3RECHECHERECDEAVEN(Q34,"CD.COMMENTAIRE",0)),"")</f>
        <v>N/A</v>
      </c>
      <c r="S34" t="str" cm="1">
        <f t="array" ref="S34">IF(Q34&lt;&gt;"",[1]!HK3RECHECHERECDEAVEN(Q34,"CD.NUM_DEVIS",0),[1]!HK3RECHECHERECDEAVEN(C34,"CD.NUM_DEVIS",0))</f>
        <v>N/A</v>
      </c>
      <c r="T34" t="str" cm="1">
        <f t="array" ref="T34">IF(Q34&lt;&gt;"",[1]!HK3RECHECHERECDEAVEN(Q34,"CD.NUM_COMMANDE",0),[1]!HK3RECHECHERECDEAVEN(C34,"CD.NUM_COMMANDE",0))</f>
        <v>N/A</v>
      </c>
      <c r="AB34" s="5"/>
      <c r="AC34" s="5"/>
    </row>
    <row r="35" spans="1:29" x14ac:dyDescent="0.3">
      <c r="A35" s="3"/>
      <c r="B35" s="3"/>
      <c r="C35" s="3"/>
      <c r="D35" s="6"/>
      <c r="J35" t="str" cm="1">
        <f t="array" ref="J35">IF(C35&lt;&gt;"",[2]!HK3RECHECHERECHANTIER(C35,"LIBELLE"),"")</f>
        <v/>
      </c>
      <c r="K35" t="str" cm="1">
        <f t="array" ref="K35">IF(C35&lt;&gt;"",[1]!HK3RECHECHERECHANTIER(C35,"VILLE"),"")</f>
        <v/>
      </c>
      <c r="L35" t="str" cm="1">
        <f t="array" ref="L35">IF(C35&lt;&gt;"",[1]!HK3RECHECHERECHANTIER(C35,"ADRESSE1"),"")</f>
        <v/>
      </c>
      <c r="O35" s="6" t="str" cm="1">
        <f t="array" ref="O35">IF(C35&lt;&gt;"",[1]!HK3RECHECHERECHANTIER(C35,"DATE_OUVERT"),"")</f>
        <v/>
      </c>
      <c r="Q35" s="3"/>
      <c r="R35" t="str" cm="1">
        <f t="array" ref="R35">_xlfn.IFNA(IF(Q35="",[1]!HK3RECHECHERECDEAVEN(C35,"CD.COMMENTAIRE",0),[1]!HK3RECHECHERECDEAVEN(Q35,"CD.COMMENTAIRE",0)),"")</f>
        <v>N/A</v>
      </c>
      <c r="S35" t="str" cm="1">
        <f t="array" ref="S35">IF(Q35&lt;&gt;"",[1]!HK3RECHECHERECDEAVEN(Q35,"CD.NUM_DEVIS",0),[1]!HK3RECHECHERECDEAVEN(C35,"CD.NUM_DEVIS",0))</f>
        <v>N/A</v>
      </c>
      <c r="T35" t="str" cm="1">
        <f t="array" ref="T35">IF(Q35&lt;&gt;"",[1]!HK3RECHECHERECDEAVEN(Q35,"CD.NUM_COMMANDE",0),[1]!HK3RECHECHERECDEAVEN(C35,"CD.NUM_COMMANDE",0))</f>
        <v>N/A</v>
      </c>
      <c r="AB35" s="5"/>
      <c r="AC35" s="5"/>
    </row>
    <row r="36" spans="1:29" x14ac:dyDescent="0.3">
      <c r="A36" s="3"/>
      <c r="B36" s="3"/>
      <c r="C36" s="3"/>
      <c r="D36" s="6"/>
      <c r="J36" t="str" cm="1">
        <f t="array" ref="J36">IF(C36&lt;&gt;"",[2]!HK3RECHECHERECHANTIER(C36,"LIBELLE"),"")</f>
        <v/>
      </c>
      <c r="K36" t="str" cm="1">
        <f t="array" ref="K36">IF(C36&lt;&gt;"",[1]!HK3RECHECHERECHANTIER(C36,"VILLE"),"")</f>
        <v/>
      </c>
      <c r="L36" t="str" cm="1">
        <f t="array" ref="L36">IF(C36&lt;&gt;"",[1]!HK3RECHECHERECHANTIER(C36,"ADRESSE1"),"")</f>
        <v/>
      </c>
      <c r="O36" s="6" t="str" cm="1">
        <f t="array" ref="O36">IF(C36&lt;&gt;"",[1]!HK3RECHECHERECHANTIER(C36,"DATE_OUVERT"),"")</f>
        <v/>
      </c>
      <c r="Q36" s="3"/>
      <c r="R36" t="str" cm="1">
        <f t="array" ref="R36">_xlfn.IFNA(IF(Q36="",[1]!HK3RECHECHERECDEAVEN(C36,"CD.COMMENTAIRE",0),[1]!HK3RECHECHERECDEAVEN(Q36,"CD.COMMENTAIRE",0)),"")</f>
        <v>N/A</v>
      </c>
      <c r="S36" t="str" cm="1">
        <f t="array" ref="S36">IF(Q36&lt;&gt;"",[1]!HK3RECHECHERECDEAVEN(Q36,"CD.NUM_DEVIS",0),[1]!HK3RECHECHERECDEAVEN(C36,"CD.NUM_DEVIS",0))</f>
        <v>N/A</v>
      </c>
      <c r="T36" t="str" cm="1">
        <f t="array" ref="T36">IF(Q36&lt;&gt;"",[1]!HK3RECHECHERECDEAVEN(Q36,"CD.NUM_COMMANDE",0),[1]!HK3RECHECHERECDEAVEN(C36,"CD.NUM_COMMANDE",0))</f>
        <v>N/A</v>
      </c>
      <c r="AB36" s="5"/>
      <c r="AC36" s="5"/>
    </row>
    <row r="37" spans="1:29" x14ac:dyDescent="0.3">
      <c r="A37" s="3"/>
      <c r="B37" s="3"/>
      <c r="C37" s="3"/>
      <c r="D37" s="6"/>
      <c r="J37" t="str" cm="1">
        <f t="array" ref="J37">IF(C37&lt;&gt;"",[2]!HK3RECHECHERECHANTIER(C37,"LIBELLE"),"")</f>
        <v/>
      </c>
      <c r="K37" t="str" cm="1">
        <f t="array" ref="K37">IF(C37&lt;&gt;"",[1]!HK3RECHECHERECHANTIER(C37,"VILLE"),"")</f>
        <v/>
      </c>
      <c r="L37" t="str" cm="1">
        <f t="array" ref="L37">IF(C37&lt;&gt;"",[1]!HK3RECHECHERECHANTIER(C37,"ADRESSE1"),"")</f>
        <v/>
      </c>
      <c r="O37" s="6" t="str" cm="1">
        <f t="array" ref="O37">IF(C37&lt;&gt;"",[1]!HK3RECHECHERECHANTIER(C37,"DATE_OUVERT"),"")</f>
        <v/>
      </c>
      <c r="Q37" s="3"/>
      <c r="R37" t="str" cm="1">
        <f t="array" ref="R37">_xlfn.IFNA(IF(Q37="",[1]!HK3RECHECHERECDEAVEN(C37,"CD.COMMENTAIRE",0),[1]!HK3RECHECHERECDEAVEN(Q37,"CD.COMMENTAIRE",0)),"")</f>
        <v>N/A</v>
      </c>
      <c r="S37" t="str" cm="1">
        <f t="array" ref="S37">IF(Q37&lt;&gt;"",[1]!HK3RECHECHERECDEAVEN(Q37,"CD.NUM_DEVIS",0),[1]!HK3RECHECHERECDEAVEN(C37,"CD.NUM_DEVIS",0))</f>
        <v>N/A</v>
      </c>
      <c r="T37" t="str" cm="1">
        <f t="array" ref="T37">IF(Q37&lt;&gt;"",[1]!HK3RECHECHERECDEAVEN(Q37,"CD.NUM_COMMANDE",0),[1]!HK3RECHECHERECDEAVEN(C37,"CD.NUM_COMMANDE",0))</f>
        <v>N/A</v>
      </c>
      <c r="AB37" s="5"/>
      <c r="AC37" s="5"/>
    </row>
    <row r="38" spans="1:29" x14ac:dyDescent="0.3">
      <c r="A38" s="3"/>
      <c r="B38" s="3"/>
      <c r="C38" s="3"/>
      <c r="D38" s="6"/>
      <c r="J38" t="str" cm="1">
        <f t="array" ref="J38">IF(C38&lt;&gt;"",[2]!HK3RECHECHERECHANTIER(C38,"LIBELLE"),"")</f>
        <v/>
      </c>
      <c r="K38" t="str" cm="1">
        <f t="array" ref="K38">IF(C38&lt;&gt;"",[1]!HK3RECHECHERECHANTIER(C38,"VILLE"),"")</f>
        <v/>
      </c>
      <c r="L38" t="str" cm="1">
        <f t="array" ref="L38">IF(C38&lt;&gt;"",[1]!HK3RECHECHERECHANTIER(C38,"ADRESSE1"),"")</f>
        <v/>
      </c>
      <c r="O38" s="6" t="str" cm="1">
        <f t="array" ref="O38">IF(C38&lt;&gt;"",[1]!HK3RECHECHERECHANTIER(C38,"DATE_OUVERT"),"")</f>
        <v/>
      </c>
      <c r="Q38" s="3"/>
      <c r="R38" t="str" cm="1">
        <f t="array" ref="R38">_xlfn.IFNA(IF(Q38="",[1]!HK3RECHECHERECDEAVEN(C38,"CD.COMMENTAIRE",0),[1]!HK3RECHECHERECDEAVEN(Q38,"CD.COMMENTAIRE",0)),"")</f>
        <v>N/A</v>
      </c>
      <c r="S38" t="str" cm="1">
        <f t="array" ref="S38">IF(Q38&lt;&gt;"",[1]!HK3RECHECHERECDEAVEN(Q38,"CD.NUM_DEVIS",0),[1]!HK3RECHECHERECDEAVEN(C38,"CD.NUM_DEVIS",0))</f>
        <v>N/A</v>
      </c>
      <c r="T38" t="str" cm="1">
        <f t="array" ref="T38">IF(Q38&lt;&gt;"",[1]!HK3RECHECHERECDEAVEN(Q38,"CD.NUM_COMMANDE",0),[1]!HK3RECHECHERECDEAVEN(C38,"CD.NUM_COMMANDE",0))</f>
        <v>N/A</v>
      </c>
      <c r="AB38" s="5"/>
      <c r="AC38" s="5"/>
    </row>
    <row r="39" spans="1:29" x14ac:dyDescent="0.3">
      <c r="A39" s="3"/>
      <c r="B39" s="3"/>
      <c r="C39" s="3"/>
      <c r="D39" s="6"/>
      <c r="J39" t="str" cm="1">
        <f t="array" ref="J39">IF(C39&lt;&gt;"",[2]!HK3RECHECHERECHANTIER(C39,"LIBELLE"),"")</f>
        <v/>
      </c>
      <c r="K39" t="str" cm="1">
        <f t="array" ref="K39">IF(C39&lt;&gt;"",[1]!HK3RECHECHERECHANTIER(C39,"VILLE"),"")</f>
        <v/>
      </c>
      <c r="L39" t="str" cm="1">
        <f t="array" ref="L39">IF(C39&lt;&gt;"",[1]!HK3RECHECHERECHANTIER(C39,"ADRESSE1"),"")</f>
        <v/>
      </c>
      <c r="O39" s="6" t="str" cm="1">
        <f t="array" ref="O39">IF(C39&lt;&gt;"",[1]!HK3RECHECHERECHANTIER(C39,"DATE_OUVERT"),"")</f>
        <v/>
      </c>
      <c r="Q39" s="3"/>
      <c r="R39" t="str" cm="1">
        <f t="array" ref="R39">_xlfn.IFNA(IF(Q39="",[1]!HK3RECHECHERECDEAVEN(C39,"CD.COMMENTAIRE",0),[1]!HK3RECHECHERECDEAVEN(Q39,"CD.COMMENTAIRE",0)),"")</f>
        <v>N/A</v>
      </c>
      <c r="S39" t="str" cm="1">
        <f t="array" ref="S39">IF(Q39&lt;&gt;"",[1]!HK3RECHECHERECDEAVEN(Q39,"CD.NUM_DEVIS",0),[1]!HK3RECHECHERECDEAVEN(C39,"CD.NUM_DEVIS",0))</f>
        <v>N/A</v>
      </c>
      <c r="T39" t="str" cm="1">
        <f t="array" ref="T39">IF(Q39&lt;&gt;"",[1]!HK3RECHECHERECDEAVEN(Q39,"CD.NUM_COMMANDE",0),[1]!HK3RECHECHERECDEAVEN(C39,"CD.NUM_COMMANDE",0))</f>
        <v>N/A</v>
      </c>
      <c r="AB39" s="5"/>
      <c r="AC39" s="5"/>
    </row>
    <row r="40" spans="1:29" x14ac:dyDescent="0.3">
      <c r="A40" s="3"/>
      <c r="B40" s="3"/>
      <c r="C40" s="3"/>
      <c r="D40" s="6"/>
      <c r="J40" t="str" cm="1">
        <f t="array" ref="J40">IF(C40&lt;&gt;"",[2]!HK3RECHECHERECHANTIER(C40,"LIBELLE"),"")</f>
        <v/>
      </c>
      <c r="K40" t="str" cm="1">
        <f t="array" ref="K40">IF(C40&lt;&gt;"",[1]!HK3RECHECHERECHANTIER(C40,"VILLE"),"")</f>
        <v/>
      </c>
      <c r="L40" t="str" cm="1">
        <f t="array" ref="L40">IF(C40&lt;&gt;"",[1]!HK3RECHECHERECHANTIER(C40,"ADRESSE1"),"")</f>
        <v/>
      </c>
      <c r="O40" s="6" t="str" cm="1">
        <f t="array" ref="O40">IF(C40&lt;&gt;"",[1]!HK3RECHECHERECHANTIER(C40,"DATE_OUVERT"),"")</f>
        <v/>
      </c>
      <c r="Q40" s="3"/>
      <c r="R40" t="str" cm="1">
        <f t="array" ref="R40">_xlfn.IFNA(IF(Q40="",[1]!HK3RECHECHERECDEAVEN(C40,"CD.COMMENTAIRE",0),[1]!HK3RECHECHERECDEAVEN(Q40,"CD.COMMENTAIRE",0)),"")</f>
        <v>N/A</v>
      </c>
      <c r="S40" t="str" cm="1">
        <f t="array" ref="S40">IF(Q40&lt;&gt;"",[1]!HK3RECHECHERECDEAVEN(Q40,"CD.NUM_DEVIS",0),[1]!HK3RECHECHERECDEAVEN(C40,"CD.NUM_DEVIS",0))</f>
        <v>N/A</v>
      </c>
      <c r="T40" t="str" cm="1">
        <f t="array" ref="T40">IF(Q40&lt;&gt;"",[1]!HK3RECHECHERECDEAVEN(Q40,"CD.NUM_COMMANDE",0),[1]!HK3RECHECHERECDEAVEN(C40,"CD.NUM_COMMANDE",0))</f>
        <v>N/A</v>
      </c>
      <c r="AB40" s="5"/>
      <c r="AC40" s="5"/>
    </row>
    <row r="41" spans="1:29" x14ac:dyDescent="0.3">
      <c r="A41" s="3"/>
      <c r="B41" s="3"/>
      <c r="C41" s="3"/>
      <c r="D41" s="6"/>
      <c r="J41" t="str" cm="1">
        <f t="array" ref="J41">IF(C41&lt;&gt;"",[2]!HK3RECHECHERECHANTIER(C41,"LIBELLE"),"")</f>
        <v/>
      </c>
      <c r="K41" t="str" cm="1">
        <f t="array" ref="K41">IF(C41&lt;&gt;"",[1]!HK3RECHECHERECHANTIER(C41,"VILLE"),"")</f>
        <v/>
      </c>
      <c r="L41" t="str" cm="1">
        <f t="array" ref="L41">IF(C41&lt;&gt;"",[1]!HK3RECHECHERECHANTIER(C41,"ADRESSE1"),"")</f>
        <v/>
      </c>
      <c r="O41" s="6" t="str" cm="1">
        <f t="array" ref="O41">IF(C41&lt;&gt;"",[1]!HK3RECHECHERECHANTIER(C41,"DATE_OUVERT"),"")</f>
        <v/>
      </c>
      <c r="Q41" s="3"/>
      <c r="R41" t="str" cm="1">
        <f t="array" ref="R41">_xlfn.IFNA(IF(Q41="",[1]!HK3RECHECHERECDEAVEN(C41,"CD.COMMENTAIRE",0),[1]!HK3RECHECHERECDEAVEN(Q41,"CD.COMMENTAIRE",0)),"")</f>
        <v>N/A</v>
      </c>
      <c r="S41" t="str" cm="1">
        <f t="array" ref="S41">IF(Q41&lt;&gt;"",[1]!HK3RECHECHERECDEAVEN(Q41,"CD.NUM_DEVIS",0),[1]!HK3RECHECHERECDEAVEN(C41,"CD.NUM_DEVIS",0))</f>
        <v>N/A</v>
      </c>
      <c r="T41" t="str" cm="1">
        <f t="array" ref="T41">IF(Q41&lt;&gt;"",[1]!HK3RECHECHERECDEAVEN(Q41,"CD.NUM_COMMANDE",0),[1]!HK3RECHECHERECDEAVEN(C41,"CD.NUM_COMMANDE",0))</f>
        <v>N/A</v>
      </c>
      <c r="AB41" s="5"/>
      <c r="AC41" s="5"/>
    </row>
    <row r="42" spans="1:29" x14ac:dyDescent="0.3">
      <c r="A42" s="3"/>
      <c r="B42" s="3"/>
      <c r="C42" s="3"/>
      <c r="D42" s="6"/>
      <c r="J42" t="str" cm="1">
        <f t="array" ref="J42">IF(C42&lt;&gt;"",[2]!HK3RECHECHERECHANTIER(C42,"LIBELLE"),"")</f>
        <v/>
      </c>
      <c r="K42" t="str" cm="1">
        <f t="array" ref="K42">IF(C42&lt;&gt;"",[1]!HK3RECHECHERECHANTIER(C42,"VILLE"),"")</f>
        <v/>
      </c>
      <c r="L42" t="str" cm="1">
        <f t="array" ref="L42">IF(C42&lt;&gt;"",[1]!HK3RECHECHERECHANTIER(C42,"ADRESSE1"),"")</f>
        <v/>
      </c>
      <c r="O42" s="6" t="str" cm="1">
        <f t="array" ref="O42">IF(C42&lt;&gt;"",[1]!HK3RECHECHERECHANTIER(C42,"DATE_OUVERT"),"")</f>
        <v/>
      </c>
      <c r="Q42" s="3"/>
      <c r="R42" t="str" cm="1">
        <f t="array" ref="R42">_xlfn.IFNA(IF(Q42="",[1]!HK3RECHECHERECDEAVEN(C42,"CD.COMMENTAIRE",0),[1]!HK3RECHECHERECDEAVEN(Q42,"CD.COMMENTAIRE",0)),"")</f>
        <v>N/A</v>
      </c>
      <c r="S42" t="str" cm="1">
        <f t="array" ref="S42">IF(Q42&lt;&gt;"",[1]!HK3RECHECHERECDEAVEN(Q42,"CD.NUM_DEVIS",0),[1]!HK3RECHECHERECDEAVEN(C42,"CD.NUM_DEVIS",0))</f>
        <v>N/A</v>
      </c>
      <c r="T42" t="str" cm="1">
        <f t="array" ref="T42">IF(Q42&lt;&gt;"",[1]!HK3RECHECHERECDEAVEN(Q42,"CD.NUM_COMMANDE",0),[1]!HK3RECHECHERECDEAVEN(C42,"CD.NUM_COMMANDE",0))</f>
        <v>N/A</v>
      </c>
      <c r="AB42" s="5"/>
      <c r="AC42" s="5"/>
    </row>
    <row r="43" spans="1:29" x14ac:dyDescent="0.3">
      <c r="A43" s="3"/>
      <c r="B43" s="3"/>
      <c r="C43" s="3"/>
      <c r="D43" s="6"/>
      <c r="J43" t="str" cm="1">
        <f t="array" ref="J43">IF(C43&lt;&gt;"",[2]!HK3RECHECHERECHANTIER(C43,"LIBELLE"),"")</f>
        <v/>
      </c>
      <c r="K43" t="str" cm="1">
        <f t="array" ref="K43">IF(C43&lt;&gt;"",[1]!HK3RECHECHERECHANTIER(C43,"VILLE"),"")</f>
        <v/>
      </c>
      <c r="L43" t="str" cm="1">
        <f t="array" ref="L43">IF(C43&lt;&gt;"",[1]!HK3RECHECHERECHANTIER(C43,"ADRESSE1"),"")</f>
        <v/>
      </c>
      <c r="O43" s="6" t="str" cm="1">
        <f t="array" ref="O43">IF(C43&lt;&gt;"",[1]!HK3RECHECHERECHANTIER(C43,"DATE_OUVERT"),"")</f>
        <v/>
      </c>
      <c r="Q43" s="3"/>
      <c r="R43" t="str" cm="1">
        <f t="array" ref="R43">_xlfn.IFNA(IF(Q43="",[1]!HK3RECHECHERECDEAVEN(C43,"CD.COMMENTAIRE",0),[1]!HK3RECHECHERECDEAVEN(Q43,"CD.COMMENTAIRE",0)),"")</f>
        <v>N/A</v>
      </c>
      <c r="S43" t="str" cm="1">
        <f t="array" ref="S43">IF(Q43&lt;&gt;"",[1]!HK3RECHECHERECDEAVEN(Q43,"CD.NUM_DEVIS",0),[1]!HK3RECHECHERECDEAVEN(C43,"CD.NUM_DEVIS",0))</f>
        <v>N/A</v>
      </c>
      <c r="T43" t="str" cm="1">
        <f t="array" ref="T43">IF(Q43&lt;&gt;"",[1]!HK3RECHECHERECDEAVEN(Q43,"CD.NUM_COMMANDE",0),[1]!HK3RECHECHERECDEAVEN(C43,"CD.NUM_COMMANDE",0))</f>
        <v>N/A</v>
      </c>
      <c r="AB43" s="5"/>
      <c r="AC43" s="5"/>
    </row>
    <row r="44" spans="1:29" x14ac:dyDescent="0.3">
      <c r="A44" s="3"/>
      <c r="B44" s="3"/>
      <c r="C44" s="3"/>
      <c r="D44" s="6"/>
      <c r="J44" t="str" cm="1">
        <f t="array" ref="J44">IF(C44&lt;&gt;"",[2]!HK3RECHECHERECHANTIER(C44,"LIBELLE"),"")</f>
        <v/>
      </c>
      <c r="K44" t="str" cm="1">
        <f t="array" ref="K44">IF(C44&lt;&gt;"",[1]!HK3RECHECHERECHANTIER(C44,"VILLE"),"")</f>
        <v/>
      </c>
      <c r="L44" t="str" cm="1">
        <f t="array" ref="L44">IF(C44&lt;&gt;"",[1]!HK3RECHECHERECHANTIER(C44,"ADRESSE1"),"")</f>
        <v/>
      </c>
      <c r="O44" s="6" t="str" cm="1">
        <f t="array" ref="O44">IF(C44&lt;&gt;"",[1]!HK3RECHECHERECHANTIER(C44,"DATE_OUVERT"),"")</f>
        <v/>
      </c>
      <c r="Q44" s="3"/>
      <c r="R44" t="str" cm="1">
        <f t="array" ref="R44">_xlfn.IFNA(IF(Q44="",[1]!HK3RECHECHERECDEAVEN(C44,"CD.COMMENTAIRE",0),[1]!HK3RECHECHERECDEAVEN(Q44,"CD.COMMENTAIRE",0)),"")</f>
        <v>N/A</v>
      </c>
      <c r="S44" t="str" cm="1">
        <f t="array" ref="S44">IF(Q44&lt;&gt;"",[1]!HK3RECHECHERECDEAVEN(Q44,"CD.NUM_DEVIS",0),[1]!HK3RECHECHERECDEAVEN(C44,"CD.NUM_DEVIS",0))</f>
        <v>N/A</v>
      </c>
      <c r="T44" t="str" cm="1">
        <f t="array" ref="T44">IF(Q44&lt;&gt;"",[1]!HK3RECHECHERECDEAVEN(Q44,"CD.NUM_COMMANDE",0),[1]!HK3RECHECHERECDEAVEN(C44,"CD.NUM_COMMANDE",0))</f>
        <v>N/A</v>
      </c>
      <c r="AB44" s="5"/>
      <c r="AC44" s="5"/>
    </row>
    <row r="45" spans="1:29" x14ac:dyDescent="0.3">
      <c r="A45" s="3"/>
      <c r="B45" s="3"/>
      <c r="C45" s="3"/>
      <c r="D45" s="6"/>
      <c r="J45" t="str" cm="1">
        <f t="array" ref="J45">IF(C45&lt;&gt;"",[2]!HK3RECHECHERECHANTIER(C45,"LIBELLE"),"")</f>
        <v/>
      </c>
      <c r="K45" t="str" cm="1">
        <f t="array" ref="K45">IF(C45&lt;&gt;"",[1]!HK3RECHECHERECHANTIER(C45,"VILLE"),"")</f>
        <v/>
      </c>
      <c r="L45" t="str" cm="1">
        <f t="array" ref="L45">IF(C45&lt;&gt;"",[1]!HK3RECHECHERECHANTIER(C45,"ADRESSE1"),"")</f>
        <v/>
      </c>
      <c r="O45" s="6" t="str" cm="1">
        <f t="array" ref="O45">IF(C45&lt;&gt;"",[1]!HK3RECHECHERECHANTIER(C45,"DATE_OUVERT"),"")</f>
        <v/>
      </c>
      <c r="Q45" s="3"/>
      <c r="R45" t="str" cm="1">
        <f t="array" ref="R45">_xlfn.IFNA(IF(Q45="",[1]!HK3RECHECHERECDEAVEN(C45,"CD.COMMENTAIRE",0),[1]!HK3RECHECHERECDEAVEN(Q45,"CD.COMMENTAIRE",0)),"")</f>
        <v>N/A</v>
      </c>
      <c r="S45" t="str" cm="1">
        <f t="array" ref="S45">IF(Q45&lt;&gt;"",[1]!HK3RECHECHERECDEAVEN(Q45,"CD.NUM_DEVIS",0),[1]!HK3RECHECHERECDEAVEN(C45,"CD.NUM_DEVIS",0))</f>
        <v>N/A</v>
      </c>
      <c r="T45" t="str" cm="1">
        <f t="array" ref="T45">IF(Q45&lt;&gt;"",[1]!HK3RECHECHERECDEAVEN(Q45,"CD.NUM_COMMANDE",0),[1]!HK3RECHECHERECDEAVEN(C45,"CD.NUM_COMMANDE",0))</f>
        <v>N/A</v>
      </c>
      <c r="AB45" s="5"/>
      <c r="AC45" s="5"/>
    </row>
    <row r="46" spans="1:29" x14ac:dyDescent="0.3">
      <c r="A46" s="3"/>
      <c r="B46" s="3"/>
      <c r="C46" s="3"/>
      <c r="D46" s="6"/>
      <c r="J46" t="str" cm="1">
        <f t="array" ref="J46">IF(C46&lt;&gt;"",[2]!HK3RECHECHERECHANTIER(C46,"LIBELLE"),"")</f>
        <v/>
      </c>
      <c r="K46" t="str" cm="1">
        <f t="array" ref="K46">IF(C46&lt;&gt;"",[1]!HK3RECHECHERECHANTIER(C46,"VILLE"),"")</f>
        <v/>
      </c>
      <c r="L46" t="str" cm="1">
        <f t="array" ref="L46">IF(C46&lt;&gt;"",[1]!HK3RECHECHERECHANTIER(C46,"ADRESSE1"),"")</f>
        <v/>
      </c>
      <c r="O46" s="6" t="str" cm="1">
        <f t="array" ref="O46">IF(C46&lt;&gt;"",[1]!HK3RECHECHERECHANTIER(C46,"DATE_OUVERT"),"")</f>
        <v/>
      </c>
      <c r="Q46" s="3"/>
      <c r="R46" t="str" cm="1">
        <f t="array" ref="R46">_xlfn.IFNA(IF(Q46="",[1]!HK3RECHECHERECDEAVEN(C46,"CD.COMMENTAIRE",0),[1]!HK3RECHECHERECDEAVEN(Q46,"CD.COMMENTAIRE",0)),"")</f>
        <v>N/A</v>
      </c>
      <c r="S46" t="str" cm="1">
        <f t="array" ref="S46">IF(Q46&lt;&gt;"",[1]!HK3RECHECHERECDEAVEN(Q46,"CD.NUM_DEVIS",0),[1]!HK3RECHECHERECDEAVEN(C46,"CD.NUM_DEVIS",0))</f>
        <v>N/A</v>
      </c>
      <c r="T46" t="str" cm="1">
        <f t="array" ref="T46">IF(Q46&lt;&gt;"",[1]!HK3RECHECHERECDEAVEN(Q46,"CD.NUM_COMMANDE",0),[1]!HK3RECHECHERECDEAVEN(C46,"CD.NUM_COMMANDE",0))</f>
        <v>N/A</v>
      </c>
      <c r="AB46" s="5"/>
      <c r="AC46" s="5"/>
    </row>
    <row r="47" spans="1:29" x14ac:dyDescent="0.3">
      <c r="A47" s="3"/>
      <c r="B47" s="3"/>
      <c r="C47" s="3"/>
      <c r="D47" s="6"/>
      <c r="J47" t="str" cm="1">
        <f t="array" ref="J47">IF(C47&lt;&gt;"",[2]!HK3RECHECHERECHANTIER(C47,"LIBELLE"),"")</f>
        <v/>
      </c>
      <c r="K47" t="str" cm="1">
        <f t="array" ref="K47">IF(C47&lt;&gt;"",[1]!HK3RECHECHERECHANTIER(C47,"VILLE"),"")</f>
        <v/>
      </c>
      <c r="L47" t="str" cm="1">
        <f t="array" ref="L47">IF(C47&lt;&gt;"",[1]!HK3RECHECHERECHANTIER(C47,"ADRESSE1"),"")</f>
        <v/>
      </c>
      <c r="O47" s="6" t="str" cm="1">
        <f t="array" ref="O47">IF(C47&lt;&gt;"",[1]!HK3RECHECHERECHANTIER(C47,"DATE_OUVERT"),"")</f>
        <v/>
      </c>
      <c r="Q47" s="3"/>
      <c r="R47" t="str" cm="1">
        <f t="array" ref="R47">_xlfn.IFNA(IF(Q47="",[1]!HK3RECHECHERECDEAVEN(C47,"CD.COMMENTAIRE",0),[1]!HK3RECHECHERECDEAVEN(Q47,"CD.COMMENTAIRE",0)),"")</f>
        <v>N/A</v>
      </c>
      <c r="S47" t="str" cm="1">
        <f t="array" ref="S47">IF(Q47&lt;&gt;"",[1]!HK3RECHECHERECDEAVEN(Q47,"CD.NUM_DEVIS",0),[1]!HK3RECHECHERECDEAVEN(C47,"CD.NUM_DEVIS",0))</f>
        <v>N/A</v>
      </c>
      <c r="T47" t="str" cm="1">
        <f t="array" ref="T47">IF(Q47&lt;&gt;"",[1]!HK3RECHECHERECDEAVEN(Q47,"CD.NUM_COMMANDE",0),[1]!HK3RECHECHERECDEAVEN(C47,"CD.NUM_COMMANDE",0))</f>
        <v>N/A</v>
      </c>
      <c r="AB47" s="5"/>
      <c r="AC47" s="5"/>
    </row>
    <row r="48" spans="1:29" x14ac:dyDescent="0.3">
      <c r="A48" s="3"/>
      <c r="B48" s="3"/>
      <c r="C48" s="3"/>
      <c r="D48" s="6"/>
      <c r="J48" t="str" cm="1">
        <f t="array" ref="J48">IF(C48&lt;&gt;"",[2]!HK3RECHECHERECHANTIER(C48,"LIBELLE"),"")</f>
        <v/>
      </c>
      <c r="K48" t="str" cm="1">
        <f t="array" ref="K48">IF(C48&lt;&gt;"",[1]!HK3RECHECHERECHANTIER(C48,"VILLE"),"")</f>
        <v/>
      </c>
      <c r="L48" t="str" cm="1">
        <f t="array" ref="L48">IF(C48&lt;&gt;"",[1]!HK3RECHECHERECHANTIER(C48,"ADRESSE1"),"")</f>
        <v/>
      </c>
      <c r="O48" s="6" t="str" cm="1">
        <f t="array" ref="O48">IF(C48&lt;&gt;"",[1]!HK3RECHECHERECHANTIER(C48,"DATE_OUVERT"),"")</f>
        <v/>
      </c>
      <c r="Q48" s="3"/>
      <c r="R48" t="str" cm="1">
        <f t="array" ref="R48">_xlfn.IFNA(IF(Q48="",[1]!HK3RECHECHERECDEAVEN(C48,"CD.COMMENTAIRE",0),[1]!HK3RECHECHERECDEAVEN(Q48,"CD.COMMENTAIRE",0)),"")</f>
        <v>N/A</v>
      </c>
      <c r="S48" t="str" cm="1">
        <f t="array" ref="S48">IF(Q48&lt;&gt;"",[1]!HK3RECHECHERECDEAVEN(Q48,"CD.NUM_DEVIS",0),[1]!HK3RECHECHERECDEAVEN(C48,"CD.NUM_DEVIS",0))</f>
        <v>N/A</v>
      </c>
      <c r="T48" t="str" cm="1">
        <f t="array" ref="T48">IF(Q48&lt;&gt;"",[1]!HK3RECHECHERECDEAVEN(Q48,"CD.NUM_COMMANDE",0),[1]!HK3RECHECHERECDEAVEN(C48,"CD.NUM_COMMANDE",0))</f>
        <v>N/A</v>
      </c>
      <c r="AB48" s="5"/>
      <c r="AC48" s="5"/>
    </row>
    <row r="49" spans="1:29" x14ac:dyDescent="0.3">
      <c r="A49" s="3"/>
      <c r="B49" s="3"/>
      <c r="C49" s="3"/>
      <c r="D49" s="6"/>
      <c r="J49" t="str" cm="1">
        <f t="array" ref="J49">IF(C49&lt;&gt;"",[2]!HK3RECHECHERECHANTIER(C49,"LIBELLE"),"")</f>
        <v/>
      </c>
      <c r="K49" t="str" cm="1">
        <f t="array" ref="K49">IF(C49&lt;&gt;"",[1]!HK3RECHECHERECHANTIER(C49,"VILLE"),"")</f>
        <v/>
      </c>
      <c r="L49" t="str" cm="1">
        <f t="array" ref="L49">IF(C49&lt;&gt;"",[1]!HK3RECHECHERECHANTIER(C49,"ADRESSE1"),"")</f>
        <v/>
      </c>
      <c r="O49" s="6" t="str" cm="1">
        <f t="array" ref="O49">IF(C49&lt;&gt;"",[1]!HK3RECHECHERECHANTIER(C49,"DATE_OUVERT"),"")</f>
        <v/>
      </c>
      <c r="Q49" s="3"/>
      <c r="R49" t="str" cm="1">
        <f t="array" ref="R49">_xlfn.IFNA(IF(Q49="",[1]!HK3RECHECHERECDEAVEN(C49,"CD.COMMENTAIRE",0),[1]!HK3RECHECHERECDEAVEN(Q49,"CD.COMMENTAIRE",0)),"")</f>
        <v>N/A</v>
      </c>
      <c r="S49" t="str" cm="1">
        <f t="array" ref="S49">IF(Q49&lt;&gt;"",[1]!HK3RECHECHERECDEAVEN(Q49,"CD.NUM_DEVIS",0),[1]!HK3RECHECHERECDEAVEN(C49,"CD.NUM_DEVIS",0))</f>
        <v>N/A</v>
      </c>
      <c r="T49" t="str" cm="1">
        <f t="array" ref="T49">IF(Q49&lt;&gt;"",[1]!HK3RECHECHERECDEAVEN(Q49,"CD.NUM_COMMANDE",0),[1]!HK3RECHECHERECDEAVEN(C49,"CD.NUM_COMMANDE",0))</f>
        <v>N/A</v>
      </c>
      <c r="AB49" s="5"/>
      <c r="AC49" s="5"/>
    </row>
    <row r="50" spans="1:29" x14ac:dyDescent="0.3">
      <c r="A50" s="3"/>
      <c r="B50" s="3"/>
      <c r="C50" s="3"/>
      <c r="D50" s="6"/>
      <c r="J50" t="str" cm="1">
        <f t="array" ref="J50">IF(C50&lt;&gt;"",[2]!HK3RECHECHERECHANTIER(C50,"LIBELLE"),"")</f>
        <v/>
      </c>
      <c r="K50" t="str" cm="1">
        <f t="array" ref="K50">IF(C50&lt;&gt;"",[1]!HK3RECHECHERECHANTIER(C50,"VILLE"),"")</f>
        <v/>
      </c>
      <c r="L50" t="str" cm="1">
        <f t="array" ref="L50">IF(C50&lt;&gt;"",[1]!HK3RECHECHERECHANTIER(C50,"ADRESSE1"),"")</f>
        <v/>
      </c>
      <c r="O50" s="6" t="str" cm="1">
        <f t="array" ref="O50">IF(C50&lt;&gt;"",[1]!HK3RECHECHERECHANTIER(C50,"DATE_OUVERT"),"")</f>
        <v/>
      </c>
      <c r="Q50" s="3"/>
      <c r="R50" t="str" cm="1">
        <f t="array" ref="R50">_xlfn.IFNA(IF(Q50="",[1]!HK3RECHECHERECDEAVEN(C50,"CD.COMMENTAIRE",0),[1]!HK3RECHECHERECDEAVEN(Q50,"CD.COMMENTAIRE",0)),"")</f>
        <v>N/A</v>
      </c>
      <c r="S50" t="str" cm="1">
        <f t="array" ref="S50">IF(Q50&lt;&gt;"",[1]!HK3RECHECHERECDEAVEN(Q50,"CD.NUM_DEVIS",0),[1]!HK3RECHECHERECDEAVEN(C50,"CD.NUM_DEVIS",0))</f>
        <v>N/A</v>
      </c>
      <c r="T50" t="str" cm="1">
        <f t="array" ref="T50">IF(Q50&lt;&gt;"",[1]!HK3RECHECHERECDEAVEN(Q50,"CD.NUM_COMMANDE",0),[1]!HK3RECHECHERECDEAVEN(C50,"CD.NUM_COMMANDE",0))</f>
        <v>N/A</v>
      </c>
      <c r="AB50" s="5"/>
      <c r="AC50" s="5"/>
    </row>
    <row r="51" spans="1:29" x14ac:dyDescent="0.3">
      <c r="A51" s="3"/>
      <c r="B51" s="3"/>
      <c r="C51" s="3"/>
      <c r="D51" s="6"/>
      <c r="J51" t="str" cm="1">
        <f t="array" ref="J51">IF(C51&lt;&gt;"",[2]!HK3RECHECHERECHANTIER(C51,"LIBELLE"),"")</f>
        <v/>
      </c>
      <c r="K51" t="str" cm="1">
        <f t="array" ref="K51">IF(C51&lt;&gt;"",[1]!HK3RECHECHERECHANTIER(C51,"VILLE"),"")</f>
        <v/>
      </c>
      <c r="L51" t="str" cm="1">
        <f t="array" ref="L51">IF(C51&lt;&gt;"",[1]!HK3RECHECHERECHANTIER(C51,"ADRESSE1"),"")</f>
        <v/>
      </c>
      <c r="O51" s="6" t="str" cm="1">
        <f t="array" ref="O51">IF(C51&lt;&gt;"",[1]!HK3RECHECHERECHANTIER(C51,"DATE_OUVERT"),"")</f>
        <v/>
      </c>
      <c r="Q51" s="3"/>
      <c r="R51" t="str" cm="1">
        <f t="array" ref="R51">_xlfn.IFNA(IF(Q51="",[1]!HK3RECHECHERECDEAVEN(C51,"CD.COMMENTAIRE",0),[1]!HK3RECHECHERECDEAVEN(Q51,"CD.COMMENTAIRE",0)),"")</f>
        <v>N/A</v>
      </c>
      <c r="S51" t="str" cm="1">
        <f t="array" ref="S51">IF(Q51&lt;&gt;"",[1]!HK3RECHECHERECDEAVEN(Q51,"CD.NUM_DEVIS",0),[1]!HK3RECHECHERECDEAVEN(C51,"CD.NUM_DEVIS",0))</f>
        <v>N/A</v>
      </c>
      <c r="T51" t="str" cm="1">
        <f t="array" ref="T51">IF(Q51&lt;&gt;"",[1]!HK3RECHECHERECDEAVEN(Q51,"CD.NUM_COMMANDE",0),[1]!HK3RECHECHERECDEAVEN(C51,"CD.NUM_COMMANDE",0))</f>
        <v>N/A</v>
      </c>
      <c r="AB51" s="5"/>
      <c r="AC51" s="5"/>
    </row>
    <row r="52" spans="1:29" x14ac:dyDescent="0.3">
      <c r="A52" s="3"/>
      <c r="B52" s="3"/>
      <c r="C52" s="3"/>
      <c r="D52" s="6"/>
      <c r="J52" t="str" cm="1">
        <f t="array" ref="J52">IF(C52&lt;&gt;"",[2]!HK3RECHECHERECHANTIER(C52,"LIBELLE"),"")</f>
        <v/>
      </c>
      <c r="K52" t="str" cm="1">
        <f t="array" ref="K52">IF(C52&lt;&gt;"",[1]!HK3RECHECHERECHANTIER(C52,"VILLE"),"")</f>
        <v/>
      </c>
      <c r="L52" t="str" cm="1">
        <f t="array" ref="L52">IF(C52&lt;&gt;"",[1]!HK3RECHECHERECHANTIER(C52,"ADRESSE1"),"")</f>
        <v/>
      </c>
      <c r="O52" s="6" t="str" cm="1">
        <f t="array" ref="O52">IF(C52&lt;&gt;"",[1]!HK3RECHECHERECHANTIER(C52,"DATE_OUVERT"),"")</f>
        <v/>
      </c>
      <c r="Q52" s="3"/>
      <c r="R52" t="str" cm="1">
        <f t="array" ref="R52">_xlfn.IFNA(IF(Q52="",[1]!HK3RECHECHERECDEAVEN(C52,"CD.COMMENTAIRE",0),[1]!HK3RECHECHERECDEAVEN(Q52,"CD.COMMENTAIRE",0)),"")</f>
        <v>N/A</v>
      </c>
      <c r="S52" t="str" cm="1">
        <f t="array" ref="S52">IF(Q52&lt;&gt;"",[1]!HK3RECHECHERECDEAVEN(Q52,"CD.NUM_DEVIS",0),[1]!HK3RECHECHERECDEAVEN(C52,"CD.NUM_DEVIS",0))</f>
        <v>N/A</v>
      </c>
      <c r="T52" t="str" cm="1">
        <f t="array" ref="T52">IF(Q52&lt;&gt;"",[1]!HK3RECHECHERECDEAVEN(Q52,"CD.NUM_COMMANDE",0),[1]!HK3RECHECHERECDEAVEN(C52,"CD.NUM_COMMANDE",0))</f>
        <v>N/A</v>
      </c>
      <c r="AB52" s="5"/>
      <c r="AC52" s="5"/>
    </row>
    <row r="53" spans="1:29" x14ac:dyDescent="0.3">
      <c r="A53" s="3"/>
      <c r="B53" s="3"/>
      <c r="C53" s="3"/>
      <c r="D53" s="6"/>
      <c r="J53" t="str" cm="1">
        <f t="array" ref="J53">IF(C53&lt;&gt;"",[2]!HK3RECHECHERECHANTIER(C53,"LIBELLE"),"")</f>
        <v/>
      </c>
      <c r="K53" t="str" cm="1">
        <f t="array" ref="K53">IF(C53&lt;&gt;"",[1]!HK3RECHECHERECHANTIER(C53,"VILLE"),"")</f>
        <v/>
      </c>
      <c r="L53" t="str" cm="1">
        <f t="array" ref="L53">IF(C53&lt;&gt;"",[1]!HK3RECHECHERECHANTIER(C53,"ADRESSE1"),"")</f>
        <v/>
      </c>
      <c r="O53" s="6" t="str" cm="1">
        <f t="array" ref="O53">IF(C53&lt;&gt;"",[1]!HK3RECHECHERECHANTIER(C53,"DATE_OUVERT"),"")</f>
        <v/>
      </c>
      <c r="Q53" s="3"/>
      <c r="R53" t="str" cm="1">
        <f t="array" ref="R53">_xlfn.IFNA(IF(Q53="",[1]!HK3RECHECHERECDEAVEN(C53,"CD.COMMENTAIRE",0),[1]!HK3RECHECHERECDEAVEN(Q53,"CD.COMMENTAIRE",0)),"")</f>
        <v>N/A</v>
      </c>
      <c r="S53" t="str" cm="1">
        <f t="array" ref="S53">IF(Q53&lt;&gt;"",[1]!HK3RECHECHERECDEAVEN(Q53,"CD.NUM_DEVIS",0),[1]!HK3RECHECHERECDEAVEN(C53,"CD.NUM_DEVIS",0))</f>
        <v>N/A</v>
      </c>
      <c r="T53" t="str" cm="1">
        <f t="array" ref="T53">IF(Q53&lt;&gt;"",[1]!HK3RECHECHERECDEAVEN(Q53,"CD.NUM_COMMANDE",0),[1]!HK3RECHECHERECDEAVEN(C53,"CD.NUM_COMMANDE",0))</f>
        <v>N/A</v>
      </c>
      <c r="AB53" s="5"/>
      <c r="AC53" s="5"/>
    </row>
    <row r="54" spans="1:29" x14ac:dyDescent="0.3">
      <c r="A54" s="3"/>
      <c r="B54" s="3"/>
      <c r="C54" s="3"/>
      <c r="D54" s="6"/>
      <c r="J54" t="str" cm="1">
        <f t="array" ref="J54">IF(C54&lt;&gt;"",[2]!HK3RECHECHERECHANTIER(C54,"LIBELLE"),"")</f>
        <v/>
      </c>
      <c r="K54" t="str" cm="1">
        <f t="array" ref="K54">IF(C54&lt;&gt;"",[1]!HK3RECHECHERECHANTIER(C54,"VILLE"),"")</f>
        <v/>
      </c>
      <c r="L54" t="str" cm="1">
        <f t="array" ref="L54">IF(C54&lt;&gt;"",[1]!HK3RECHECHERECHANTIER(C54,"ADRESSE1"),"")</f>
        <v/>
      </c>
      <c r="O54" s="6" t="str" cm="1">
        <f t="array" ref="O54">IF(C54&lt;&gt;"",[1]!HK3RECHECHERECHANTIER(C54,"DATE_OUVERT"),"")</f>
        <v/>
      </c>
      <c r="Q54" s="3"/>
      <c r="R54" t="str" cm="1">
        <f t="array" ref="R54">_xlfn.IFNA(IF(Q54="",[1]!HK3RECHECHERECDEAVEN(C54,"CD.COMMENTAIRE",0),[1]!HK3RECHECHERECDEAVEN(Q54,"CD.COMMENTAIRE",0)),"")</f>
        <v>N/A</v>
      </c>
      <c r="S54" t="e" cm="1">
        <f t="array" ref="S54">IF(Q54&lt;&gt;"",[1]!HK3RECHECHERECDEAVEN(Q54,"CD.NUM_DEVIS",0),[1]!HK3RECHECHERECDEAVEN(C54,"CD.NUM_DEVIS",0))</f>
        <v>#VALUE!</v>
      </c>
      <c r="T54" t="str" cm="1">
        <f t="array" ref="T54">IF(Q54&lt;&gt;"",[1]!HK3RECHECHERECDEAVEN(Q54,"CD.NUM_COMMANDE",0),[1]!HK3RECHECHERECDEAVEN(C54,"CD.NUM_COMMANDE",0))</f>
        <v>N/A</v>
      </c>
      <c r="AB54" s="5"/>
      <c r="AC54" s="5"/>
    </row>
    <row r="55" spans="1:29" x14ac:dyDescent="0.3">
      <c r="A55" s="3"/>
      <c r="B55" s="3"/>
      <c r="C55" s="3"/>
      <c r="D55" s="6"/>
      <c r="J55" t="str" cm="1">
        <f t="array" ref="J55">IF(C55&lt;&gt;"",[2]!HK3RECHECHERECHANTIER(C55,"LIBELLE"),"")</f>
        <v/>
      </c>
      <c r="K55" t="str" cm="1">
        <f t="array" ref="K55">IF(C55&lt;&gt;"",[1]!HK3RECHECHERECHANTIER(C55,"VILLE"),"")</f>
        <v/>
      </c>
      <c r="L55" t="str" cm="1">
        <f t="array" ref="L55">IF(C55&lt;&gt;"",[1]!HK3RECHECHERECHANTIER(C55,"ADRESSE1"),"")</f>
        <v/>
      </c>
      <c r="O55" s="6" t="str" cm="1">
        <f t="array" ref="O55">IF(C55&lt;&gt;"",[1]!HK3RECHECHERECHANTIER(C55,"DATE_OUVERT"),"")</f>
        <v/>
      </c>
      <c r="Q55" s="3"/>
      <c r="R55" t="str" cm="1">
        <f t="array" ref="R55">_xlfn.IFNA(IF(Q55="",[1]!HK3RECHECHERECDEAVEN(C55,"CD.COMMENTAIRE",0),[1]!HK3RECHECHERECDEAVEN(Q55,"CD.COMMENTAIRE",0)),"")</f>
        <v>N/A</v>
      </c>
      <c r="S55" t="str" cm="1">
        <f t="array" ref="S55">IF(Q55&lt;&gt;"",[1]!HK3RECHECHERECDEAVEN(Q55,"CD.NUM_DEVIS",0),[1]!HK3RECHECHERECDEAVEN(C55,"CD.NUM_DEVIS",0))</f>
        <v>N/A</v>
      </c>
      <c r="T55" t="str" cm="1">
        <f t="array" ref="T55">IF(Q55&lt;&gt;"",[1]!HK3RECHECHERECDEAVEN(Q55,"CD.NUM_COMMANDE",0),[1]!HK3RECHECHERECDEAVEN(C55,"CD.NUM_COMMANDE",0))</f>
        <v>N/A</v>
      </c>
      <c r="AB55" s="5"/>
      <c r="AC55" s="5"/>
    </row>
    <row r="56" spans="1:29" x14ac:dyDescent="0.3">
      <c r="A56" s="3"/>
      <c r="B56" s="3"/>
      <c r="C56" s="3"/>
      <c r="D56" s="6"/>
      <c r="J56" t="str" cm="1">
        <f t="array" ref="J56">IF(C56&lt;&gt;"",[2]!HK3RECHECHERECHANTIER(C56,"LIBELLE"),"")</f>
        <v/>
      </c>
      <c r="K56" t="str" cm="1">
        <f t="array" ref="K56">IF(C56&lt;&gt;"",[1]!HK3RECHECHERECHANTIER(C56,"VILLE"),"")</f>
        <v/>
      </c>
      <c r="L56" t="str" cm="1">
        <f t="array" ref="L56">IF(C56&lt;&gt;"",[1]!HK3RECHECHERECHANTIER(C56,"ADRESSE1"),"")</f>
        <v/>
      </c>
      <c r="O56" s="6" t="str" cm="1">
        <f t="array" ref="O56">IF(C56&lt;&gt;"",[1]!HK3RECHECHERECHANTIER(C56,"DATE_OUVERT"),"")</f>
        <v/>
      </c>
      <c r="Q56" s="3"/>
      <c r="R56" t="str" cm="1">
        <f t="array" ref="R56">_xlfn.IFNA(IF(Q56="",[1]!HK3RECHECHERECDEAVEN(C56,"CD.COMMENTAIRE",0),[1]!HK3RECHECHERECDEAVEN(Q56,"CD.COMMENTAIRE",0)),"")</f>
        <v>N/A</v>
      </c>
      <c r="S56" t="str" cm="1">
        <f t="array" ref="S56">IF(Q56&lt;&gt;"",[1]!HK3RECHECHERECDEAVEN(Q56,"CD.NUM_DEVIS",0),[1]!HK3RECHECHERECDEAVEN(C56,"CD.NUM_DEVIS",0))</f>
        <v>N/A</v>
      </c>
      <c r="T56" t="str" cm="1">
        <f t="array" ref="T56">IF(Q56&lt;&gt;"",[1]!HK3RECHECHERECDEAVEN(Q56,"CD.NUM_COMMANDE",0),[1]!HK3RECHECHERECDEAVEN(C56,"CD.NUM_COMMANDE",0))</f>
        <v>N/A</v>
      </c>
      <c r="AB56" s="5"/>
      <c r="AC56" s="5"/>
    </row>
    <row r="57" spans="1:29" x14ac:dyDescent="0.3">
      <c r="A57" s="3"/>
      <c r="B57" s="3"/>
      <c r="C57" s="3"/>
      <c r="D57" s="6"/>
      <c r="J57" t="str" cm="1">
        <f t="array" ref="J57">IF(C57&lt;&gt;"",[2]!HK3RECHECHERECHANTIER(C57,"LIBELLE"),"")</f>
        <v/>
      </c>
      <c r="K57" t="str" cm="1">
        <f t="array" ref="K57">IF(C57&lt;&gt;"",[1]!HK3RECHECHERECHANTIER(C57,"VILLE"),"")</f>
        <v/>
      </c>
      <c r="L57" t="str" cm="1">
        <f t="array" ref="L57">IF(C57&lt;&gt;"",[1]!HK3RECHECHERECHANTIER(C57,"ADRESSE1"),"")</f>
        <v/>
      </c>
      <c r="O57" s="6" t="str" cm="1">
        <f t="array" ref="O57">IF(C57&lt;&gt;"",[1]!HK3RECHECHERECHANTIER(C57,"DATE_OUVERT"),"")</f>
        <v/>
      </c>
      <c r="Q57" s="3"/>
      <c r="R57" t="str" cm="1">
        <f t="array" ref="R57">_xlfn.IFNA(IF(Q57="",[1]!HK3RECHECHERECDEAVEN(C57,"CD.COMMENTAIRE",0),[1]!HK3RECHECHERECDEAVEN(Q57,"CD.COMMENTAIRE",0)),"")</f>
        <v>N/A</v>
      </c>
      <c r="S57" t="str" cm="1">
        <f t="array" ref="S57">IF(Q57&lt;&gt;"",[1]!HK3RECHECHERECDEAVEN(Q57,"CD.NUM_DEVIS",0),[1]!HK3RECHECHERECDEAVEN(C57,"CD.NUM_DEVIS",0))</f>
        <v>N/A</v>
      </c>
      <c r="T57" t="str" cm="1">
        <f t="array" ref="T57">IF(Q57&lt;&gt;"",[1]!HK3RECHECHERECDEAVEN(Q57,"CD.NUM_COMMANDE",0),[1]!HK3RECHECHERECDEAVEN(C57,"CD.NUM_COMMANDE",0))</f>
        <v>N/A</v>
      </c>
      <c r="AB57" s="5"/>
      <c r="AC57" s="5"/>
    </row>
    <row r="58" spans="1:29" x14ac:dyDescent="0.3">
      <c r="A58" s="3"/>
      <c r="B58" s="3"/>
      <c r="C58" s="3"/>
      <c r="D58" s="6"/>
      <c r="J58" t="str" cm="1">
        <f t="array" ref="J58">IF(C58&lt;&gt;"",[2]!HK3RECHECHERECHANTIER(C58,"LIBELLE"),"")</f>
        <v/>
      </c>
      <c r="K58" t="str" cm="1">
        <f t="array" ref="K58">IF(C58&lt;&gt;"",[1]!HK3RECHECHERECHANTIER(C58,"VILLE"),"")</f>
        <v/>
      </c>
      <c r="L58" t="str" cm="1">
        <f t="array" ref="L58">IF(C58&lt;&gt;"",[1]!HK3RECHECHERECHANTIER(C58,"ADRESSE1"),"")</f>
        <v/>
      </c>
      <c r="O58" s="6" t="str" cm="1">
        <f t="array" ref="O58">IF(C58&lt;&gt;"",[1]!HK3RECHECHERECHANTIER(C58,"DATE_OUVERT"),"")</f>
        <v/>
      </c>
      <c r="Q58" s="3"/>
      <c r="R58" t="str" cm="1">
        <f t="array" ref="R58">_xlfn.IFNA(IF(Q58="",[1]!HK3RECHECHERECDEAVEN(C58,"CD.COMMENTAIRE",0),[1]!HK3RECHECHERECDEAVEN(Q58,"CD.COMMENTAIRE",0)),"")</f>
        <v>N/A</v>
      </c>
      <c r="S58" t="str" cm="1">
        <f t="array" ref="S58">IF(Q58&lt;&gt;"",[1]!HK3RECHECHERECDEAVEN(Q58,"CD.NUM_DEVIS",0),[1]!HK3RECHECHERECDEAVEN(C58,"CD.NUM_DEVIS",0))</f>
        <v>N/A</v>
      </c>
      <c r="T58" t="str" cm="1">
        <f t="array" ref="T58">IF(Q58&lt;&gt;"",[1]!HK3RECHECHERECDEAVEN(Q58,"CD.NUM_COMMANDE",0),[1]!HK3RECHECHERECDEAVEN(C58,"CD.NUM_COMMANDE",0))</f>
        <v>N/A</v>
      </c>
      <c r="AB58" s="5"/>
      <c r="AC58" s="5"/>
    </row>
    <row r="59" spans="1:29" x14ac:dyDescent="0.3">
      <c r="A59" s="3"/>
      <c r="B59" s="3"/>
      <c r="C59" s="3"/>
      <c r="D59" s="6"/>
      <c r="J59" t="str" cm="1">
        <f t="array" ref="J59">IF(C59&lt;&gt;"",[2]!HK3RECHECHERECHANTIER(C59,"LIBELLE"),"")</f>
        <v/>
      </c>
      <c r="K59" t="str" cm="1">
        <f t="array" ref="K59">IF(C59&lt;&gt;"",[1]!HK3RECHECHERECHANTIER(C59,"VILLE"),"")</f>
        <v/>
      </c>
      <c r="L59" t="str" cm="1">
        <f t="array" ref="L59">IF(C59&lt;&gt;"",[1]!HK3RECHECHERECHANTIER(C59,"ADRESSE1"),"")</f>
        <v/>
      </c>
      <c r="O59" s="6" t="str" cm="1">
        <f t="array" ref="O59">IF(C59&lt;&gt;"",[1]!HK3RECHECHERECHANTIER(C59,"DATE_OUVERT"),"")</f>
        <v/>
      </c>
      <c r="Q59" s="3"/>
      <c r="R59" t="str" cm="1">
        <f t="array" ref="R59">_xlfn.IFNA(IF(Q59="",[1]!HK3RECHECHERECDEAVEN(C59,"CD.COMMENTAIRE",0),[1]!HK3RECHECHERECDEAVEN(Q59,"CD.COMMENTAIRE",0)),"")</f>
        <v>N/A</v>
      </c>
      <c r="S59" t="str" cm="1">
        <f t="array" ref="S59">IF(Q59&lt;&gt;"",[1]!HK3RECHECHERECDEAVEN(Q59,"CD.NUM_DEVIS",0),[1]!HK3RECHECHERECDEAVEN(C59,"CD.NUM_DEVIS",0))</f>
        <v>N/A</v>
      </c>
      <c r="T59" t="str" cm="1">
        <f t="array" ref="T59">IF(Q59&lt;&gt;"",[1]!HK3RECHECHERECDEAVEN(Q59,"CD.NUM_COMMANDE",0),[1]!HK3RECHECHERECDEAVEN(C59,"CD.NUM_COMMANDE",0))</f>
        <v>N/A</v>
      </c>
      <c r="AB59" s="5"/>
      <c r="AC59" s="5"/>
    </row>
    <row r="60" spans="1:29" x14ac:dyDescent="0.3">
      <c r="A60" s="3"/>
      <c r="B60" s="3"/>
      <c r="C60" s="3"/>
      <c r="D60" s="6"/>
      <c r="J60" t="str" cm="1">
        <f t="array" ref="J60">IF(C60&lt;&gt;"",[2]!HK3RECHECHERECHANTIER(C60,"LIBELLE"),"")</f>
        <v/>
      </c>
      <c r="K60" t="str" cm="1">
        <f t="array" ref="K60">IF(C60&lt;&gt;"",[1]!HK3RECHECHERECHANTIER(C60,"VILLE"),"")</f>
        <v/>
      </c>
      <c r="L60" t="str" cm="1">
        <f t="array" ref="L60">IF(C60&lt;&gt;"",[1]!HK3RECHECHERECHANTIER(C60,"ADRESSE1"),"")</f>
        <v/>
      </c>
      <c r="O60" s="6" t="str" cm="1">
        <f t="array" ref="O60">IF(C60&lt;&gt;"",[1]!HK3RECHECHERECHANTIER(C60,"DATE_OUVERT"),"")</f>
        <v/>
      </c>
      <c r="Q60" s="3"/>
      <c r="R60" t="str" cm="1">
        <f t="array" ref="R60">_xlfn.IFNA(IF(Q60="",[1]!HK3RECHECHERECDEAVEN(C60,"CD.COMMENTAIRE",0),[1]!HK3RECHECHERECDEAVEN(Q60,"CD.COMMENTAIRE",0)),"")</f>
        <v>N/A</v>
      </c>
      <c r="S60" t="str" cm="1">
        <f t="array" ref="S60">IF(Q60&lt;&gt;"",[1]!HK3RECHECHERECDEAVEN(Q60,"CD.NUM_DEVIS",0),[1]!HK3RECHECHERECDEAVEN(C60,"CD.NUM_DEVIS",0))</f>
        <v>N/A</v>
      </c>
      <c r="T60" t="str" cm="1">
        <f t="array" ref="T60">IF(Q60&lt;&gt;"",[1]!HK3RECHECHERECDEAVEN(Q60,"CD.NUM_COMMANDE",0),[1]!HK3RECHECHERECDEAVEN(C60,"CD.NUM_COMMANDE",0))</f>
        <v>N/A</v>
      </c>
      <c r="AB60" s="5"/>
      <c r="AC60" s="5"/>
    </row>
    <row r="61" spans="1:29" x14ac:dyDescent="0.3">
      <c r="A61" s="3"/>
      <c r="B61" s="3"/>
      <c r="C61" s="3"/>
      <c r="D61" s="6"/>
      <c r="J61" t="str" cm="1">
        <f t="array" ref="J61">IF(C61&lt;&gt;"",[2]!HK3RECHECHERECHANTIER(C61,"LIBELLE"),"")</f>
        <v/>
      </c>
      <c r="K61" t="str" cm="1">
        <f t="array" ref="K61">IF(C61&lt;&gt;"",[1]!HK3RECHECHERECHANTIER(C61,"VILLE"),"")</f>
        <v/>
      </c>
      <c r="L61" t="str" cm="1">
        <f t="array" ref="L61">IF(C61&lt;&gt;"",[1]!HK3RECHECHERECHANTIER(C61,"ADRESSE1"),"")</f>
        <v/>
      </c>
      <c r="O61" s="6" t="str" cm="1">
        <f t="array" ref="O61">IF(C61&lt;&gt;"",[1]!HK3RECHECHERECHANTIER(C61,"DATE_OUVERT"),"")</f>
        <v/>
      </c>
      <c r="Q61" s="3"/>
      <c r="R61" t="str" cm="1">
        <f t="array" ref="R61">_xlfn.IFNA(IF(Q61="",[1]!HK3RECHECHERECDEAVEN(C61,"CD.COMMENTAIRE",0),[1]!HK3RECHECHERECDEAVEN(Q61,"CD.COMMENTAIRE",0)),"")</f>
        <v>N/A</v>
      </c>
      <c r="S61" t="str" cm="1">
        <f t="array" ref="S61">IF(Q61&lt;&gt;"",[1]!HK3RECHECHERECDEAVEN(Q61,"CD.NUM_DEVIS",0),[1]!HK3RECHECHERECDEAVEN(C61,"CD.NUM_DEVIS",0))</f>
        <v>N/A</v>
      </c>
      <c r="T61" t="str" cm="1">
        <f t="array" ref="T61">IF(Q61&lt;&gt;"",[1]!HK3RECHECHERECDEAVEN(Q61,"CD.NUM_COMMANDE",0),[1]!HK3RECHECHERECDEAVEN(C61,"CD.NUM_COMMANDE",0))</f>
        <v>N/A</v>
      </c>
      <c r="AB61" s="5"/>
      <c r="AC61" s="5"/>
    </row>
    <row r="62" spans="1:29" x14ac:dyDescent="0.3">
      <c r="A62" s="3"/>
      <c r="B62" s="3"/>
      <c r="C62" s="3"/>
      <c r="D62" s="6"/>
      <c r="J62" t="str" cm="1">
        <f t="array" ref="J62">IF(C62&lt;&gt;"",[2]!HK3RECHECHERECHANTIER(C62,"LIBELLE"),"")</f>
        <v/>
      </c>
      <c r="K62" t="str" cm="1">
        <f t="array" ref="K62">IF(C62&lt;&gt;"",[1]!HK3RECHECHERECHANTIER(C62,"VILLE"),"")</f>
        <v/>
      </c>
      <c r="L62" t="str" cm="1">
        <f t="array" ref="L62">IF(C62&lt;&gt;"",[1]!HK3RECHECHERECHANTIER(C62,"ADRESSE1"),"")</f>
        <v/>
      </c>
      <c r="O62" s="6" t="str" cm="1">
        <f t="array" ref="O62">IF(C62&lt;&gt;"",[1]!HK3RECHECHERECHANTIER(C62,"DATE_OUVERT"),"")</f>
        <v/>
      </c>
      <c r="Q62" s="3"/>
      <c r="R62" t="str" cm="1">
        <f t="array" ref="R62">_xlfn.IFNA(IF(Q62="",[1]!HK3RECHECHERECDEAVEN(C62,"CD.COMMENTAIRE",0),[1]!HK3RECHECHERECDEAVEN(Q62,"CD.COMMENTAIRE",0)),"")</f>
        <v>N/A</v>
      </c>
      <c r="S62" t="str" cm="1">
        <f t="array" ref="S62">IF(Q62&lt;&gt;"",[1]!HK3RECHECHERECDEAVEN(Q62,"CD.NUM_DEVIS",0),[1]!HK3RECHECHERECDEAVEN(C62,"CD.NUM_DEVIS",0))</f>
        <v>N/A</v>
      </c>
      <c r="T62" t="str" cm="1">
        <f t="array" ref="T62">IF(Q62&lt;&gt;"",[1]!HK3RECHECHERECDEAVEN(Q62,"CD.NUM_COMMANDE",0),[1]!HK3RECHECHERECDEAVEN(C62,"CD.NUM_COMMANDE",0))</f>
        <v>N/A</v>
      </c>
      <c r="AB62" s="5"/>
      <c r="AC62" s="5"/>
    </row>
    <row r="63" spans="1:29" x14ac:dyDescent="0.3">
      <c r="A63" s="3"/>
      <c r="B63" s="3"/>
      <c r="C63" s="3"/>
      <c r="D63" s="6"/>
      <c r="J63" t="str" cm="1">
        <f t="array" ref="J63">IF(C63&lt;&gt;"",[2]!HK3RECHECHERECHANTIER(C63,"LIBELLE"),"")</f>
        <v/>
      </c>
      <c r="K63" t="str" cm="1">
        <f t="array" ref="K63">IF(C63&lt;&gt;"",[1]!HK3RECHECHERECHANTIER(C63,"VILLE"),"")</f>
        <v/>
      </c>
      <c r="L63" t="str" cm="1">
        <f t="array" ref="L63">IF(C63&lt;&gt;"",[1]!HK3RECHECHERECHANTIER(C63,"ADRESSE1"),"")</f>
        <v/>
      </c>
      <c r="O63" s="6" t="str" cm="1">
        <f t="array" ref="O63">IF(C63&lt;&gt;"",[1]!HK3RECHECHERECHANTIER(C63,"DATE_OUVERT"),"")</f>
        <v/>
      </c>
      <c r="Q63" s="3"/>
      <c r="R63" t="str" cm="1">
        <f t="array" ref="R63">_xlfn.IFNA(IF(Q63="",[1]!HK3RECHECHERECDEAVEN(C63,"CD.COMMENTAIRE",0),[1]!HK3RECHECHERECDEAVEN(Q63,"CD.COMMENTAIRE",0)),"")</f>
        <v>N/A</v>
      </c>
      <c r="S63" t="str" cm="1">
        <f t="array" ref="S63">IF(Q63&lt;&gt;"",[1]!HK3RECHECHERECDEAVEN(Q63,"CD.NUM_DEVIS",0),[1]!HK3RECHECHERECDEAVEN(C63,"CD.NUM_DEVIS",0))</f>
        <v>N/A</v>
      </c>
      <c r="T63" t="str" cm="1">
        <f t="array" ref="T63">IF(Q63&lt;&gt;"",[1]!HK3RECHECHERECDEAVEN(Q63,"CD.NUM_COMMANDE",0),[1]!HK3RECHECHERECDEAVEN(C63,"CD.NUM_COMMANDE",0))</f>
        <v>N/A</v>
      </c>
      <c r="AB63" s="5"/>
      <c r="AC63" s="5"/>
    </row>
    <row r="64" spans="1:29" x14ac:dyDescent="0.3">
      <c r="A64" s="3"/>
      <c r="B64" s="3"/>
      <c r="C64" s="3"/>
      <c r="D64" s="6"/>
      <c r="J64" t="str" cm="1">
        <f t="array" ref="J64">IF(C64&lt;&gt;"",[2]!HK3RECHECHERECHANTIER(C64,"LIBELLE"),"")</f>
        <v/>
      </c>
      <c r="K64" t="str" cm="1">
        <f t="array" ref="K64">IF(C64&lt;&gt;"",[1]!HK3RECHECHERECHANTIER(C64,"VILLE"),"")</f>
        <v/>
      </c>
      <c r="L64" t="str" cm="1">
        <f t="array" ref="L64">IF(C64&lt;&gt;"",[1]!HK3RECHECHERECHANTIER(C64,"ADRESSE1"),"")</f>
        <v/>
      </c>
      <c r="O64" s="6" t="str" cm="1">
        <f t="array" ref="O64">IF(C64&lt;&gt;"",[1]!HK3RECHECHERECHANTIER(C64,"DATE_OUVERT"),"")</f>
        <v/>
      </c>
      <c r="Q64" s="3"/>
      <c r="R64" t="str" cm="1">
        <f t="array" ref="R64">_xlfn.IFNA(IF(Q64="",[1]!HK3RECHECHERECDEAVEN(C64,"CD.COMMENTAIRE",0),[1]!HK3RECHECHERECDEAVEN(Q64,"CD.COMMENTAIRE",0)),"")</f>
        <v>N/A</v>
      </c>
      <c r="S64" t="str" cm="1">
        <f t="array" ref="S64">IF(Q64&lt;&gt;"",[1]!HK3RECHECHERECDEAVEN(Q64,"CD.NUM_DEVIS",0),[1]!HK3RECHECHERECDEAVEN(C64,"CD.NUM_DEVIS",0))</f>
        <v>N/A</v>
      </c>
      <c r="T64" t="str" cm="1">
        <f t="array" ref="T64">IF(Q64&lt;&gt;"",[1]!HK3RECHECHERECDEAVEN(Q64,"CD.NUM_COMMANDE",0),[1]!HK3RECHECHERECDEAVEN(C64,"CD.NUM_COMMANDE",0))</f>
        <v>N/A</v>
      </c>
      <c r="AB64" s="5"/>
      <c r="AC64" s="5"/>
    </row>
    <row r="65" spans="1:29" x14ac:dyDescent="0.3">
      <c r="A65" s="3"/>
      <c r="B65" s="3"/>
      <c r="C65" s="3"/>
      <c r="D65" s="6"/>
      <c r="J65" t="str" cm="1">
        <f t="array" ref="J65">IF(C65&lt;&gt;"",[2]!HK3RECHECHERECHANTIER(C65,"LIBELLE"),"")</f>
        <v/>
      </c>
      <c r="K65" t="str" cm="1">
        <f t="array" ref="K65">IF(C65&lt;&gt;"",[1]!HK3RECHECHERECHANTIER(C65,"VILLE"),"")</f>
        <v/>
      </c>
      <c r="L65" t="str" cm="1">
        <f t="array" ref="L65">IF(C65&lt;&gt;"",[1]!HK3RECHECHERECHANTIER(C65,"ADRESSE1"),"")</f>
        <v/>
      </c>
      <c r="O65" s="6" t="str" cm="1">
        <f t="array" ref="O65">IF(C65&lt;&gt;"",[1]!HK3RECHECHERECHANTIER(C65,"DATE_OUVERT"),"")</f>
        <v/>
      </c>
      <c r="Q65" s="3"/>
      <c r="R65" t="str" cm="1">
        <f t="array" ref="R65">_xlfn.IFNA(IF(Q65="",[1]!HK3RECHECHERECDEAVEN(C65,"CD.COMMENTAIRE",0),[1]!HK3RECHECHERECDEAVEN(Q65,"CD.COMMENTAIRE",0)),"")</f>
        <v>N/A</v>
      </c>
      <c r="S65" t="str" cm="1">
        <f t="array" ref="S65">IF(Q65&lt;&gt;"",[1]!HK3RECHECHERECDEAVEN(Q65,"CD.NUM_DEVIS",0),[1]!HK3RECHECHERECDEAVEN(C65,"CD.NUM_DEVIS",0))</f>
        <v>N/A</v>
      </c>
      <c r="T65" t="str" cm="1">
        <f t="array" ref="T65">IF(Q65&lt;&gt;"",[1]!HK3RECHECHERECDEAVEN(Q65,"CD.NUM_COMMANDE",0),[1]!HK3RECHECHERECDEAVEN(C65,"CD.NUM_COMMANDE",0))</f>
        <v>N/A</v>
      </c>
      <c r="AB65" s="5"/>
      <c r="AC65" s="5"/>
    </row>
    <row r="66" spans="1:29" x14ac:dyDescent="0.3">
      <c r="A66" s="3"/>
      <c r="B66" s="3"/>
      <c r="C66" s="3"/>
      <c r="D66" s="6"/>
      <c r="J66" t="str" cm="1">
        <f t="array" ref="J66">IF(C66&lt;&gt;"",[2]!HK3RECHECHERECHANTIER(C66,"LIBELLE"),"")</f>
        <v/>
      </c>
      <c r="K66" t="str" cm="1">
        <f t="array" ref="K66">IF(C66&lt;&gt;"",[1]!HK3RECHECHERECHANTIER(C66,"VILLE"),"")</f>
        <v/>
      </c>
      <c r="L66" t="str" cm="1">
        <f t="array" ref="L66">IF(C66&lt;&gt;"",[1]!HK3RECHECHERECHANTIER(C66,"ADRESSE1"),"")</f>
        <v/>
      </c>
      <c r="O66" s="6" t="str" cm="1">
        <f t="array" ref="O66">IF(C66&lt;&gt;"",[1]!HK3RECHECHERECHANTIER(C66,"DATE_OUVERT"),"")</f>
        <v/>
      </c>
      <c r="Q66" s="3"/>
      <c r="R66" t="str" cm="1">
        <f t="array" ref="R66">_xlfn.IFNA(IF(Q66="",[1]!HK3RECHECHERECDEAVEN(C66,"CD.COMMENTAIRE",0),[1]!HK3RECHECHERECDEAVEN(Q66,"CD.COMMENTAIRE",0)),"")</f>
        <v>Recherche en cours..</v>
      </c>
      <c r="S66" t="str" cm="1">
        <f t="array" ref="S66">IF(Q66&lt;&gt;"",[1]!HK3RECHECHERECDEAVEN(Q66,"CD.NUM_DEVIS",0),[1]!HK3RECHECHERECDEAVEN(C66,"CD.NUM_DEVIS",0))</f>
        <v>N/A</v>
      </c>
      <c r="T66" t="str" cm="1">
        <f t="array" ref="T66">IF(Q66&lt;&gt;"",[1]!HK3RECHECHERECDEAVEN(Q66,"CD.NUM_COMMANDE",0),[1]!HK3RECHECHERECDEAVEN(C66,"CD.NUM_COMMANDE",0))</f>
        <v>N/A</v>
      </c>
      <c r="AB66" s="5"/>
      <c r="AC66" s="5"/>
    </row>
    <row r="67" spans="1:29" x14ac:dyDescent="0.3">
      <c r="A67" s="3"/>
      <c r="B67" s="3"/>
      <c r="C67" s="3"/>
      <c r="D67" s="6"/>
      <c r="J67" t="str" cm="1">
        <f t="array" ref="J67">IF(C67&lt;&gt;"",[2]!HK3RECHECHERECHANTIER(C67,"LIBELLE"),"")</f>
        <v/>
      </c>
      <c r="K67" t="str" cm="1">
        <f t="array" ref="K67">IF(C67&lt;&gt;"",[1]!HK3RECHECHERECHANTIER(C67,"VILLE"),"")</f>
        <v/>
      </c>
      <c r="L67" t="str" cm="1">
        <f t="array" ref="L67">IF(C67&lt;&gt;"",[1]!HK3RECHECHERECHANTIER(C67,"ADRESSE1"),"")</f>
        <v/>
      </c>
      <c r="O67" s="6" t="str" cm="1">
        <f t="array" ref="O67">IF(C67&lt;&gt;"",[1]!HK3RECHECHERECHANTIER(C67,"DATE_OUVERT"),"")</f>
        <v/>
      </c>
      <c r="Q67" s="3"/>
      <c r="R67" t="str" cm="1">
        <f t="array" ref="R67">_xlfn.IFNA(IF(Q67="",[1]!HK3RECHECHERECDEAVEN(C67,"CD.COMMENTAIRE",0),[1]!HK3RECHECHERECDEAVEN(Q67,"CD.COMMENTAIRE",0)),"")</f>
        <v>N/A</v>
      </c>
      <c r="S67" t="str" cm="1">
        <f t="array" ref="S67">IF(Q67&lt;&gt;"",[1]!HK3RECHECHERECDEAVEN(Q67,"CD.NUM_DEVIS",0),[1]!HK3RECHECHERECDEAVEN(C67,"CD.NUM_DEVIS",0))</f>
        <v>N/A</v>
      </c>
      <c r="T67" t="str" cm="1">
        <f t="array" ref="T67">IF(Q67&lt;&gt;"",[1]!HK3RECHECHERECDEAVEN(Q67,"CD.NUM_COMMANDE",0),[1]!HK3RECHECHERECDEAVEN(C67,"CD.NUM_COMMANDE",0))</f>
        <v>N/A</v>
      </c>
      <c r="AB67" s="5"/>
      <c r="AC67" s="5"/>
    </row>
    <row r="68" spans="1:29" x14ac:dyDescent="0.3">
      <c r="A68" s="3"/>
      <c r="B68" s="3"/>
      <c r="C68" s="3"/>
      <c r="D68" s="6"/>
      <c r="J68" t="str" cm="1">
        <f t="array" ref="J68">IF(C68&lt;&gt;"",[2]!HK3RECHECHERECHANTIER(C68,"LIBELLE"),"")</f>
        <v/>
      </c>
      <c r="K68" t="str" cm="1">
        <f t="array" ref="K68">IF(C68&lt;&gt;"",[1]!HK3RECHECHERECHANTIER(C68,"VILLE"),"")</f>
        <v/>
      </c>
      <c r="L68" t="str" cm="1">
        <f t="array" ref="L68">IF(C68&lt;&gt;"",[1]!HK3RECHECHERECHANTIER(C68,"ADRESSE1"),"")</f>
        <v/>
      </c>
      <c r="O68" s="6" t="str" cm="1">
        <f t="array" ref="O68">IF(C68&lt;&gt;"",[1]!HK3RECHECHERECHANTIER(C68,"DATE_OUVERT"),"")</f>
        <v/>
      </c>
      <c r="Q68" s="3"/>
      <c r="R68" t="str" cm="1">
        <f t="array" ref="R68">_xlfn.IFNA(IF(Q68="",[1]!HK3RECHECHERECDEAVEN(C68,"CD.COMMENTAIRE",0),[1]!HK3RECHECHERECDEAVEN(Q68,"CD.COMMENTAIRE",0)),"")</f>
        <v>N/A</v>
      </c>
      <c r="S68" t="str" cm="1">
        <f t="array" ref="S68">IF(Q68&lt;&gt;"",[1]!HK3RECHECHERECDEAVEN(Q68,"CD.NUM_DEVIS",0),[1]!HK3RECHECHERECDEAVEN(C68,"CD.NUM_DEVIS",0))</f>
        <v>N/A</v>
      </c>
      <c r="T68" t="str" cm="1">
        <f t="array" ref="T68">IF(Q68&lt;&gt;"",[1]!HK3RECHECHERECDEAVEN(Q68,"CD.NUM_COMMANDE",0),[1]!HK3RECHECHERECDEAVEN(C68,"CD.NUM_COMMANDE",0))</f>
        <v>N/A</v>
      </c>
      <c r="AB68" s="5"/>
      <c r="AC68" s="5"/>
    </row>
    <row r="69" spans="1:29" x14ac:dyDescent="0.3">
      <c r="A69" s="3"/>
      <c r="B69" s="3"/>
      <c r="C69" s="3"/>
      <c r="D69" s="6"/>
      <c r="J69" t="str" cm="1">
        <f t="array" ref="J69">IF(C69&lt;&gt;"",[2]!HK3RECHECHERECHANTIER(C69,"LIBELLE"),"")</f>
        <v/>
      </c>
      <c r="K69" t="str" cm="1">
        <f t="array" ref="K69">IF(C69&lt;&gt;"",[1]!HK3RECHECHERECHANTIER(C69,"VILLE"),"")</f>
        <v/>
      </c>
      <c r="L69" t="str" cm="1">
        <f t="array" ref="L69">IF(C69&lt;&gt;"",[1]!HK3RECHECHERECHANTIER(C69,"ADRESSE1"),"")</f>
        <v/>
      </c>
      <c r="O69" s="6" t="str" cm="1">
        <f t="array" ref="O69">IF(C69&lt;&gt;"",[1]!HK3RECHECHERECHANTIER(C69,"DATE_OUVERT"),"")</f>
        <v/>
      </c>
      <c r="Q69" s="3"/>
      <c r="R69" t="str" cm="1">
        <f t="array" ref="R69">_xlfn.IFNA(IF(Q69="",[1]!HK3RECHECHERECDEAVEN(C69,"CD.COMMENTAIRE",0),[1]!HK3RECHECHERECDEAVEN(Q69,"CD.COMMENTAIRE",0)),"")</f>
        <v>N/A</v>
      </c>
      <c r="S69" t="str" cm="1">
        <f t="array" ref="S69">IF(Q69&lt;&gt;"",[1]!HK3RECHECHERECDEAVEN(Q69,"CD.NUM_DEVIS",0),[1]!HK3RECHECHERECDEAVEN(C69,"CD.NUM_DEVIS",0))</f>
        <v>N/A</v>
      </c>
      <c r="T69" t="str" cm="1">
        <f t="array" ref="T69">IF(Q69&lt;&gt;"",[1]!HK3RECHECHERECDEAVEN(Q69,"CD.NUM_COMMANDE",0),[1]!HK3RECHECHERECDEAVEN(C69,"CD.NUM_COMMANDE",0))</f>
        <v>N/A</v>
      </c>
      <c r="AB69" s="5"/>
      <c r="AC69" s="5"/>
    </row>
    <row r="70" spans="1:29" x14ac:dyDescent="0.3">
      <c r="A70" s="3"/>
      <c r="B70" s="3"/>
      <c r="C70" s="3"/>
      <c r="D70" s="6"/>
      <c r="J70" t="str" cm="1">
        <f t="array" ref="J70">IF(C70&lt;&gt;"",[2]!HK3RECHECHERECHANTIER(C70,"LIBELLE"),"")</f>
        <v/>
      </c>
      <c r="K70" t="str" cm="1">
        <f t="array" ref="K70">IF(C70&lt;&gt;"",[1]!HK3RECHECHERECHANTIER(C70,"VILLE"),"")</f>
        <v/>
      </c>
      <c r="L70" t="str" cm="1">
        <f t="array" ref="L70">IF(C70&lt;&gt;"",[1]!HK3RECHECHERECHANTIER(C70,"ADRESSE1"),"")</f>
        <v/>
      </c>
      <c r="O70" s="6" t="str" cm="1">
        <f t="array" ref="O70">IF(C70&lt;&gt;"",[1]!HK3RECHECHERECHANTIER(C70,"DATE_OUVERT"),"")</f>
        <v/>
      </c>
      <c r="Q70" s="3"/>
      <c r="R70" t="str" cm="1">
        <f t="array" ref="R70">_xlfn.IFNA(IF(Q70="",[1]!HK3RECHECHERECDEAVEN(C70,"CD.COMMENTAIRE",0),[1]!HK3RECHECHERECDEAVEN(Q70,"CD.COMMENTAIRE",0)),"")</f>
        <v>N/A</v>
      </c>
      <c r="S70" t="str" cm="1">
        <f t="array" ref="S70">IF(Q70&lt;&gt;"",[1]!HK3RECHECHERECDEAVEN(Q70,"CD.NUM_DEVIS",0),[1]!HK3RECHECHERECDEAVEN(C70,"CD.NUM_DEVIS",0))</f>
        <v>N/A</v>
      </c>
      <c r="T70" t="str" cm="1">
        <f t="array" ref="T70">IF(Q70&lt;&gt;"",[1]!HK3RECHECHERECDEAVEN(Q70,"CD.NUM_COMMANDE",0),[1]!HK3RECHECHERECDEAVEN(C70,"CD.NUM_COMMANDE",0))</f>
        <v>N/A</v>
      </c>
      <c r="AB70" s="5"/>
      <c r="AC70" s="5"/>
    </row>
    <row r="71" spans="1:29" x14ac:dyDescent="0.3">
      <c r="A71" s="3"/>
      <c r="B71" s="3"/>
      <c r="C71" s="3"/>
      <c r="D71" s="6"/>
      <c r="J71" t="str" cm="1">
        <f t="array" ref="J71">IF(C71&lt;&gt;"",[2]!HK3RECHECHERECHANTIER(C71,"LIBELLE"),"")</f>
        <v/>
      </c>
      <c r="K71" t="str" cm="1">
        <f t="array" ref="K71">IF(C71&lt;&gt;"",[1]!HK3RECHECHERECHANTIER(C71,"VILLE"),"")</f>
        <v/>
      </c>
      <c r="L71" t="str" cm="1">
        <f t="array" ref="L71">IF(C71&lt;&gt;"",[1]!HK3RECHECHERECHANTIER(C71,"ADRESSE1"),"")</f>
        <v/>
      </c>
      <c r="O71" s="6" t="str" cm="1">
        <f t="array" ref="O71">IF(C71&lt;&gt;"",[1]!HK3RECHECHERECHANTIER(C71,"DATE_OUVERT"),"")</f>
        <v/>
      </c>
      <c r="Q71" s="3"/>
      <c r="R71" t="str" cm="1">
        <f t="array" ref="R71">_xlfn.IFNA(IF(Q71="",[1]!HK3RECHECHERECDEAVEN(C71,"CD.COMMENTAIRE",0),[1]!HK3RECHECHERECDEAVEN(Q71,"CD.COMMENTAIRE",0)),"")</f>
        <v>N/A</v>
      </c>
      <c r="S71" t="str" cm="1">
        <f t="array" ref="S71">IF(Q71&lt;&gt;"",[1]!HK3RECHECHERECDEAVEN(Q71,"CD.NUM_DEVIS",0),[1]!HK3RECHECHERECDEAVEN(C71,"CD.NUM_DEVIS",0))</f>
        <v>N/A</v>
      </c>
      <c r="T71" t="str" cm="1">
        <f t="array" ref="T71">IF(Q71&lt;&gt;"",[1]!HK3RECHECHERECDEAVEN(Q71,"CD.NUM_COMMANDE",0),[1]!HK3RECHECHERECDEAVEN(C71,"CD.NUM_COMMANDE",0))</f>
        <v>N/A</v>
      </c>
      <c r="AB71" s="5"/>
      <c r="AC71" s="5"/>
    </row>
    <row r="72" spans="1:29" x14ac:dyDescent="0.3">
      <c r="A72" s="3"/>
      <c r="B72" s="3"/>
      <c r="C72" s="3"/>
      <c r="D72" s="6"/>
      <c r="J72" t="str" cm="1">
        <f t="array" ref="J72">IF(C72&lt;&gt;"",[2]!HK3RECHECHERECHANTIER(C72,"LIBELLE"),"")</f>
        <v/>
      </c>
      <c r="K72" t="str" cm="1">
        <f t="array" ref="K72">IF(C72&lt;&gt;"",[1]!HK3RECHECHERECHANTIER(C72,"VILLE"),"")</f>
        <v/>
      </c>
      <c r="L72" t="str" cm="1">
        <f t="array" ref="L72">IF(C72&lt;&gt;"",[1]!HK3RECHECHERECHANTIER(C72,"ADRESSE1"),"")</f>
        <v/>
      </c>
      <c r="O72" s="6" t="str" cm="1">
        <f t="array" ref="O72">IF(C72&lt;&gt;"",[1]!HK3RECHECHERECHANTIER(C72,"DATE_OUVERT"),"")</f>
        <v/>
      </c>
      <c r="Q72" s="3"/>
      <c r="R72" t="str" cm="1">
        <f t="array" ref="R72">_xlfn.IFNA(IF(Q72="",[1]!HK3RECHECHERECDEAVEN(C72,"CD.COMMENTAIRE",0),[1]!HK3RECHECHERECDEAVEN(Q72,"CD.COMMENTAIRE",0)),"")</f>
        <v>N/A</v>
      </c>
      <c r="S72" t="str" cm="1">
        <f t="array" ref="S72">IF(Q72&lt;&gt;"",[1]!HK3RECHECHERECDEAVEN(Q72,"CD.NUM_DEVIS",0),[1]!HK3RECHECHERECDEAVEN(C72,"CD.NUM_DEVIS",0))</f>
        <v>N/A</v>
      </c>
      <c r="T72" t="str" cm="1">
        <f t="array" ref="T72">IF(Q72&lt;&gt;"",[1]!HK3RECHECHERECDEAVEN(Q72,"CD.NUM_COMMANDE",0),[1]!HK3RECHECHERECDEAVEN(C72,"CD.NUM_COMMANDE",0))</f>
        <v>N/A</v>
      </c>
      <c r="AB72" s="5"/>
      <c r="AC72" s="5"/>
    </row>
    <row r="73" spans="1:29" x14ac:dyDescent="0.3">
      <c r="A73" s="3"/>
      <c r="B73" s="3"/>
      <c r="C73" s="3"/>
      <c r="D73" s="6"/>
      <c r="J73" t="str" cm="1">
        <f t="array" ref="J73">IF(C73&lt;&gt;"",[2]!HK3RECHECHERECHANTIER(C73,"LIBELLE"),"")</f>
        <v/>
      </c>
      <c r="K73" t="str" cm="1">
        <f t="array" ref="K73">IF(C73&lt;&gt;"",[1]!HK3RECHECHERECHANTIER(C73,"VILLE"),"")</f>
        <v/>
      </c>
      <c r="L73" t="str" cm="1">
        <f t="array" ref="L73">IF(C73&lt;&gt;"",[1]!HK3RECHECHERECHANTIER(C73,"ADRESSE1"),"")</f>
        <v/>
      </c>
      <c r="O73" s="6" t="str" cm="1">
        <f t="array" ref="O73">IF(C73&lt;&gt;"",[1]!HK3RECHECHERECHANTIER(C73,"DATE_OUVERT"),"")</f>
        <v/>
      </c>
      <c r="Q73" s="3"/>
      <c r="R73" t="str" cm="1">
        <f t="array" ref="R73">_xlfn.IFNA(IF(Q73="",[1]!HK3RECHECHERECDEAVEN(C73,"CD.COMMENTAIRE",0),[1]!HK3RECHECHERECDEAVEN(Q73,"CD.COMMENTAIRE",0)),"")</f>
        <v>N/A</v>
      </c>
      <c r="S73" t="str" cm="1">
        <f t="array" ref="S73">IF(Q73&lt;&gt;"",[1]!HK3RECHECHERECDEAVEN(Q73,"CD.NUM_DEVIS",0),[1]!HK3RECHECHERECDEAVEN(C73,"CD.NUM_DEVIS",0))</f>
        <v>N/A</v>
      </c>
      <c r="T73" t="str" cm="1">
        <f t="array" ref="T73">IF(Q73&lt;&gt;"",[1]!HK3RECHECHERECDEAVEN(Q73,"CD.NUM_COMMANDE",0),[1]!HK3RECHECHERECDEAVEN(C73,"CD.NUM_COMMANDE",0))</f>
        <v>N/A</v>
      </c>
      <c r="AB73" s="5"/>
      <c r="AC73" s="5"/>
    </row>
    <row r="74" spans="1:29" x14ac:dyDescent="0.3">
      <c r="A74" s="3"/>
      <c r="B74" s="3"/>
      <c r="C74" s="3"/>
      <c r="D74" s="6"/>
      <c r="J74" t="str" cm="1">
        <f t="array" ref="J74">IF(C74&lt;&gt;"",[2]!HK3RECHECHERECHANTIER(C74,"LIBELLE"),"")</f>
        <v/>
      </c>
      <c r="K74" t="str" cm="1">
        <f t="array" ref="K74">IF(C74&lt;&gt;"",[1]!HK3RECHECHERECHANTIER(C74,"VILLE"),"")</f>
        <v/>
      </c>
      <c r="L74" t="str" cm="1">
        <f t="array" ref="L74">IF(C74&lt;&gt;"",[1]!HK3RECHECHERECHANTIER(C74,"ADRESSE1"),"")</f>
        <v/>
      </c>
      <c r="O74" s="6" t="str" cm="1">
        <f t="array" ref="O74">IF(C74&lt;&gt;"",[1]!HK3RECHECHERECHANTIER(C74,"DATE_OUVERT"),"")</f>
        <v/>
      </c>
      <c r="Q74" s="3"/>
      <c r="R74" t="str" cm="1">
        <f t="array" ref="R74">_xlfn.IFNA(IF(Q74="",[1]!HK3RECHECHERECDEAVEN(C74,"CD.COMMENTAIRE",0),[1]!HK3RECHECHERECDEAVEN(Q74,"CD.COMMENTAIRE",0)),"")</f>
        <v>N/A</v>
      </c>
      <c r="S74" t="str" cm="1">
        <f t="array" ref="S74">IF(Q74&lt;&gt;"",[1]!HK3RECHECHERECDEAVEN(Q74,"CD.NUM_DEVIS",0),[1]!HK3RECHECHERECDEAVEN(C74,"CD.NUM_DEVIS",0))</f>
        <v>N/A</v>
      </c>
      <c r="T74" t="str" cm="1">
        <f t="array" ref="T74">IF(Q74&lt;&gt;"",[1]!HK3RECHECHERECDEAVEN(Q74,"CD.NUM_COMMANDE",0),[1]!HK3RECHECHERECDEAVEN(C74,"CD.NUM_COMMANDE",0))</f>
        <v>N/A</v>
      </c>
      <c r="AB74" s="5"/>
      <c r="AC74" s="5"/>
    </row>
    <row r="75" spans="1:29" x14ac:dyDescent="0.3">
      <c r="A75" s="3"/>
      <c r="B75" s="3"/>
      <c r="C75" s="3"/>
      <c r="D75" s="6"/>
      <c r="J75" t="str" cm="1">
        <f t="array" ref="J75">IF(C75&lt;&gt;"",[2]!HK3RECHECHERECHANTIER(C75,"LIBELLE"),"")</f>
        <v/>
      </c>
      <c r="K75" t="str" cm="1">
        <f t="array" ref="K75">IF(C75&lt;&gt;"",[1]!HK3RECHECHERECHANTIER(C75,"VILLE"),"")</f>
        <v/>
      </c>
      <c r="L75" t="str" cm="1">
        <f t="array" ref="L75">IF(C75&lt;&gt;"",[1]!HK3RECHECHERECHANTIER(C75,"ADRESSE1"),"")</f>
        <v/>
      </c>
      <c r="O75" s="6" t="str" cm="1">
        <f t="array" ref="O75">IF(C75&lt;&gt;"",[1]!HK3RECHECHERECHANTIER(C75,"DATE_OUVERT"),"")</f>
        <v/>
      </c>
      <c r="Q75" s="3"/>
      <c r="R75" t="str" cm="1">
        <f t="array" ref="R75">_xlfn.IFNA(IF(Q75="",[1]!HK3RECHECHERECDEAVEN(C75,"CD.COMMENTAIRE",0),[1]!HK3RECHECHERECDEAVEN(Q75,"CD.COMMENTAIRE",0)),"")</f>
        <v>N/A</v>
      </c>
      <c r="S75" t="str" cm="1">
        <f t="array" ref="S75">IF(Q75&lt;&gt;"",[1]!HK3RECHECHERECDEAVEN(Q75,"CD.NUM_DEVIS",0),[1]!HK3RECHECHERECDEAVEN(C75,"CD.NUM_DEVIS",0))</f>
        <v>N/A</v>
      </c>
      <c r="T75" t="str" cm="1">
        <f t="array" ref="T75">IF(Q75&lt;&gt;"",[1]!HK3RECHECHERECDEAVEN(Q75,"CD.NUM_COMMANDE",0),[1]!HK3RECHECHERECDEAVEN(C75,"CD.NUM_COMMANDE",0))</f>
        <v>N/A</v>
      </c>
      <c r="AB75" s="5"/>
      <c r="AC75" s="5"/>
    </row>
    <row r="76" spans="1:29" x14ac:dyDescent="0.3">
      <c r="A76" s="3"/>
      <c r="B76" s="3"/>
      <c r="C76" s="3"/>
      <c r="D76" s="6"/>
      <c r="J76" t="str" cm="1">
        <f t="array" ref="J76">IF(C76&lt;&gt;"",[2]!HK3RECHECHERECHANTIER(C76,"LIBELLE"),"")</f>
        <v/>
      </c>
      <c r="K76" t="str" cm="1">
        <f t="array" ref="K76">IF(C76&lt;&gt;"",[1]!HK3RECHECHERECHANTIER(C76,"VILLE"),"")</f>
        <v/>
      </c>
      <c r="L76" t="str" cm="1">
        <f t="array" ref="L76">IF(C76&lt;&gt;"",[1]!HK3RECHECHERECHANTIER(C76,"ADRESSE1"),"")</f>
        <v/>
      </c>
      <c r="O76" s="6" t="str" cm="1">
        <f t="array" ref="O76">IF(C76&lt;&gt;"",[1]!HK3RECHECHERECHANTIER(C76,"DATE_OUVERT"),"")</f>
        <v/>
      </c>
      <c r="Q76" s="3"/>
      <c r="R76" t="str" cm="1">
        <f t="array" ref="R76">_xlfn.IFNA(IF(Q76="",[1]!HK3RECHECHERECDEAVEN(C76,"CD.COMMENTAIRE",0),[1]!HK3RECHECHERECDEAVEN(Q76,"CD.COMMENTAIRE",0)),"")</f>
        <v>N/A</v>
      </c>
      <c r="S76" t="str" cm="1">
        <f t="array" ref="S76">IF(Q76&lt;&gt;"",[1]!HK3RECHECHERECDEAVEN(Q76,"CD.NUM_DEVIS",0),[1]!HK3RECHECHERECDEAVEN(C76,"CD.NUM_DEVIS",0))</f>
        <v>N/A</v>
      </c>
      <c r="T76" t="str" cm="1">
        <f t="array" ref="T76">IF(Q76&lt;&gt;"",[1]!HK3RECHECHERECDEAVEN(Q76,"CD.NUM_COMMANDE",0),[1]!HK3RECHECHERECDEAVEN(C76,"CD.NUM_COMMANDE",0))</f>
        <v>N/A</v>
      </c>
      <c r="AB76" s="5"/>
      <c r="AC76" s="5"/>
    </row>
    <row r="77" spans="1:29" x14ac:dyDescent="0.3">
      <c r="A77" s="3"/>
      <c r="B77" s="3"/>
      <c r="C77" s="3"/>
      <c r="D77" s="6"/>
      <c r="J77" t="str" cm="1">
        <f t="array" ref="J77">IF(C77&lt;&gt;"",[2]!HK3RECHECHERECHANTIER(C77,"LIBELLE"),"")</f>
        <v/>
      </c>
      <c r="K77" t="str" cm="1">
        <f t="array" ref="K77">IF(C77&lt;&gt;"",[1]!HK3RECHECHERECHANTIER(C77,"VILLE"),"")</f>
        <v/>
      </c>
      <c r="L77" t="str" cm="1">
        <f t="array" ref="L77">IF(C77&lt;&gt;"",[1]!HK3RECHECHERECHANTIER(C77,"ADRESSE1"),"")</f>
        <v/>
      </c>
      <c r="O77" s="6" t="str" cm="1">
        <f t="array" ref="O77">IF(C77&lt;&gt;"",[1]!HK3RECHECHERECHANTIER(C77,"DATE_OUVERT"),"")</f>
        <v/>
      </c>
      <c r="Q77" s="3"/>
      <c r="R77" t="str" cm="1">
        <f t="array" ref="R77">_xlfn.IFNA(IF(Q77="",[1]!HK3RECHECHERECDEAVEN(C77,"CD.COMMENTAIRE",0),[1]!HK3RECHECHERECDEAVEN(Q77,"CD.COMMENTAIRE",0)),"")</f>
        <v>N/A</v>
      </c>
      <c r="S77" t="str" cm="1">
        <f t="array" ref="S77">IF(Q77&lt;&gt;"",[1]!HK3RECHECHERECDEAVEN(Q77,"CD.NUM_DEVIS",0),[1]!HK3RECHECHERECDEAVEN(C77,"CD.NUM_DEVIS",0))</f>
        <v>N/A</v>
      </c>
      <c r="T77" t="str" cm="1">
        <f t="array" ref="T77">IF(Q77&lt;&gt;"",[1]!HK3RECHECHERECDEAVEN(Q77,"CD.NUM_COMMANDE",0),[1]!HK3RECHECHERECDEAVEN(C77,"CD.NUM_COMMANDE",0))</f>
        <v>N/A</v>
      </c>
      <c r="AB77" s="5"/>
      <c r="AC77" s="5"/>
    </row>
    <row r="78" spans="1:29" x14ac:dyDescent="0.3">
      <c r="A78" s="3"/>
      <c r="B78" s="3"/>
      <c r="C78" s="3"/>
      <c r="D78" s="6"/>
      <c r="J78" t="str" cm="1">
        <f t="array" ref="J78">IF(C78&lt;&gt;"",[2]!HK3RECHECHERECHANTIER(C78,"LIBELLE"),"")</f>
        <v/>
      </c>
      <c r="K78" t="str" cm="1">
        <f t="array" ref="K78">IF(C78&lt;&gt;"",[1]!HK3RECHECHERECHANTIER(C78,"VILLE"),"")</f>
        <v/>
      </c>
      <c r="L78" t="str" cm="1">
        <f t="array" ref="L78">IF(C78&lt;&gt;"",[1]!HK3RECHECHERECHANTIER(C78,"ADRESSE1"),"")</f>
        <v/>
      </c>
      <c r="O78" s="6" t="str" cm="1">
        <f t="array" ref="O78">IF(C78&lt;&gt;"",[1]!HK3RECHECHERECHANTIER(C78,"DATE_OUVERT"),"")</f>
        <v/>
      </c>
      <c r="Q78" s="3"/>
      <c r="R78" t="str" cm="1">
        <f t="array" ref="R78">_xlfn.IFNA(IF(Q78="",[1]!HK3RECHECHERECDEAVEN(C78,"CD.COMMENTAIRE",0),[1]!HK3RECHECHERECDEAVEN(Q78,"CD.COMMENTAIRE",0)),"")</f>
        <v>N/A</v>
      </c>
      <c r="S78" t="str" cm="1">
        <f t="array" ref="S78">IF(Q78&lt;&gt;"",[1]!HK3RECHECHERECDEAVEN(Q78,"CD.NUM_DEVIS",0),[1]!HK3RECHECHERECDEAVEN(C78,"CD.NUM_DEVIS",0))</f>
        <v>N/A</v>
      </c>
      <c r="T78" t="str" cm="1">
        <f t="array" ref="T78">IF(Q78&lt;&gt;"",[1]!HK3RECHECHERECDEAVEN(Q78,"CD.NUM_COMMANDE",0),[1]!HK3RECHECHERECDEAVEN(C78,"CD.NUM_COMMANDE",0))</f>
        <v>N/A</v>
      </c>
      <c r="AB78" s="5"/>
      <c r="AC78" s="5"/>
    </row>
    <row r="79" spans="1:29" x14ac:dyDescent="0.3">
      <c r="A79" s="3"/>
      <c r="B79" s="3"/>
      <c r="C79" s="3"/>
      <c r="D79" s="6"/>
      <c r="J79" t="str" cm="1">
        <f t="array" ref="J79">IF(C79&lt;&gt;"",[2]!HK3RECHECHERECHANTIER(C79,"LIBELLE"),"")</f>
        <v/>
      </c>
      <c r="K79" t="str" cm="1">
        <f t="array" ref="K79">IF(C79&lt;&gt;"",[1]!HK3RECHECHERECHANTIER(C79,"VILLE"),"")</f>
        <v/>
      </c>
      <c r="L79" t="str" cm="1">
        <f t="array" ref="L79">IF(C79&lt;&gt;"",[1]!HK3RECHECHERECHANTIER(C79,"ADRESSE1"),"")</f>
        <v/>
      </c>
      <c r="O79" s="6" t="str" cm="1">
        <f t="array" ref="O79">IF(C79&lt;&gt;"",[1]!HK3RECHECHERECHANTIER(C79,"DATE_OUVERT"),"")</f>
        <v/>
      </c>
      <c r="Q79" s="3"/>
      <c r="R79" t="str" cm="1">
        <f t="array" ref="R79">_xlfn.IFNA(IF(Q79="",[1]!HK3RECHECHERECDEAVEN(C79,"CD.COMMENTAIRE",0),[1]!HK3RECHECHERECDEAVEN(Q79,"CD.COMMENTAIRE",0)),"")</f>
        <v>N/A</v>
      </c>
      <c r="S79" t="str" cm="1">
        <f t="array" ref="S79">IF(Q79&lt;&gt;"",[1]!HK3RECHECHERECDEAVEN(Q79,"CD.NUM_DEVIS",0),[1]!HK3RECHECHERECDEAVEN(C79,"CD.NUM_DEVIS",0))</f>
        <v>N/A</v>
      </c>
      <c r="T79" t="str" cm="1">
        <f t="array" ref="T79">IF(Q79&lt;&gt;"",[1]!HK3RECHECHERECDEAVEN(Q79,"CD.NUM_COMMANDE",0),[1]!HK3RECHECHERECDEAVEN(C79,"CD.NUM_COMMANDE",0))</f>
        <v>N/A</v>
      </c>
      <c r="AB79" s="5"/>
      <c r="AC79" s="5"/>
    </row>
    <row r="80" spans="1:29" x14ac:dyDescent="0.3">
      <c r="A80" s="3"/>
      <c r="B80" s="3"/>
      <c r="C80" s="3"/>
      <c r="D80" s="6"/>
      <c r="K80" t="str" cm="1">
        <f t="array" ref="K80">IF(C80&lt;&gt;"",[1]!HK3RECHECHERECHANTIER(C80,"VILLE"),"")</f>
        <v/>
      </c>
      <c r="L80" t="str" cm="1">
        <f t="array" ref="L80">IF(C80&lt;&gt;"",[1]!HK3RECHECHERECHANTIER(C80,"ADRESSE1"),"")</f>
        <v/>
      </c>
      <c r="O80" s="6" t="str" cm="1">
        <f t="array" ref="O80">IF(C80&lt;&gt;"",[1]!HK3RECHECHERECHANTIER(C80,"DATE_OUVERT"),"")</f>
        <v/>
      </c>
      <c r="Q80" s="3"/>
      <c r="AB80" s="5"/>
      <c r="AC80" s="5"/>
    </row>
    <row r="81" spans="1:29" x14ac:dyDescent="0.3">
      <c r="A81" s="3"/>
      <c r="B81" s="3"/>
      <c r="C81" s="3"/>
      <c r="D81" s="6"/>
      <c r="K81" t="str" cm="1">
        <f t="array" ref="K81">IF(C81&lt;&gt;"",[1]!HK3RECHECHERECHANTIER(C81,"VILLE"),"")</f>
        <v/>
      </c>
      <c r="L81" t="str" cm="1">
        <f t="array" ref="L81">IF(C81&lt;&gt;"",[1]!HK3RECHECHERECHANTIER(C81,"ADRESSE1"),"")</f>
        <v/>
      </c>
      <c r="O81" s="6" t="str" cm="1">
        <f t="array" ref="O81">IF(C81&lt;&gt;"",[1]!HK3RECHECHERECHANTIER(C81,"DATE_OUVERT"),"")</f>
        <v/>
      </c>
      <c r="Q81" s="3"/>
      <c r="AB81" s="5"/>
      <c r="AC81" s="5"/>
    </row>
    <row r="82" spans="1:29" x14ac:dyDescent="0.3">
      <c r="A82" s="3"/>
      <c r="B82" s="3"/>
      <c r="C82" s="3"/>
      <c r="D82" s="6"/>
      <c r="K82" t="str" cm="1">
        <f t="array" ref="K82">IF(C82&lt;&gt;"",[1]!HK3RECHECHERECHANTIER(C82,"VILLE"),"")</f>
        <v/>
      </c>
      <c r="L82" t="str" cm="1">
        <f t="array" ref="L82">IF(C82&lt;&gt;"",[1]!HK3RECHECHERECHANTIER(C82,"ADRESSE1"),"")</f>
        <v/>
      </c>
      <c r="O82" s="6" t="str" cm="1">
        <f t="array" ref="O82">IF(C82&lt;&gt;"",[1]!HK3RECHECHERECHANTIER(C82,"DATE_OUVERT"),"")</f>
        <v/>
      </c>
      <c r="Q82" s="3"/>
      <c r="AB82" s="5"/>
      <c r="AC82" s="5"/>
    </row>
    <row r="83" spans="1:29" x14ac:dyDescent="0.3">
      <c r="A83" s="3"/>
      <c r="B83" s="3"/>
      <c r="C83" s="3"/>
      <c r="D83" s="6"/>
      <c r="K83" t="str" cm="1">
        <f t="array" ref="K83">IF(C83&lt;&gt;"",[1]!HK3RECHECHERECHANTIER(C83,"VILLE"),"")</f>
        <v/>
      </c>
      <c r="L83" t="str" cm="1">
        <f t="array" ref="L83">IF(C83&lt;&gt;"",[1]!HK3RECHECHERECHANTIER(C83,"ADRESSE1"),"")</f>
        <v/>
      </c>
      <c r="O83" s="6" t="str" cm="1">
        <f t="array" ref="O83">IF(C83&lt;&gt;"",[1]!HK3RECHECHERECHANTIER(C83,"DATE_OUVERT"),"")</f>
        <v/>
      </c>
      <c r="Q83" s="3"/>
      <c r="AB83" s="5"/>
      <c r="AC83" s="5"/>
    </row>
    <row r="84" spans="1:29" x14ac:dyDescent="0.3">
      <c r="A84" s="3"/>
      <c r="B84" s="3"/>
      <c r="C84" s="3"/>
      <c r="D84" s="6"/>
      <c r="K84" t="str" cm="1">
        <f t="array" ref="K84">IF(C84&lt;&gt;"",[1]!HK3RECHECHERECHANTIER(C84,"VILLE"),"")</f>
        <v/>
      </c>
      <c r="L84" t="str" cm="1">
        <f t="array" ref="L84">IF(C84&lt;&gt;"",[1]!HK3RECHECHERECHANTIER(C84,"ADRESSE1"),"")</f>
        <v/>
      </c>
      <c r="O84" s="6" t="str" cm="1">
        <f t="array" ref="O84">IF(C84&lt;&gt;"",[1]!HK3RECHECHERECHANTIER(C84,"DATE_OUVERT"),"")</f>
        <v/>
      </c>
      <c r="Q84" s="3"/>
      <c r="AB84" s="5"/>
      <c r="AC84" s="5"/>
    </row>
    <row r="85" spans="1:29" x14ac:dyDescent="0.3">
      <c r="A85" s="3"/>
      <c r="B85" s="3"/>
      <c r="C85" s="3"/>
      <c r="D85" s="6"/>
      <c r="K85" t="str" cm="1">
        <f t="array" ref="K85">IF(C85&lt;&gt;"",[1]!HK3RECHECHERECHANTIER(C85,"VILLE"),"")</f>
        <v/>
      </c>
      <c r="L85" t="str" cm="1">
        <f t="array" ref="L85">IF(C85&lt;&gt;"",[1]!HK3RECHECHERECHANTIER(C85,"ADRESSE1"),"")</f>
        <v/>
      </c>
      <c r="O85" s="6" t="str" cm="1">
        <f t="array" ref="O85">IF(C85&lt;&gt;"",[1]!HK3RECHECHERECHANTIER(C85,"DATE_OUVERT"),"")</f>
        <v/>
      </c>
      <c r="Q85" s="3"/>
      <c r="AB85" s="5"/>
      <c r="AC85" s="5"/>
    </row>
    <row r="86" spans="1:29" x14ac:dyDescent="0.3">
      <c r="A86" s="3"/>
      <c r="B86" s="3"/>
      <c r="C86" s="3"/>
      <c r="D86" s="6"/>
      <c r="K86" t="str" cm="1">
        <f t="array" ref="K86">IF(C86&lt;&gt;"",[1]!HK3RECHECHERECHANTIER(C86,"VILLE"),"")</f>
        <v/>
      </c>
      <c r="L86" t="str" cm="1">
        <f t="array" ref="L86">IF(C86&lt;&gt;"",[1]!HK3RECHECHERECHANTIER(C86,"ADRESSE1"),"")</f>
        <v/>
      </c>
      <c r="O86" s="6" t="str" cm="1">
        <f t="array" ref="O86">IF(C86&lt;&gt;"",[1]!HK3RECHECHERECHANTIER(C86,"DATE_OUVERT"),"")</f>
        <v/>
      </c>
      <c r="Q86" s="3"/>
      <c r="AB86" s="5"/>
      <c r="AC86" s="5"/>
    </row>
    <row r="87" spans="1:29" x14ac:dyDescent="0.3">
      <c r="A87" s="3"/>
      <c r="B87" s="3"/>
      <c r="C87" s="3"/>
      <c r="D87" s="6"/>
      <c r="K87" t="str" cm="1">
        <f t="array" ref="K87">IF(C87&lt;&gt;"",[1]!HK3RECHECHERECHANTIER(C87,"VILLE"),"")</f>
        <v/>
      </c>
      <c r="L87" t="str" cm="1">
        <f t="array" ref="L87">IF(C87&lt;&gt;"",[1]!HK3RECHECHERECHANTIER(C87,"ADRESSE1"),"")</f>
        <v/>
      </c>
      <c r="O87" s="6" t="str" cm="1">
        <f t="array" ref="O87">IF(C87&lt;&gt;"",[1]!HK3RECHECHERECHANTIER(C87,"DATE_OUVERT"),"")</f>
        <v/>
      </c>
      <c r="Q87" s="3"/>
      <c r="AB87" s="5"/>
      <c r="AC87" s="5"/>
    </row>
    <row r="88" spans="1:29" x14ac:dyDescent="0.3">
      <c r="A88" s="3"/>
      <c r="B88" s="3"/>
      <c r="C88" s="3"/>
      <c r="D88" s="6"/>
      <c r="K88" t="str" cm="1">
        <f t="array" ref="K88">IF(C88&lt;&gt;"",[1]!HK3RECHECHERECHANTIER(C88,"VILLE"),"")</f>
        <v/>
      </c>
      <c r="L88" t="str" cm="1">
        <f t="array" ref="L88">IF(C88&lt;&gt;"",[1]!HK3RECHECHERECHANTIER(C88,"ADRESSE1"),"")</f>
        <v/>
      </c>
      <c r="O88" s="6" t="str" cm="1">
        <f t="array" ref="O88">IF(C88&lt;&gt;"",[1]!HK3RECHECHERECHANTIER(C88,"DATE_OUVERT"),"")</f>
        <v/>
      </c>
      <c r="Q88" s="3"/>
      <c r="AB88" s="5"/>
      <c r="AC88" s="5"/>
    </row>
    <row r="89" spans="1:29" x14ac:dyDescent="0.3">
      <c r="A89" s="3"/>
      <c r="B89" s="3"/>
      <c r="C89" s="3"/>
      <c r="D89" s="6"/>
      <c r="K89" t="str" cm="1">
        <f t="array" ref="K89">IF(C89&lt;&gt;"",[1]!HK3RECHECHERECHANTIER(C89,"VILLE"),"")</f>
        <v/>
      </c>
      <c r="L89" t="str" cm="1">
        <f t="array" ref="L89">IF(C89&lt;&gt;"",[1]!HK3RECHECHERECHANTIER(C89,"ADRESSE1"),"")</f>
        <v/>
      </c>
      <c r="O89" s="6" t="str" cm="1">
        <f t="array" ref="O89">IF(C89&lt;&gt;"",[1]!HK3RECHECHERECHANTIER(C89,"DATE_OUVERT"),"")</f>
        <v/>
      </c>
      <c r="Q89" s="3"/>
      <c r="AB89" s="5"/>
      <c r="AC89" s="5"/>
    </row>
    <row r="90" spans="1:29" x14ac:dyDescent="0.3">
      <c r="A90" s="3"/>
      <c r="B90" s="3"/>
      <c r="C90" s="3"/>
      <c r="D90" s="6"/>
      <c r="K90" t="str" cm="1">
        <f t="array" ref="K90">IF(C90&lt;&gt;"",[1]!HK3RECHECHERECHANTIER(C90,"VILLE"),"")</f>
        <v/>
      </c>
      <c r="L90" t="str" cm="1">
        <f t="array" ref="L90">IF(C90&lt;&gt;"",[1]!HK3RECHECHERECHANTIER(C90,"ADRESSE1"),"")</f>
        <v/>
      </c>
      <c r="O90" s="6" t="str" cm="1">
        <f t="array" ref="O90">IF(C90&lt;&gt;"",[1]!HK3RECHECHERECHANTIER(C90,"DATE_OUVERT"),"")</f>
        <v/>
      </c>
      <c r="Q90" s="3"/>
      <c r="AB90" s="5"/>
      <c r="AC90" s="5"/>
    </row>
    <row r="91" spans="1:29" x14ac:dyDescent="0.3">
      <c r="A91" s="3"/>
      <c r="B91" s="3"/>
      <c r="C91" s="3"/>
      <c r="D91" s="6"/>
      <c r="K91" t="str" cm="1">
        <f t="array" ref="K91">IF(C91&lt;&gt;"",[1]!HK3RECHECHERECHANTIER(C91,"VILLE"),"")</f>
        <v/>
      </c>
      <c r="L91" t="str" cm="1">
        <f t="array" ref="L91">IF(C91&lt;&gt;"",[1]!HK3RECHECHERECHANTIER(C91,"ADRESSE1"),"")</f>
        <v/>
      </c>
      <c r="O91" s="6" t="str" cm="1">
        <f t="array" ref="O91">IF(C91&lt;&gt;"",[1]!HK3RECHECHERECHANTIER(C91,"DATE_OUVERT"),"")</f>
        <v/>
      </c>
      <c r="Q91" s="3"/>
      <c r="AB91" s="5"/>
      <c r="AC91" s="5"/>
    </row>
    <row r="92" spans="1:29" x14ac:dyDescent="0.3">
      <c r="A92" s="3"/>
      <c r="B92" s="3"/>
      <c r="C92" s="3"/>
      <c r="D92" s="6"/>
      <c r="K92" t="str" cm="1">
        <f t="array" ref="K92">IF(C92&lt;&gt;"",[1]!HK3RECHECHERECHANTIER(C92,"VILLE"),"")</f>
        <v/>
      </c>
      <c r="L92" t="str" cm="1">
        <f t="array" ref="L92">IF(C92&lt;&gt;"",[1]!HK3RECHECHERECHANTIER(C92,"ADRESSE1"),"")</f>
        <v/>
      </c>
      <c r="O92" s="6" t="str" cm="1">
        <f t="array" ref="O92">IF(C92&lt;&gt;"",[1]!HK3RECHECHERECHANTIER(C92,"DATE_OUVERT"),"")</f>
        <v/>
      </c>
      <c r="Q92" s="3"/>
      <c r="AB92" s="5"/>
      <c r="AC92" s="5"/>
    </row>
    <row r="93" spans="1:29" x14ac:dyDescent="0.3">
      <c r="A93" s="3"/>
      <c r="B93" s="3"/>
      <c r="C93" s="3"/>
      <c r="D93" s="6"/>
      <c r="K93" t="str" cm="1">
        <f t="array" ref="K93">IF(C93&lt;&gt;"",[1]!HK3RECHECHERECHANTIER(C93,"VILLE"),"")</f>
        <v/>
      </c>
      <c r="L93" t="str" cm="1">
        <f t="array" ref="L93">IF(C93&lt;&gt;"",[1]!HK3RECHECHERECHANTIER(C93,"ADRESSE1"),"")</f>
        <v/>
      </c>
      <c r="O93" s="6" t="str" cm="1">
        <f t="array" ref="O93">IF(C93&lt;&gt;"",[1]!HK3RECHECHERECHANTIER(C93,"DATE_OUVERT"),"")</f>
        <v/>
      </c>
      <c r="Q93" s="3"/>
      <c r="AB93" s="5"/>
      <c r="AC93" s="5"/>
    </row>
    <row r="94" spans="1:29" x14ac:dyDescent="0.3">
      <c r="A94" s="3"/>
      <c r="B94" s="3"/>
      <c r="C94" s="3"/>
      <c r="D94" s="6"/>
      <c r="K94" t="str" cm="1">
        <f t="array" ref="K94">IF(C94&lt;&gt;"",[1]!HK3RECHECHERECHANTIER(C94,"VILLE"),"")</f>
        <v/>
      </c>
      <c r="L94" t="str" cm="1">
        <f t="array" ref="L94">IF(C94&lt;&gt;"",[1]!HK3RECHECHERECHANTIER(C94,"ADRESSE1"),"")</f>
        <v/>
      </c>
      <c r="O94" s="6" t="str" cm="1">
        <f t="array" ref="O94">IF(C94&lt;&gt;"",[1]!HK3RECHECHERECHANTIER(C94,"DATE_OUVERT"),"")</f>
        <v/>
      </c>
      <c r="Q94" s="3"/>
      <c r="AB94" s="5"/>
      <c r="AC94" s="5"/>
    </row>
    <row r="95" spans="1:29" x14ac:dyDescent="0.3">
      <c r="A95" s="3"/>
      <c r="B95" s="3"/>
      <c r="C95" s="3"/>
      <c r="D95" s="6"/>
      <c r="K95" t="str" cm="1">
        <f t="array" ref="K95">IF(C95&lt;&gt;"",[1]!HK3RECHECHERECHANTIER(C95,"VILLE"),"")</f>
        <v/>
      </c>
      <c r="L95" t="str" cm="1">
        <f t="array" ref="L95">IF(C95&lt;&gt;"",[1]!HK3RECHECHERECHANTIER(C95,"ADRESSE1"),"")</f>
        <v/>
      </c>
      <c r="O95" s="6" t="str" cm="1">
        <f t="array" ref="O95">IF(C95&lt;&gt;"",[1]!HK3RECHECHERECHANTIER(C95,"DATE_OUVERT"),"")</f>
        <v/>
      </c>
      <c r="Q95" s="3"/>
      <c r="AB95" s="5"/>
      <c r="AC95" s="5"/>
    </row>
  </sheetData>
  <autoFilter ref="A1:AC1" xr:uid="{2997C970-B5C4-4886-B9FC-B4CD45BAFE7D}">
    <sortState xmlns:xlrd2="http://schemas.microsoft.com/office/spreadsheetml/2017/richdata2" ref="A2:AC132">
      <sortCondition ref="A1"/>
    </sortState>
  </autoFilter>
  <sortState xmlns:xlrd2="http://schemas.microsoft.com/office/spreadsheetml/2017/richdata2" ref="A2:A31">
    <sortCondition ref="A2:A3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99C8-BE2D-45E7-95FB-0BA562FC21FF}">
  <dimension ref="A1:AD189"/>
  <sheetViews>
    <sheetView topLeftCell="A178" workbookViewId="0">
      <selection activeCell="A160" sqref="A160:A189"/>
    </sheetView>
  </sheetViews>
  <sheetFormatPr baseColWidth="10" defaultRowHeight="14.4" x14ac:dyDescent="0.3"/>
  <cols>
    <col min="1" max="1" width="49.5546875" customWidth="1"/>
    <col min="2" max="2" width="30.6640625" customWidth="1"/>
  </cols>
  <sheetData>
    <row r="1" spans="1:2" x14ac:dyDescent="0.3">
      <c r="A1" s="2" t="s">
        <v>0</v>
      </c>
      <c r="B1" s="2" t="s">
        <v>0</v>
      </c>
    </row>
    <row r="2" spans="1:2" x14ac:dyDescent="0.3">
      <c r="A2" s="3" t="s">
        <v>31</v>
      </c>
      <c r="B2" s="3" t="s">
        <v>31</v>
      </c>
    </row>
    <row r="3" spans="1:2" x14ac:dyDescent="0.3">
      <c r="A3" s="3" t="s">
        <v>32</v>
      </c>
      <c r="B3" s="3" t="s">
        <v>32</v>
      </c>
    </row>
    <row r="4" spans="1:2" x14ac:dyDescent="0.3">
      <c r="A4" s="3" t="s">
        <v>33</v>
      </c>
      <c r="B4" s="3" t="s">
        <v>33</v>
      </c>
    </row>
    <row r="5" spans="1:2" x14ac:dyDescent="0.3">
      <c r="A5" s="3" t="s">
        <v>34</v>
      </c>
      <c r="B5" s="3" t="s">
        <v>34</v>
      </c>
    </row>
    <row r="6" spans="1:2" x14ac:dyDescent="0.3">
      <c r="A6" s="3" t="s">
        <v>35</v>
      </c>
      <c r="B6" s="3" t="s">
        <v>35</v>
      </c>
    </row>
    <row r="7" spans="1:2" x14ac:dyDescent="0.3">
      <c r="A7" s="3" t="s">
        <v>37</v>
      </c>
      <c r="B7" s="3" t="s">
        <v>37</v>
      </c>
    </row>
    <row r="8" spans="1:2" x14ac:dyDescent="0.3">
      <c r="A8" s="3" t="s">
        <v>38</v>
      </c>
      <c r="B8" s="3" t="s">
        <v>38</v>
      </c>
    </row>
    <row r="9" spans="1:2" x14ac:dyDescent="0.3">
      <c r="A9" s="3" t="s">
        <v>39</v>
      </c>
      <c r="B9" s="3" t="s">
        <v>39</v>
      </c>
    </row>
    <row r="10" spans="1:2" x14ac:dyDescent="0.3">
      <c r="A10" s="3" t="s">
        <v>40</v>
      </c>
      <c r="B10" s="3" t="s">
        <v>40</v>
      </c>
    </row>
    <row r="11" spans="1:2" x14ac:dyDescent="0.3">
      <c r="A11" s="3" t="s">
        <v>41</v>
      </c>
      <c r="B11" s="3" t="s">
        <v>41</v>
      </c>
    </row>
    <row r="12" spans="1:2" x14ac:dyDescent="0.3">
      <c r="A12" s="3" t="s">
        <v>42</v>
      </c>
      <c r="B12" s="3" t="s">
        <v>42</v>
      </c>
    </row>
    <row r="13" spans="1:2" x14ac:dyDescent="0.3">
      <c r="A13" s="3" t="s">
        <v>43</v>
      </c>
      <c r="B13" s="3" t="s">
        <v>43</v>
      </c>
    </row>
    <row r="14" spans="1:2" x14ac:dyDescent="0.3">
      <c r="A14" s="3" t="s">
        <v>44</v>
      </c>
      <c r="B14" s="3" t="s">
        <v>44</v>
      </c>
    </row>
    <row r="15" spans="1:2" x14ac:dyDescent="0.3">
      <c r="A15" s="3" t="s">
        <v>45</v>
      </c>
      <c r="B15" s="3" t="s">
        <v>45</v>
      </c>
    </row>
    <row r="16" spans="1:2" ht="28.8" x14ac:dyDescent="0.3">
      <c r="A16" s="3" t="s">
        <v>47</v>
      </c>
      <c r="B16" s="3" t="s">
        <v>47</v>
      </c>
    </row>
    <row r="17" spans="1:2" ht="28.8" x14ac:dyDescent="0.3">
      <c r="A17" s="3" t="s">
        <v>48</v>
      </c>
      <c r="B17" s="3" t="s">
        <v>48</v>
      </c>
    </row>
    <row r="18" spans="1:2" ht="28.8" x14ac:dyDescent="0.3">
      <c r="A18" s="3" t="s">
        <v>49</v>
      </c>
      <c r="B18" s="3" t="s">
        <v>49</v>
      </c>
    </row>
    <row r="19" spans="1:2" x14ac:dyDescent="0.3">
      <c r="A19" s="3" t="s">
        <v>51</v>
      </c>
      <c r="B19" s="3" t="s">
        <v>51</v>
      </c>
    </row>
    <row r="20" spans="1:2" x14ac:dyDescent="0.3">
      <c r="A20" s="3" t="s">
        <v>52</v>
      </c>
      <c r="B20" s="3" t="s">
        <v>52</v>
      </c>
    </row>
    <row r="21" spans="1:2" x14ac:dyDescent="0.3">
      <c r="A21" s="3" t="s">
        <v>55</v>
      </c>
      <c r="B21" s="3" t="s">
        <v>55</v>
      </c>
    </row>
    <row r="22" spans="1:2" x14ac:dyDescent="0.3">
      <c r="A22" s="3" t="s">
        <v>56</v>
      </c>
      <c r="B22" s="3" t="s">
        <v>56</v>
      </c>
    </row>
    <row r="23" spans="1:2" x14ac:dyDescent="0.3">
      <c r="A23" s="3" t="s">
        <v>58</v>
      </c>
      <c r="B23" s="3" t="s">
        <v>58</v>
      </c>
    </row>
    <row r="24" spans="1:2" ht="28.8" x14ac:dyDescent="0.3">
      <c r="A24" s="3" t="s">
        <v>60</v>
      </c>
      <c r="B24" s="3" t="s">
        <v>60</v>
      </c>
    </row>
    <row r="25" spans="1:2" x14ac:dyDescent="0.3">
      <c r="A25" s="3" t="s">
        <v>62</v>
      </c>
      <c r="B25" s="3" t="s">
        <v>62</v>
      </c>
    </row>
    <row r="26" spans="1:2" x14ac:dyDescent="0.3">
      <c r="A26" s="3" t="s">
        <v>63</v>
      </c>
      <c r="B26" s="3" t="s">
        <v>63</v>
      </c>
    </row>
    <row r="27" spans="1:2" x14ac:dyDescent="0.3">
      <c r="A27" s="3" t="s">
        <v>64</v>
      </c>
      <c r="B27" s="3" t="s">
        <v>64</v>
      </c>
    </row>
    <row r="28" spans="1:2" x14ac:dyDescent="0.3">
      <c r="A28" s="3" t="s">
        <v>66</v>
      </c>
      <c r="B28" s="3" t="s">
        <v>66</v>
      </c>
    </row>
    <row r="29" spans="1:2" x14ac:dyDescent="0.3">
      <c r="A29" s="3" t="s">
        <v>67</v>
      </c>
      <c r="B29" s="3" t="s">
        <v>67</v>
      </c>
    </row>
    <row r="30" spans="1:2" x14ac:dyDescent="0.3">
      <c r="A30" s="3" t="s">
        <v>68</v>
      </c>
      <c r="B30" s="3" t="s">
        <v>68</v>
      </c>
    </row>
    <row r="31" spans="1:2" x14ac:dyDescent="0.3">
      <c r="A31" s="3" t="s">
        <v>70</v>
      </c>
      <c r="B31" s="3" t="s">
        <v>70</v>
      </c>
    </row>
    <row r="32" spans="1:2" x14ac:dyDescent="0.3">
      <c r="A32" s="3" t="s">
        <v>71</v>
      </c>
      <c r="B32" s="3" t="s">
        <v>71</v>
      </c>
    </row>
    <row r="33" spans="1:2" x14ac:dyDescent="0.3">
      <c r="A33" s="3" t="s">
        <v>72</v>
      </c>
      <c r="B33" s="3" t="s">
        <v>72</v>
      </c>
    </row>
    <row r="34" spans="1:2" x14ac:dyDescent="0.3">
      <c r="A34" s="3" t="s">
        <v>74</v>
      </c>
      <c r="B34" s="3" t="s">
        <v>74</v>
      </c>
    </row>
    <row r="35" spans="1:2" x14ac:dyDescent="0.3">
      <c r="A35" s="3" t="s">
        <v>75</v>
      </c>
      <c r="B35" s="3" t="s">
        <v>75</v>
      </c>
    </row>
    <row r="36" spans="1:2" x14ac:dyDescent="0.3">
      <c r="A36" s="3" t="s">
        <v>76</v>
      </c>
      <c r="B36" s="3" t="s">
        <v>76</v>
      </c>
    </row>
    <row r="37" spans="1:2" x14ac:dyDescent="0.3">
      <c r="A37" s="3" t="s">
        <v>78</v>
      </c>
      <c r="B37" s="3" t="s">
        <v>78</v>
      </c>
    </row>
    <row r="38" spans="1:2" x14ac:dyDescent="0.3">
      <c r="A38" s="3" t="s">
        <v>79</v>
      </c>
      <c r="B38" s="3" t="s">
        <v>79</v>
      </c>
    </row>
    <row r="39" spans="1:2" x14ac:dyDescent="0.3">
      <c r="A39" s="3" t="s">
        <v>80</v>
      </c>
      <c r="B39" s="3" t="s">
        <v>80</v>
      </c>
    </row>
    <row r="40" spans="1:2" x14ac:dyDescent="0.3">
      <c r="A40" s="3" t="s">
        <v>82</v>
      </c>
      <c r="B40" s="3" t="s">
        <v>82</v>
      </c>
    </row>
    <row r="41" spans="1:2" x14ac:dyDescent="0.3">
      <c r="A41" s="3" t="s">
        <v>83</v>
      </c>
      <c r="B41" s="3" t="s">
        <v>83</v>
      </c>
    </row>
    <row r="42" spans="1:2" x14ac:dyDescent="0.3">
      <c r="A42" s="3" t="s">
        <v>84</v>
      </c>
      <c r="B42" s="3" t="s">
        <v>84</v>
      </c>
    </row>
    <row r="43" spans="1:2" x14ac:dyDescent="0.3">
      <c r="A43" s="3" t="s">
        <v>85</v>
      </c>
      <c r="B43" s="3" t="s">
        <v>85</v>
      </c>
    </row>
    <row r="44" spans="1:2" x14ac:dyDescent="0.3">
      <c r="A44" s="3" t="s">
        <v>86</v>
      </c>
      <c r="B44" s="3" t="s">
        <v>86</v>
      </c>
    </row>
    <row r="45" spans="1:2" x14ac:dyDescent="0.3">
      <c r="A45" s="3" t="s">
        <v>88</v>
      </c>
      <c r="B45" s="3" t="s">
        <v>88</v>
      </c>
    </row>
    <row r="46" spans="1:2" x14ac:dyDescent="0.3">
      <c r="A46" s="3" t="s">
        <v>88</v>
      </c>
      <c r="B46" s="3" t="s">
        <v>90</v>
      </c>
    </row>
    <row r="47" spans="1:2" x14ac:dyDescent="0.3">
      <c r="A47" s="3" t="s">
        <v>88</v>
      </c>
      <c r="B47" s="3" t="s">
        <v>92</v>
      </c>
    </row>
    <row r="48" spans="1:2" x14ac:dyDescent="0.3">
      <c r="A48" s="3" t="s">
        <v>90</v>
      </c>
      <c r="B48" s="3" t="s">
        <v>93</v>
      </c>
    </row>
    <row r="49" spans="1:2" x14ac:dyDescent="0.3">
      <c r="A49" s="3" t="s">
        <v>90</v>
      </c>
      <c r="B49" s="3" t="s">
        <v>94</v>
      </c>
    </row>
    <row r="50" spans="1:2" x14ac:dyDescent="0.3">
      <c r="A50" s="3" t="s">
        <v>90</v>
      </c>
      <c r="B50" s="3" t="s">
        <v>96</v>
      </c>
    </row>
    <row r="51" spans="1:2" x14ac:dyDescent="0.3">
      <c r="A51" s="3" t="s">
        <v>92</v>
      </c>
      <c r="B51" s="3" t="s">
        <v>98</v>
      </c>
    </row>
    <row r="52" spans="1:2" x14ac:dyDescent="0.3">
      <c r="A52" s="3" t="s">
        <v>93</v>
      </c>
      <c r="B52" s="3" t="s">
        <v>101</v>
      </c>
    </row>
    <row r="53" spans="1:2" x14ac:dyDescent="0.3">
      <c r="A53" s="3" t="s">
        <v>94</v>
      </c>
      <c r="B53" s="3" t="s">
        <v>102</v>
      </c>
    </row>
    <row r="54" spans="1:2" x14ac:dyDescent="0.3">
      <c r="A54" s="3" t="s">
        <v>96</v>
      </c>
      <c r="B54" s="3" t="s">
        <v>100</v>
      </c>
    </row>
    <row r="55" spans="1:2" x14ac:dyDescent="0.3">
      <c r="A55" s="3" t="s">
        <v>96</v>
      </c>
      <c r="B55" s="3" t="s">
        <v>103</v>
      </c>
    </row>
    <row r="56" spans="1:2" x14ac:dyDescent="0.3">
      <c r="A56" s="3" t="s">
        <v>96</v>
      </c>
      <c r="B56" s="3" t="s">
        <v>104</v>
      </c>
    </row>
    <row r="57" spans="1:2" x14ac:dyDescent="0.3">
      <c r="A57" s="3" t="s">
        <v>98</v>
      </c>
      <c r="B57" s="3" t="s">
        <v>105</v>
      </c>
    </row>
    <row r="58" spans="1:2" x14ac:dyDescent="0.3">
      <c r="A58" s="3" t="s">
        <v>101</v>
      </c>
      <c r="B58" s="3" t="s">
        <v>107</v>
      </c>
    </row>
    <row r="59" spans="1:2" x14ac:dyDescent="0.3">
      <c r="A59" s="3" t="s">
        <v>102</v>
      </c>
      <c r="B59" s="3" t="s">
        <v>108</v>
      </c>
    </row>
    <row r="60" spans="1:2" x14ac:dyDescent="0.3">
      <c r="A60" s="3" t="s">
        <v>100</v>
      </c>
      <c r="B60" s="3" t="s">
        <v>109</v>
      </c>
    </row>
    <row r="61" spans="1:2" x14ac:dyDescent="0.3">
      <c r="A61" s="3" t="s">
        <v>103</v>
      </c>
      <c r="B61" s="3" t="s">
        <v>111</v>
      </c>
    </row>
    <row r="62" spans="1:2" x14ac:dyDescent="0.3">
      <c r="A62" s="3" t="s">
        <v>104</v>
      </c>
      <c r="B62" s="3" t="s">
        <v>112</v>
      </c>
    </row>
    <row r="63" spans="1:2" x14ac:dyDescent="0.3">
      <c r="A63" s="3" t="s">
        <v>105</v>
      </c>
      <c r="B63" s="3" t="s">
        <v>113</v>
      </c>
    </row>
    <row r="64" spans="1:2" x14ac:dyDescent="0.3">
      <c r="A64" s="3" t="s">
        <v>107</v>
      </c>
      <c r="B64" s="3" t="s">
        <v>114</v>
      </c>
    </row>
    <row r="65" spans="1:2" x14ac:dyDescent="0.3">
      <c r="A65" s="3" t="s">
        <v>108</v>
      </c>
      <c r="B65" s="3" t="s">
        <v>115</v>
      </c>
    </row>
    <row r="66" spans="1:2" x14ac:dyDescent="0.3">
      <c r="A66" s="3" t="s">
        <v>109</v>
      </c>
      <c r="B66" s="3" t="s">
        <v>116</v>
      </c>
    </row>
    <row r="67" spans="1:2" x14ac:dyDescent="0.3">
      <c r="A67" s="3" t="s">
        <v>111</v>
      </c>
      <c r="B67" s="3" t="s">
        <v>118</v>
      </c>
    </row>
    <row r="68" spans="1:2" x14ac:dyDescent="0.3">
      <c r="A68" s="3" t="s">
        <v>112</v>
      </c>
      <c r="B68" s="3" t="s">
        <v>120</v>
      </c>
    </row>
    <row r="69" spans="1:2" x14ac:dyDescent="0.3">
      <c r="A69" s="3" t="s">
        <v>113</v>
      </c>
      <c r="B69" s="3" t="s">
        <v>121</v>
      </c>
    </row>
    <row r="70" spans="1:2" x14ac:dyDescent="0.3">
      <c r="A70" s="3" t="s">
        <v>114</v>
      </c>
      <c r="B70" s="3" t="s">
        <v>123</v>
      </c>
    </row>
    <row r="71" spans="1:2" x14ac:dyDescent="0.3">
      <c r="A71" s="3" t="s">
        <v>115</v>
      </c>
      <c r="B71" s="3" t="s">
        <v>124</v>
      </c>
    </row>
    <row r="72" spans="1:2" x14ac:dyDescent="0.3">
      <c r="A72" s="3" t="s">
        <v>116</v>
      </c>
      <c r="B72" s="3" t="s">
        <v>125</v>
      </c>
    </row>
    <row r="73" spans="1:2" x14ac:dyDescent="0.3">
      <c r="A73" s="3" t="s">
        <v>118</v>
      </c>
      <c r="B73" s="3" t="s">
        <v>126</v>
      </c>
    </row>
    <row r="74" spans="1:2" x14ac:dyDescent="0.3">
      <c r="A74" s="3" t="s">
        <v>120</v>
      </c>
      <c r="B74" s="3" t="s">
        <v>127</v>
      </c>
    </row>
    <row r="75" spans="1:2" x14ac:dyDescent="0.3">
      <c r="A75" s="3" t="s">
        <v>121</v>
      </c>
      <c r="B75" s="3" t="s">
        <v>128</v>
      </c>
    </row>
    <row r="76" spans="1:2" x14ac:dyDescent="0.3">
      <c r="A76" s="3" t="s">
        <v>123</v>
      </c>
      <c r="B76" s="3" t="s">
        <v>129</v>
      </c>
    </row>
    <row r="77" spans="1:2" x14ac:dyDescent="0.3">
      <c r="A77" s="3" t="s">
        <v>124</v>
      </c>
      <c r="B77" s="3" t="s">
        <v>132</v>
      </c>
    </row>
    <row r="78" spans="1:2" x14ac:dyDescent="0.3">
      <c r="A78" s="3" t="s">
        <v>125</v>
      </c>
      <c r="B78" s="3" t="s">
        <v>133</v>
      </c>
    </row>
    <row r="79" spans="1:2" x14ac:dyDescent="0.3">
      <c r="A79" s="3" t="s">
        <v>126</v>
      </c>
      <c r="B79" s="3" t="s">
        <v>134</v>
      </c>
    </row>
    <row r="80" spans="1:2" x14ac:dyDescent="0.3">
      <c r="A80" s="3" t="s">
        <v>127</v>
      </c>
      <c r="B80" s="3" t="s">
        <v>136</v>
      </c>
    </row>
    <row r="81" spans="1:2" x14ac:dyDescent="0.3">
      <c r="A81" s="3" t="s">
        <v>128</v>
      </c>
      <c r="B81" s="3" t="s">
        <v>137</v>
      </c>
    </row>
    <row r="82" spans="1:2" x14ac:dyDescent="0.3">
      <c r="A82" s="3" t="s">
        <v>129</v>
      </c>
      <c r="B82" s="3" t="s">
        <v>138</v>
      </c>
    </row>
    <row r="83" spans="1:2" x14ac:dyDescent="0.3">
      <c r="A83" s="3" t="s">
        <v>132</v>
      </c>
      <c r="B83" s="3" t="s">
        <v>140</v>
      </c>
    </row>
    <row r="84" spans="1:2" x14ac:dyDescent="0.3">
      <c r="A84" s="3" t="s">
        <v>133</v>
      </c>
      <c r="B84" s="3" t="s">
        <v>141</v>
      </c>
    </row>
    <row r="85" spans="1:2" x14ac:dyDescent="0.3">
      <c r="A85" s="3" t="s">
        <v>134</v>
      </c>
      <c r="B85" s="3" t="s">
        <v>142</v>
      </c>
    </row>
    <row r="86" spans="1:2" x14ac:dyDescent="0.3">
      <c r="A86" s="3" t="s">
        <v>136</v>
      </c>
      <c r="B86" s="3" t="s">
        <v>144</v>
      </c>
    </row>
    <row r="87" spans="1:2" x14ac:dyDescent="0.3">
      <c r="A87" s="3" t="s">
        <v>137</v>
      </c>
      <c r="B87" s="3" t="s">
        <v>145</v>
      </c>
    </row>
    <row r="88" spans="1:2" x14ac:dyDescent="0.3">
      <c r="A88" s="3" t="s">
        <v>138</v>
      </c>
      <c r="B88" s="3" t="s">
        <v>147</v>
      </c>
    </row>
    <row r="89" spans="1:2" x14ac:dyDescent="0.3">
      <c r="A89" s="3" t="s">
        <v>140</v>
      </c>
      <c r="B89" s="3" t="s">
        <v>148</v>
      </c>
    </row>
    <row r="90" spans="1:2" x14ac:dyDescent="0.3">
      <c r="A90" s="3" t="s">
        <v>141</v>
      </c>
      <c r="B90" s="3" t="s">
        <v>149</v>
      </c>
    </row>
    <row r="91" spans="1:2" x14ac:dyDescent="0.3">
      <c r="A91" s="3" t="s">
        <v>142</v>
      </c>
      <c r="B91" s="3" t="s">
        <v>150</v>
      </c>
    </row>
    <row r="92" spans="1:2" x14ac:dyDescent="0.3">
      <c r="A92" s="3" t="s">
        <v>144</v>
      </c>
      <c r="B92" s="3" t="s">
        <v>152</v>
      </c>
    </row>
    <row r="93" spans="1:2" x14ac:dyDescent="0.3">
      <c r="A93" s="3" t="s">
        <v>145</v>
      </c>
      <c r="B93" s="3" t="s">
        <v>153</v>
      </c>
    </row>
    <row r="94" spans="1:2" x14ac:dyDescent="0.3">
      <c r="A94" s="3" t="s">
        <v>147</v>
      </c>
      <c r="B94" s="3" t="s">
        <v>154</v>
      </c>
    </row>
    <row r="95" spans="1:2" x14ac:dyDescent="0.3">
      <c r="A95" s="3" t="s">
        <v>148</v>
      </c>
      <c r="B95" s="3" t="s">
        <v>155</v>
      </c>
    </row>
    <row r="96" spans="1:2" x14ac:dyDescent="0.3">
      <c r="A96" s="3" t="s">
        <v>149</v>
      </c>
      <c r="B96" s="3" t="s">
        <v>156</v>
      </c>
    </row>
    <row r="97" spans="1:2" x14ac:dyDescent="0.3">
      <c r="A97" s="3" t="s">
        <v>150</v>
      </c>
      <c r="B97" s="3" t="s">
        <v>158</v>
      </c>
    </row>
    <row r="98" spans="1:2" x14ac:dyDescent="0.3">
      <c r="A98" s="3" t="s">
        <v>152</v>
      </c>
      <c r="B98" s="3" t="s">
        <v>159</v>
      </c>
    </row>
    <row r="99" spans="1:2" x14ac:dyDescent="0.3">
      <c r="A99" s="3" t="s">
        <v>153</v>
      </c>
      <c r="B99" s="3" t="s">
        <v>160</v>
      </c>
    </row>
    <row r="100" spans="1:2" x14ac:dyDescent="0.3">
      <c r="A100" s="3" t="s">
        <v>154</v>
      </c>
      <c r="B100" s="3" t="s">
        <v>162</v>
      </c>
    </row>
    <row r="101" spans="1:2" x14ac:dyDescent="0.3">
      <c r="A101" s="3" t="s">
        <v>155</v>
      </c>
      <c r="B101" s="3" t="s">
        <v>163</v>
      </c>
    </row>
    <row r="102" spans="1:2" x14ac:dyDescent="0.3">
      <c r="A102" s="3" t="s">
        <v>156</v>
      </c>
      <c r="B102" s="3" t="s">
        <v>164</v>
      </c>
    </row>
    <row r="103" spans="1:2" x14ac:dyDescent="0.3">
      <c r="A103" s="3" t="s">
        <v>158</v>
      </c>
      <c r="B103" s="3" t="s">
        <v>166</v>
      </c>
    </row>
    <row r="104" spans="1:2" x14ac:dyDescent="0.3">
      <c r="A104" s="3" t="s">
        <v>159</v>
      </c>
      <c r="B104" s="3" t="s">
        <v>167</v>
      </c>
    </row>
    <row r="105" spans="1:2" x14ac:dyDescent="0.3">
      <c r="A105" s="3" t="s">
        <v>160</v>
      </c>
      <c r="B105" s="3" t="s">
        <v>168</v>
      </c>
    </row>
    <row r="106" spans="1:2" x14ac:dyDescent="0.3">
      <c r="A106" s="3" t="s">
        <v>162</v>
      </c>
      <c r="B106" s="3" t="s">
        <v>170</v>
      </c>
    </row>
    <row r="107" spans="1:2" x14ac:dyDescent="0.3">
      <c r="A107" s="3" t="s">
        <v>163</v>
      </c>
      <c r="B107" s="3" t="s">
        <v>171</v>
      </c>
    </row>
    <row r="108" spans="1:2" x14ac:dyDescent="0.3">
      <c r="A108" s="3" t="s">
        <v>164</v>
      </c>
      <c r="B108" s="3" t="s">
        <v>173</v>
      </c>
    </row>
    <row r="109" spans="1:2" x14ac:dyDescent="0.3">
      <c r="A109" s="3" t="s">
        <v>166</v>
      </c>
      <c r="B109" s="3" t="s">
        <v>174</v>
      </c>
    </row>
    <row r="110" spans="1:2" x14ac:dyDescent="0.3">
      <c r="A110" s="3" t="s">
        <v>167</v>
      </c>
      <c r="B110" s="3" t="s">
        <v>175</v>
      </c>
    </row>
    <row r="111" spans="1:2" x14ac:dyDescent="0.3">
      <c r="A111" s="3" t="s">
        <v>168</v>
      </c>
      <c r="B111" s="3" t="s">
        <v>177</v>
      </c>
    </row>
    <row r="112" spans="1:2" x14ac:dyDescent="0.3">
      <c r="A112" s="3" t="s">
        <v>170</v>
      </c>
      <c r="B112" s="3" t="s">
        <v>178</v>
      </c>
    </row>
    <row r="113" spans="1:2" x14ac:dyDescent="0.3">
      <c r="A113" s="3" t="s">
        <v>171</v>
      </c>
      <c r="B113" s="3" t="s">
        <v>180</v>
      </c>
    </row>
    <row r="114" spans="1:2" x14ac:dyDescent="0.3">
      <c r="A114" s="3" t="s">
        <v>173</v>
      </c>
      <c r="B114" s="3" t="s">
        <v>181</v>
      </c>
    </row>
    <row r="115" spans="1:2" x14ac:dyDescent="0.3">
      <c r="A115" s="3" t="s">
        <v>174</v>
      </c>
      <c r="B115" s="3" t="s">
        <v>183</v>
      </c>
    </row>
    <row r="116" spans="1:2" x14ac:dyDescent="0.3">
      <c r="A116" s="3" t="s">
        <v>175</v>
      </c>
      <c r="B116" s="3" t="s">
        <v>184</v>
      </c>
    </row>
    <row r="117" spans="1:2" x14ac:dyDescent="0.3">
      <c r="A117" s="3" t="s">
        <v>177</v>
      </c>
      <c r="B117" s="3" t="s">
        <v>185</v>
      </c>
    </row>
    <row r="118" spans="1:2" x14ac:dyDescent="0.3">
      <c r="A118" s="3" t="s">
        <v>178</v>
      </c>
      <c r="B118" s="3" t="s">
        <v>187</v>
      </c>
    </row>
    <row r="119" spans="1:2" x14ac:dyDescent="0.3">
      <c r="A119" s="3" t="s">
        <v>180</v>
      </c>
      <c r="B119" s="3" t="s">
        <v>188</v>
      </c>
    </row>
    <row r="120" spans="1:2" x14ac:dyDescent="0.3">
      <c r="A120" s="3" t="s">
        <v>181</v>
      </c>
      <c r="B120" s="3" t="s">
        <v>189</v>
      </c>
    </row>
    <row r="121" spans="1:2" x14ac:dyDescent="0.3">
      <c r="A121" s="3" t="s">
        <v>183</v>
      </c>
      <c r="B121" s="3" t="s">
        <v>191</v>
      </c>
    </row>
    <row r="122" spans="1:2" x14ac:dyDescent="0.3">
      <c r="A122" s="3" t="s">
        <v>184</v>
      </c>
      <c r="B122" s="3" t="s">
        <v>192</v>
      </c>
    </row>
    <row r="123" spans="1:2" x14ac:dyDescent="0.3">
      <c r="A123" s="3" t="s">
        <v>185</v>
      </c>
      <c r="B123" s="3" t="s">
        <v>193</v>
      </c>
    </row>
    <row r="124" spans="1:2" x14ac:dyDescent="0.3">
      <c r="A124" s="3" t="s">
        <v>187</v>
      </c>
      <c r="B124" s="3" t="s">
        <v>195</v>
      </c>
    </row>
    <row r="125" spans="1:2" x14ac:dyDescent="0.3">
      <c r="A125" s="3" t="s">
        <v>188</v>
      </c>
      <c r="B125" s="3" t="s">
        <v>196</v>
      </c>
    </row>
    <row r="126" spans="1:2" x14ac:dyDescent="0.3">
      <c r="A126" s="3" t="s">
        <v>189</v>
      </c>
      <c r="B126" s="3" t="s">
        <v>198</v>
      </c>
    </row>
    <row r="127" spans="1:2" x14ac:dyDescent="0.3">
      <c r="A127" s="3" t="s">
        <v>191</v>
      </c>
      <c r="B127" s="3" t="s">
        <v>199</v>
      </c>
    </row>
    <row r="128" spans="1:2" x14ac:dyDescent="0.3">
      <c r="A128" s="3" t="s">
        <v>192</v>
      </c>
      <c r="B128" s="3" t="s">
        <v>200</v>
      </c>
    </row>
    <row r="129" spans="1:2" x14ac:dyDescent="0.3">
      <c r="A129" s="3" t="s">
        <v>193</v>
      </c>
      <c r="B129" s="3" t="s">
        <v>202</v>
      </c>
    </row>
    <row r="130" spans="1:2" x14ac:dyDescent="0.3">
      <c r="A130" s="3" t="s">
        <v>195</v>
      </c>
      <c r="B130" s="3" t="s">
        <v>203</v>
      </c>
    </row>
    <row r="131" spans="1:2" x14ac:dyDescent="0.3">
      <c r="A131" s="3" t="s">
        <v>196</v>
      </c>
      <c r="B131" s="3" t="s">
        <v>204</v>
      </c>
    </row>
    <row r="132" spans="1:2" x14ac:dyDescent="0.3">
      <c r="A132" s="3" t="s">
        <v>198</v>
      </c>
      <c r="B132" s="3" t="s">
        <v>206</v>
      </c>
    </row>
    <row r="133" spans="1:2" x14ac:dyDescent="0.3">
      <c r="A133" s="3" t="s">
        <v>199</v>
      </c>
      <c r="B133" s="3" t="s">
        <v>207</v>
      </c>
    </row>
    <row r="134" spans="1:2" x14ac:dyDescent="0.3">
      <c r="A134" s="3" t="s">
        <v>200</v>
      </c>
      <c r="B134" s="3" t="s">
        <v>208</v>
      </c>
    </row>
    <row r="135" spans="1:2" x14ac:dyDescent="0.3">
      <c r="A135" s="3" t="s">
        <v>202</v>
      </c>
      <c r="B135" s="3" t="s">
        <v>210</v>
      </c>
    </row>
    <row r="136" spans="1:2" x14ac:dyDescent="0.3">
      <c r="A136" s="3" t="s">
        <v>203</v>
      </c>
      <c r="B136" s="3" t="s">
        <v>211</v>
      </c>
    </row>
    <row r="137" spans="1:2" x14ac:dyDescent="0.3">
      <c r="A137" s="3" t="s">
        <v>204</v>
      </c>
      <c r="B137" s="3" t="s">
        <v>213</v>
      </c>
    </row>
    <row r="138" spans="1:2" x14ac:dyDescent="0.3">
      <c r="A138" s="3" t="s">
        <v>206</v>
      </c>
      <c r="B138" s="3" t="s">
        <v>214</v>
      </c>
    </row>
    <row r="139" spans="1:2" x14ac:dyDescent="0.3">
      <c r="A139" s="3" t="s">
        <v>207</v>
      </c>
      <c r="B139" s="3" t="s">
        <v>215</v>
      </c>
    </row>
    <row r="140" spans="1:2" x14ac:dyDescent="0.3">
      <c r="A140" s="3" t="s">
        <v>208</v>
      </c>
      <c r="B140" s="3" t="s">
        <v>216</v>
      </c>
    </row>
    <row r="141" spans="1:2" x14ac:dyDescent="0.3">
      <c r="A141" s="3" t="s">
        <v>210</v>
      </c>
      <c r="B141" s="3" t="s">
        <v>218</v>
      </c>
    </row>
    <row r="142" spans="1:2" x14ac:dyDescent="0.3">
      <c r="A142" s="3" t="s">
        <v>211</v>
      </c>
      <c r="B142" s="3" t="s">
        <v>219</v>
      </c>
    </row>
    <row r="143" spans="1:2" x14ac:dyDescent="0.3">
      <c r="A143" s="3" t="s">
        <v>213</v>
      </c>
      <c r="B143" s="3" t="s">
        <v>220</v>
      </c>
    </row>
    <row r="144" spans="1:2" x14ac:dyDescent="0.3">
      <c r="A144" s="3" t="s">
        <v>214</v>
      </c>
      <c r="B144" s="3" t="s">
        <v>222</v>
      </c>
    </row>
    <row r="145" spans="1:30" x14ac:dyDescent="0.3">
      <c r="A145" s="3" t="s">
        <v>215</v>
      </c>
      <c r="B145" s="3" t="s">
        <v>223</v>
      </c>
    </row>
    <row r="146" spans="1:30" x14ac:dyDescent="0.3">
      <c r="A146" s="3" t="s">
        <v>216</v>
      </c>
      <c r="B146" s="3" t="s">
        <v>224</v>
      </c>
    </row>
    <row r="147" spans="1:30" x14ac:dyDescent="0.3">
      <c r="A147" s="3" t="s">
        <v>218</v>
      </c>
      <c r="B147" s="3" t="s">
        <v>225</v>
      </c>
    </row>
    <row r="148" spans="1:30" x14ac:dyDescent="0.3">
      <c r="A148" s="3" t="s">
        <v>219</v>
      </c>
    </row>
    <row r="149" spans="1:30" x14ac:dyDescent="0.3">
      <c r="A149" s="3" t="s">
        <v>220</v>
      </c>
    </row>
    <row r="150" spans="1:30" x14ac:dyDescent="0.3">
      <c r="A150" s="3" t="s">
        <v>222</v>
      </c>
    </row>
    <row r="151" spans="1:30" x14ac:dyDescent="0.3">
      <c r="A151" s="3" t="s">
        <v>223</v>
      </c>
    </row>
    <row r="152" spans="1:30" x14ac:dyDescent="0.3">
      <c r="A152" s="3" t="s">
        <v>224</v>
      </c>
    </row>
    <row r="153" spans="1:30" x14ac:dyDescent="0.3">
      <c r="A153" s="3" t="s">
        <v>225</v>
      </c>
    </row>
    <row r="159" spans="1:30" x14ac:dyDescent="0.3">
      <c r="A159" s="7" t="s">
        <v>0</v>
      </c>
      <c r="B159" s="7" t="s">
        <v>1</v>
      </c>
      <c r="C159" s="7" t="s">
        <v>2</v>
      </c>
      <c r="D159" s="7" t="s">
        <v>3</v>
      </c>
      <c r="E159" s="7" t="s">
        <v>4</v>
      </c>
      <c r="F159" s="7" t="s">
        <v>5</v>
      </c>
      <c r="G159" s="7" t="s">
        <v>6</v>
      </c>
      <c r="H159" s="7" t="s">
        <v>7</v>
      </c>
      <c r="I159" s="7" t="s">
        <v>8</v>
      </c>
      <c r="J159" s="7" t="s">
        <v>9</v>
      </c>
      <c r="K159" s="7" t="s">
        <v>10</v>
      </c>
      <c r="L159" s="7" t="s">
        <v>11</v>
      </c>
      <c r="M159" s="7" t="s">
        <v>12</v>
      </c>
      <c r="N159" s="7" t="s">
        <v>13</v>
      </c>
      <c r="O159" s="7" t="s">
        <v>14</v>
      </c>
      <c r="P159" s="7" t="s">
        <v>15</v>
      </c>
      <c r="Q159" s="7" t="s">
        <v>16</v>
      </c>
      <c r="R159" s="7" t="s">
        <v>17</v>
      </c>
      <c r="S159" s="7" t="s">
        <v>18</v>
      </c>
      <c r="T159" s="7" t="s">
        <v>19</v>
      </c>
      <c r="U159" s="7" t="s">
        <v>20</v>
      </c>
      <c r="V159" s="7" t="s">
        <v>21</v>
      </c>
      <c r="W159" s="7" t="s">
        <v>22</v>
      </c>
      <c r="X159" s="7" t="s">
        <v>23</v>
      </c>
      <c r="Y159" s="7" t="s">
        <v>24</v>
      </c>
      <c r="Z159" s="7" t="s">
        <v>25</v>
      </c>
      <c r="AA159" s="7" t="s">
        <v>26</v>
      </c>
      <c r="AB159" s="7" t="s">
        <v>27</v>
      </c>
      <c r="AC159" s="7" t="s">
        <v>28</v>
      </c>
      <c r="AD159" s="7" t="s">
        <v>226</v>
      </c>
    </row>
    <row r="160" spans="1:30" ht="43.2" x14ac:dyDescent="0.3">
      <c r="A160" s="8" t="s">
        <v>227</v>
      </c>
      <c r="B160" s="8" t="s">
        <v>30</v>
      </c>
      <c r="C160" s="8" t="s">
        <v>228</v>
      </c>
      <c r="D160" s="9"/>
      <c r="E160" s="10">
        <v>45758</v>
      </c>
      <c r="F160" s="10">
        <v>45741.585416666669</v>
      </c>
      <c r="G160" s="9"/>
      <c r="H160" s="9"/>
      <c r="I160" s="8" t="s">
        <v>229</v>
      </c>
      <c r="J160" s="8" t="s">
        <v>230</v>
      </c>
      <c r="K160" s="8" t="s">
        <v>231</v>
      </c>
      <c r="L160" s="8" t="s">
        <v>232</v>
      </c>
      <c r="M160" s="10">
        <v>45709</v>
      </c>
      <c r="N160" s="10">
        <v>45709</v>
      </c>
      <c r="O160" s="11" t="s">
        <v>233</v>
      </c>
      <c r="P160" s="9"/>
      <c r="Q160" s="8" t="s">
        <v>234</v>
      </c>
      <c r="R160" s="8" t="s">
        <v>235</v>
      </c>
      <c r="S160" s="8" t="s">
        <v>236</v>
      </c>
      <c r="T160" s="8" t="s">
        <v>237</v>
      </c>
      <c r="U160" s="8" t="s">
        <v>229</v>
      </c>
      <c r="V160" s="8" t="s">
        <v>229</v>
      </c>
      <c r="W160" s="8" t="s">
        <v>229</v>
      </c>
      <c r="X160" s="8" t="s">
        <v>229</v>
      </c>
      <c r="Y160" s="8" t="s">
        <v>229</v>
      </c>
      <c r="Z160" s="8" t="s">
        <v>229</v>
      </c>
      <c r="AA160" s="8" t="s">
        <v>229</v>
      </c>
      <c r="AB160" s="11">
        <v>6</v>
      </c>
      <c r="AC160" s="11" t="b">
        <v>1</v>
      </c>
      <c r="AD160" s="9"/>
    </row>
    <row r="161" spans="1:30" ht="43.2" x14ac:dyDescent="0.3">
      <c r="A161" s="8" t="s">
        <v>238</v>
      </c>
      <c r="B161" s="8" t="s">
        <v>29</v>
      </c>
      <c r="C161" s="8" t="s">
        <v>228</v>
      </c>
      <c r="D161" s="9"/>
      <c r="E161" s="10">
        <v>45758</v>
      </c>
      <c r="F161" s="10">
        <v>45742.595833333333</v>
      </c>
      <c r="G161" s="9"/>
      <c r="H161" s="9"/>
      <c r="I161" s="8" t="s">
        <v>229</v>
      </c>
      <c r="J161" s="8" t="s">
        <v>230</v>
      </c>
      <c r="K161" s="8" t="s">
        <v>231</v>
      </c>
      <c r="L161" s="8" t="s">
        <v>232</v>
      </c>
      <c r="M161" s="10">
        <v>45709</v>
      </c>
      <c r="N161" s="10">
        <v>45709</v>
      </c>
      <c r="O161" s="11" t="s">
        <v>233</v>
      </c>
      <c r="P161" s="9"/>
      <c r="Q161" s="8" t="s">
        <v>234</v>
      </c>
      <c r="R161" s="8" t="s">
        <v>235</v>
      </c>
      <c r="S161" s="8" t="s">
        <v>236</v>
      </c>
      <c r="T161" s="8" t="s">
        <v>237</v>
      </c>
      <c r="U161" s="8" t="s">
        <v>229</v>
      </c>
      <c r="V161" s="8" t="s">
        <v>229</v>
      </c>
      <c r="W161" s="8" t="s">
        <v>229</v>
      </c>
      <c r="X161" s="8" t="s">
        <v>229</v>
      </c>
      <c r="Y161" s="8" t="s">
        <v>229</v>
      </c>
      <c r="Z161" s="8" t="s">
        <v>229</v>
      </c>
      <c r="AA161" s="8" t="s">
        <v>229</v>
      </c>
      <c r="AB161" s="11">
        <v>6</v>
      </c>
      <c r="AC161" s="11" t="b">
        <v>1</v>
      </c>
      <c r="AD161" s="9"/>
    </row>
    <row r="162" spans="1:30" ht="43.2" x14ac:dyDescent="0.3">
      <c r="A162" s="8" t="s">
        <v>239</v>
      </c>
      <c r="B162" s="8" t="s">
        <v>30</v>
      </c>
      <c r="C162" s="8" t="s">
        <v>228</v>
      </c>
      <c r="D162" s="9"/>
      <c r="E162" s="10">
        <v>45758</v>
      </c>
      <c r="F162" s="10">
        <v>45741.563194444447</v>
      </c>
      <c r="G162" s="9"/>
      <c r="H162" s="9"/>
      <c r="I162" s="8" t="s">
        <v>229</v>
      </c>
      <c r="J162" s="8" t="s">
        <v>230</v>
      </c>
      <c r="K162" s="8" t="s">
        <v>231</v>
      </c>
      <c r="L162" s="8" t="s">
        <v>232</v>
      </c>
      <c r="M162" s="10">
        <v>45709</v>
      </c>
      <c r="N162" s="10">
        <v>45709</v>
      </c>
      <c r="O162" s="11" t="s">
        <v>233</v>
      </c>
      <c r="P162" s="9"/>
      <c r="Q162" s="8" t="s">
        <v>234</v>
      </c>
      <c r="R162" s="8" t="s">
        <v>235</v>
      </c>
      <c r="S162" s="8" t="s">
        <v>236</v>
      </c>
      <c r="T162" s="8" t="s">
        <v>237</v>
      </c>
      <c r="U162" s="8" t="s">
        <v>229</v>
      </c>
      <c r="V162" s="8" t="s">
        <v>229</v>
      </c>
      <c r="W162" s="8" t="s">
        <v>229</v>
      </c>
      <c r="X162" s="8" t="s">
        <v>229</v>
      </c>
      <c r="Y162" s="8" t="s">
        <v>229</v>
      </c>
      <c r="Z162" s="8" t="s">
        <v>229</v>
      </c>
      <c r="AA162" s="8" t="s">
        <v>229</v>
      </c>
      <c r="AB162" s="11">
        <v>6</v>
      </c>
      <c r="AC162" s="11" t="b">
        <v>1</v>
      </c>
      <c r="AD162" s="9"/>
    </row>
    <row r="163" spans="1:30" ht="43.2" x14ac:dyDescent="0.3">
      <c r="A163" s="8" t="s">
        <v>240</v>
      </c>
      <c r="B163" s="8" t="s">
        <v>30</v>
      </c>
      <c r="C163" s="8" t="s">
        <v>228</v>
      </c>
      <c r="D163" s="9"/>
      <c r="E163" s="10">
        <v>45758</v>
      </c>
      <c r="F163" s="10">
        <v>45741.453472222223</v>
      </c>
      <c r="G163" s="9"/>
      <c r="H163" s="9"/>
      <c r="I163" s="8" t="s">
        <v>229</v>
      </c>
      <c r="J163" s="8" t="s">
        <v>230</v>
      </c>
      <c r="K163" s="8" t="s">
        <v>231</v>
      </c>
      <c r="L163" s="8" t="s">
        <v>232</v>
      </c>
      <c r="M163" s="10">
        <v>45709</v>
      </c>
      <c r="N163" s="10">
        <v>45709</v>
      </c>
      <c r="O163" s="11" t="s">
        <v>233</v>
      </c>
      <c r="P163" s="9"/>
      <c r="Q163" s="8" t="s">
        <v>234</v>
      </c>
      <c r="R163" s="8" t="s">
        <v>235</v>
      </c>
      <c r="S163" s="8" t="s">
        <v>236</v>
      </c>
      <c r="T163" s="8" t="s">
        <v>237</v>
      </c>
      <c r="U163" s="8" t="s">
        <v>229</v>
      </c>
      <c r="V163" s="8" t="s">
        <v>229</v>
      </c>
      <c r="W163" s="8" t="s">
        <v>229</v>
      </c>
      <c r="X163" s="8" t="s">
        <v>229</v>
      </c>
      <c r="Y163" s="8" t="s">
        <v>229</v>
      </c>
      <c r="Z163" s="8" t="s">
        <v>229</v>
      </c>
      <c r="AA163" s="8" t="s">
        <v>229</v>
      </c>
      <c r="AB163" s="11">
        <v>6</v>
      </c>
      <c r="AC163" s="11" t="b">
        <v>1</v>
      </c>
      <c r="AD163" s="9"/>
    </row>
    <row r="164" spans="1:30" ht="43.2" x14ac:dyDescent="0.3">
      <c r="A164" s="8" t="s">
        <v>241</v>
      </c>
      <c r="B164" s="8" t="s">
        <v>29</v>
      </c>
      <c r="C164" s="8" t="s">
        <v>228</v>
      </c>
      <c r="D164" s="9"/>
      <c r="E164" s="10">
        <v>45758</v>
      </c>
      <c r="F164" s="10">
        <v>45742.588888888888</v>
      </c>
      <c r="G164" s="9"/>
      <c r="H164" s="9"/>
      <c r="I164" s="8" t="s">
        <v>229</v>
      </c>
      <c r="J164" s="8" t="s">
        <v>230</v>
      </c>
      <c r="K164" s="8" t="s">
        <v>231</v>
      </c>
      <c r="L164" s="8" t="s">
        <v>232</v>
      </c>
      <c r="M164" s="10">
        <v>45709</v>
      </c>
      <c r="N164" s="10">
        <v>45709</v>
      </c>
      <c r="O164" s="11" t="s">
        <v>233</v>
      </c>
      <c r="P164" s="9"/>
      <c r="Q164" s="8" t="s">
        <v>234</v>
      </c>
      <c r="R164" s="8" t="s">
        <v>235</v>
      </c>
      <c r="S164" s="8" t="s">
        <v>236</v>
      </c>
      <c r="T164" s="8" t="s">
        <v>237</v>
      </c>
      <c r="U164" s="8" t="s">
        <v>229</v>
      </c>
      <c r="V164" s="8" t="s">
        <v>229</v>
      </c>
      <c r="W164" s="8" t="s">
        <v>229</v>
      </c>
      <c r="X164" s="8" t="s">
        <v>229</v>
      </c>
      <c r="Y164" s="8" t="s">
        <v>229</v>
      </c>
      <c r="Z164" s="8" t="s">
        <v>229</v>
      </c>
      <c r="AA164" s="8" t="s">
        <v>229</v>
      </c>
      <c r="AB164" s="11">
        <v>6</v>
      </c>
      <c r="AC164" s="11" t="b">
        <v>1</v>
      </c>
      <c r="AD164" s="9"/>
    </row>
    <row r="165" spans="1:30" ht="43.2" x14ac:dyDescent="0.3">
      <c r="A165" s="8" t="s">
        <v>242</v>
      </c>
      <c r="B165" s="8" t="s">
        <v>30</v>
      </c>
      <c r="C165" s="8" t="s">
        <v>243</v>
      </c>
      <c r="D165" s="9"/>
      <c r="E165" s="10">
        <v>45758</v>
      </c>
      <c r="F165" s="10">
        <v>45744.363194444442</v>
      </c>
      <c r="G165" s="9"/>
      <c r="H165" s="9"/>
      <c r="I165" s="8" t="s">
        <v>229</v>
      </c>
      <c r="J165" s="8" t="s">
        <v>244</v>
      </c>
      <c r="K165" s="8" t="s">
        <v>245</v>
      </c>
      <c r="L165" s="8" t="s">
        <v>246</v>
      </c>
      <c r="M165" s="10">
        <v>45709</v>
      </c>
      <c r="N165" s="10">
        <v>45709</v>
      </c>
      <c r="O165" s="11" t="s">
        <v>233</v>
      </c>
      <c r="P165" s="9"/>
      <c r="Q165" s="8" t="s">
        <v>247</v>
      </c>
      <c r="R165" s="8" t="s">
        <v>248</v>
      </c>
      <c r="S165" s="8" t="s">
        <v>249</v>
      </c>
      <c r="T165" s="8" t="s">
        <v>250</v>
      </c>
      <c r="U165" s="8" t="s">
        <v>229</v>
      </c>
      <c r="V165" s="8" t="s">
        <v>229</v>
      </c>
      <c r="W165" s="8" t="s">
        <v>229</v>
      </c>
      <c r="X165" s="8" t="s">
        <v>229</v>
      </c>
      <c r="Y165" s="8" t="s">
        <v>229</v>
      </c>
      <c r="Z165" s="8" t="s">
        <v>229</v>
      </c>
      <c r="AA165" s="8" t="s">
        <v>229</v>
      </c>
      <c r="AB165" s="11">
        <v>6</v>
      </c>
      <c r="AC165" s="11" t="b">
        <v>1</v>
      </c>
      <c r="AD165" s="9"/>
    </row>
    <row r="166" spans="1:30" ht="43.2" x14ac:dyDescent="0.3">
      <c r="A166" s="8" t="s">
        <v>251</v>
      </c>
      <c r="B166" s="8" t="s">
        <v>29</v>
      </c>
      <c r="C166" s="8" t="s">
        <v>243</v>
      </c>
      <c r="D166" s="9"/>
      <c r="E166" s="10">
        <v>45758</v>
      </c>
      <c r="F166" s="10">
        <v>45742.643055555556</v>
      </c>
      <c r="G166" s="9"/>
      <c r="H166" s="9"/>
      <c r="I166" s="8" t="s">
        <v>229</v>
      </c>
      <c r="J166" s="8" t="s">
        <v>244</v>
      </c>
      <c r="K166" s="8" t="s">
        <v>245</v>
      </c>
      <c r="L166" s="8" t="s">
        <v>246</v>
      </c>
      <c r="M166" s="10">
        <v>45709</v>
      </c>
      <c r="N166" s="10">
        <v>45709</v>
      </c>
      <c r="O166" s="11" t="s">
        <v>233</v>
      </c>
      <c r="P166" s="9"/>
      <c r="Q166" s="8" t="s">
        <v>247</v>
      </c>
      <c r="R166" s="8" t="s">
        <v>248</v>
      </c>
      <c r="S166" s="8" t="s">
        <v>249</v>
      </c>
      <c r="T166" s="8" t="s">
        <v>250</v>
      </c>
      <c r="U166" s="8" t="s">
        <v>229</v>
      </c>
      <c r="V166" s="8" t="s">
        <v>229</v>
      </c>
      <c r="W166" s="8" t="s">
        <v>229</v>
      </c>
      <c r="X166" s="8" t="s">
        <v>229</v>
      </c>
      <c r="Y166" s="8" t="s">
        <v>229</v>
      </c>
      <c r="Z166" s="8" t="s">
        <v>229</v>
      </c>
      <c r="AA166" s="8" t="s">
        <v>229</v>
      </c>
      <c r="AB166" s="11">
        <v>6</v>
      </c>
      <c r="AC166" s="11" t="b">
        <v>1</v>
      </c>
      <c r="AD166" s="9"/>
    </row>
    <row r="167" spans="1:30" ht="43.2" x14ac:dyDescent="0.3">
      <c r="A167" s="8" t="s">
        <v>252</v>
      </c>
      <c r="B167" s="8" t="s">
        <v>29</v>
      </c>
      <c r="C167" s="8" t="s">
        <v>243</v>
      </c>
      <c r="D167" s="9"/>
      <c r="E167" s="10">
        <v>45758</v>
      </c>
      <c r="F167" s="10">
        <v>45742.637499999997</v>
      </c>
      <c r="G167" s="9"/>
      <c r="H167" s="9"/>
      <c r="I167" s="8" t="s">
        <v>229</v>
      </c>
      <c r="J167" s="8" t="s">
        <v>244</v>
      </c>
      <c r="K167" s="8" t="s">
        <v>245</v>
      </c>
      <c r="L167" s="8" t="s">
        <v>246</v>
      </c>
      <c r="M167" s="10">
        <v>45709</v>
      </c>
      <c r="N167" s="10">
        <v>45709</v>
      </c>
      <c r="O167" s="11" t="s">
        <v>233</v>
      </c>
      <c r="P167" s="9"/>
      <c r="Q167" s="8" t="s">
        <v>247</v>
      </c>
      <c r="R167" s="8" t="s">
        <v>248</v>
      </c>
      <c r="S167" s="8" t="s">
        <v>249</v>
      </c>
      <c r="T167" s="8" t="s">
        <v>250</v>
      </c>
      <c r="U167" s="8" t="s">
        <v>229</v>
      </c>
      <c r="V167" s="8" t="s">
        <v>229</v>
      </c>
      <c r="W167" s="8" t="s">
        <v>229</v>
      </c>
      <c r="X167" s="8" t="s">
        <v>229</v>
      </c>
      <c r="Y167" s="8" t="s">
        <v>229</v>
      </c>
      <c r="Z167" s="8" t="s">
        <v>229</v>
      </c>
      <c r="AA167" s="8" t="s">
        <v>229</v>
      </c>
      <c r="AB167" s="11">
        <v>6</v>
      </c>
      <c r="AC167" s="11" t="b">
        <v>1</v>
      </c>
      <c r="AD167" s="9"/>
    </row>
    <row r="168" spans="1:30" ht="43.2" x14ac:dyDescent="0.3">
      <c r="A168" s="8" t="s">
        <v>253</v>
      </c>
      <c r="B168" s="8" t="s">
        <v>30</v>
      </c>
      <c r="C168" s="8" t="s">
        <v>243</v>
      </c>
      <c r="D168" s="9"/>
      <c r="E168" s="10">
        <v>45758</v>
      </c>
      <c r="F168" s="10">
        <v>45744.390972222223</v>
      </c>
      <c r="G168" s="9"/>
      <c r="H168" s="9"/>
      <c r="I168" s="8" t="s">
        <v>229</v>
      </c>
      <c r="J168" s="8" t="s">
        <v>244</v>
      </c>
      <c r="K168" s="8" t="s">
        <v>245</v>
      </c>
      <c r="L168" s="8" t="s">
        <v>246</v>
      </c>
      <c r="M168" s="10">
        <v>45709</v>
      </c>
      <c r="N168" s="10">
        <v>45709</v>
      </c>
      <c r="O168" s="11" t="s">
        <v>233</v>
      </c>
      <c r="P168" s="9"/>
      <c r="Q168" s="8" t="s">
        <v>247</v>
      </c>
      <c r="R168" s="8" t="s">
        <v>248</v>
      </c>
      <c r="S168" s="8" t="s">
        <v>249</v>
      </c>
      <c r="T168" s="8" t="s">
        <v>250</v>
      </c>
      <c r="U168" s="8" t="s">
        <v>229</v>
      </c>
      <c r="V168" s="8" t="s">
        <v>229</v>
      </c>
      <c r="W168" s="8" t="s">
        <v>229</v>
      </c>
      <c r="X168" s="8" t="s">
        <v>229</v>
      </c>
      <c r="Y168" s="8" t="s">
        <v>229</v>
      </c>
      <c r="Z168" s="8" t="s">
        <v>229</v>
      </c>
      <c r="AA168" s="8" t="s">
        <v>229</v>
      </c>
      <c r="AB168" s="11">
        <v>6</v>
      </c>
      <c r="AC168" s="11" t="b">
        <v>1</v>
      </c>
      <c r="AD168" s="9"/>
    </row>
    <row r="169" spans="1:30" ht="57.6" x14ac:dyDescent="0.3">
      <c r="A169" s="8" t="s">
        <v>254</v>
      </c>
      <c r="B169" s="8" t="s">
        <v>29</v>
      </c>
      <c r="C169" s="8" t="s">
        <v>255</v>
      </c>
      <c r="D169" s="9"/>
      <c r="E169" s="10">
        <v>45758</v>
      </c>
      <c r="F169" s="10">
        <v>45742.62777777778</v>
      </c>
      <c r="G169" s="9"/>
      <c r="H169" s="9"/>
      <c r="I169" s="8" t="s">
        <v>229</v>
      </c>
      <c r="J169" s="8" t="s">
        <v>256</v>
      </c>
      <c r="K169" s="8" t="s">
        <v>245</v>
      </c>
      <c r="L169" s="8" t="s">
        <v>257</v>
      </c>
      <c r="M169" s="10">
        <v>45709</v>
      </c>
      <c r="N169" s="10">
        <v>45709</v>
      </c>
      <c r="O169" s="11" t="s">
        <v>233</v>
      </c>
      <c r="P169" s="9"/>
      <c r="Q169" s="8" t="s">
        <v>247</v>
      </c>
      <c r="R169" s="8" t="s">
        <v>248</v>
      </c>
      <c r="S169" s="8" t="s">
        <v>249</v>
      </c>
      <c r="T169" s="8" t="s">
        <v>250</v>
      </c>
      <c r="U169" s="8" t="s">
        <v>229</v>
      </c>
      <c r="V169" s="8" t="s">
        <v>229</v>
      </c>
      <c r="W169" s="8" t="s">
        <v>229</v>
      </c>
      <c r="X169" s="8" t="s">
        <v>229</v>
      </c>
      <c r="Y169" s="8" t="s">
        <v>229</v>
      </c>
      <c r="Z169" s="8" t="s">
        <v>229</v>
      </c>
      <c r="AA169" s="8" t="s">
        <v>229</v>
      </c>
      <c r="AB169" s="11">
        <v>6</v>
      </c>
      <c r="AC169" s="11" t="b">
        <v>1</v>
      </c>
      <c r="AD169" s="9"/>
    </row>
    <row r="170" spans="1:30" ht="57.6" x14ac:dyDescent="0.3">
      <c r="A170" s="8" t="s">
        <v>258</v>
      </c>
      <c r="B170" s="8" t="s">
        <v>30</v>
      </c>
      <c r="C170" s="8" t="s">
        <v>255</v>
      </c>
      <c r="D170" s="9"/>
      <c r="E170" s="10">
        <v>45758</v>
      </c>
      <c r="F170" s="10">
        <v>45744.443055555559</v>
      </c>
      <c r="G170" s="9"/>
      <c r="H170" s="9"/>
      <c r="I170" s="8" t="s">
        <v>229</v>
      </c>
      <c r="J170" s="8" t="s">
        <v>256</v>
      </c>
      <c r="K170" s="8" t="s">
        <v>245</v>
      </c>
      <c r="L170" s="8" t="s">
        <v>257</v>
      </c>
      <c r="M170" s="10">
        <v>45709</v>
      </c>
      <c r="N170" s="10">
        <v>45709</v>
      </c>
      <c r="O170" s="11" t="s">
        <v>233</v>
      </c>
      <c r="P170" s="9"/>
      <c r="Q170" s="8" t="s">
        <v>247</v>
      </c>
      <c r="R170" s="8" t="s">
        <v>248</v>
      </c>
      <c r="S170" s="8" t="s">
        <v>249</v>
      </c>
      <c r="T170" s="8" t="s">
        <v>250</v>
      </c>
      <c r="U170" s="8" t="s">
        <v>229</v>
      </c>
      <c r="V170" s="8" t="s">
        <v>229</v>
      </c>
      <c r="W170" s="8" t="s">
        <v>229</v>
      </c>
      <c r="X170" s="8" t="s">
        <v>229</v>
      </c>
      <c r="Y170" s="8" t="s">
        <v>229</v>
      </c>
      <c r="Z170" s="8" t="s">
        <v>229</v>
      </c>
      <c r="AA170" s="8" t="s">
        <v>229</v>
      </c>
      <c r="AB170" s="11">
        <v>6</v>
      </c>
      <c r="AC170" s="11" t="b">
        <v>1</v>
      </c>
      <c r="AD170" s="9"/>
    </row>
    <row r="171" spans="1:30" ht="57.6" x14ac:dyDescent="0.3">
      <c r="A171" s="8" t="s">
        <v>259</v>
      </c>
      <c r="B171" s="8" t="s">
        <v>53</v>
      </c>
      <c r="C171" s="8" t="s">
        <v>255</v>
      </c>
      <c r="D171" s="9"/>
      <c r="E171" s="10">
        <v>45758</v>
      </c>
      <c r="F171" s="10">
        <v>45744.442361111112</v>
      </c>
      <c r="G171" s="9"/>
      <c r="H171" s="9"/>
      <c r="I171" s="8" t="s">
        <v>229</v>
      </c>
      <c r="J171" s="8" t="s">
        <v>256</v>
      </c>
      <c r="K171" s="8" t="s">
        <v>245</v>
      </c>
      <c r="L171" s="8" t="s">
        <v>257</v>
      </c>
      <c r="M171" s="9"/>
      <c r="N171" s="10">
        <v>45709</v>
      </c>
      <c r="O171" s="11" t="s">
        <v>233</v>
      </c>
      <c r="P171" s="9"/>
      <c r="Q171" s="8" t="s">
        <v>247</v>
      </c>
      <c r="R171" s="8" t="s">
        <v>248</v>
      </c>
      <c r="S171" s="8" t="s">
        <v>249</v>
      </c>
      <c r="T171" s="8" t="s">
        <v>250</v>
      </c>
      <c r="U171" s="8" t="s">
        <v>229</v>
      </c>
      <c r="V171" s="8" t="s">
        <v>229</v>
      </c>
      <c r="W171" s="8" t="s">
        <v>229</v>
      </c>
      <c r="X171" s="8" t="s">
        <v>229</v>
      </c>
      <c r="Y171" s="8" t="s">
        <v>229</v>
      </c>
      <c r="Z171" s="8" t="s">
        <v>229</v>
      </c>
      <c r="AA171" s="8" t="s">
        <v>229</v>
      </c>
      <c r="AB171" s="11">
        <v>6</v>
      </c>
      <c r="AC171" s="11" t="b">
        <v>0</v>
      </c>
      <c r="AD171" s="9"/>
    </row>
    <row r="172" spans="1:30" ht="43.2" x14ac:dyDescent="0.3">
      <c r="A172" s="8" t="s">
        <v>260</v>
      </c>
      <c r="B172" s="8" t="s">
        <v>30</v>
      </c>
      <c r="C172" s="8" t="s">
        <v>261</v>
      </c>
      <c r="D172" s="9"/>
      <c r="E172" s="10">
        <v>45758</v>
      </c>
      <c r="F172" s="10">
        <v>45748.580555555556</v>
      </c>
      <c r="G172" s="9"/>
      <c r="H172" s="9"/>
      <c r="I172" s="8" t="s">
        <v>229</v>
      </c>
      <c r="J172" s="8" t="s">
        <v>262</v>
      </c>
      <c r="K172" s="8" t="s">
        <v>245</v>
      </c>
      <c r="L172" s="8" t="s">
        <v>263</v>
      </c>
      <c r="M172" s="10">
        <v>45709</v>
      </c>
      <c r="N172" s="10">
        <v>45709</v>
      </c>
      <c r="O172" s="11" t="s">
        <v>233</v>
      </c>
      <c r="P172" s="9"/>
      <c r="Q172" s="8" t="s">
        <v>247</v>
      </c>
      <c r="R172" s="8" t="s">
        <v>248</v>
      </c>
      <c r="S172" s="8" t="s">
        <v>249</v>
      </c>
      <c r="T172" s="8" t="s">
        <v>250</v>
      </c>
      <c r="U172" s="8" t="s">
        <v>229</v>
      </c>
      <c r="V172" s="8" t="s">
        <v>229</v>
      </c>
      <c r="W172" s="8" t="s">
        <v>229</v>
      </c>
      <c r="X172" s="8" t="s">
        <v>229</v>
      </c>
      <c r="Y172" s="8" t="s">
        <v>229</v>
      </c>
      <c r="Z172" s="8" t="s">
        <v>229</v>
      </c>
      <c r="AA172" s="8" t="s">
        <v>229</v>
      </c>
      <c r="AB172" s="11">
        <v>6</v>
      </c>
      <c r="AC172" s="11" t="b">
        <v>0</v>
      </c>
      <c r="AD172" s="9"/>
    </row>
    <row r="173" spans="1:30" ht="43.2" x14ac:dyDescent="0.3">
      <c r="A173" s="8" t="s">
        <v>264</v>
      </c>
      <c r="B173" s="8" t="s">
        <v>53</v>
      </c>
      <c r="C173" s="8" t="s">
        <v>261</v>
      </c>
      <c r="D173" s="9"/>
      <c r="E173" s="10">
        <v>45758</v>
      </c>
      <c r="F173" s="10">
        <v>45748.580555555556</v>
      </c>
      <c r="G173" s="9"/>
      <c r="H173" s="9"/>
      <c r="I173" s="8" t="s">
        <v>229</v>
      </c>
      <c r="J173" s="8" t="s">
        <v>262</v>
      </c>
      <c r="K173" s="8" t="s">
        <v>245</v>
      </c>
      <c r="L173" s="8" t="s">
        <v>263</v>
      </c>
      <c r="M173" s="9"/>
      <c r="N173" s="10">
        <v>45709</v>
      </c>
      <c r="O173" s="11" t="s">
        <v>233</v>
      </c>
      <c r="P173" s="9"/>
      <c r="Q173" s="8" t="s">
        <v>247</v>
      </c>
      <c r="R173" s="8" t="s">
        <v>248</v>
      </c>
      <c r="S173" s="8" t="s">
        <v>249</v>
      </c>
      <c r="T173" s="8" t="s">
        <v>250</v>
      </c>
      <c r="U173" s="8" t="s">
        <v>229</v>
      </c>
      <c r="V173" s="8" t="s">
        <v>229</v>
      </c>
      <c r="W173" s="8" t="s">
        <v>229</v>
      </c>
      <c r="X173" s="8" t="s">
        <v>229</v>
      </c>
      <c r="Y173" s="8" t="s">
        <v>229</v>
      </c>
      <c r="Z173" s="8" t="s">
        <v>229</v>
      </c>
      <c r="AA173" s="8" t="s">
        <v>229</v>
      </c>
      <c r="AB173" s="11">
        <v>6</v>
      </c>
      <c r="AC173" s="11" t="b">
        <v>0</v>
      </c>
      <c r="AD173" s="9"/>
    </row>
    <row r="174" spans="1:30" ht="43.2" x14ac:dyDescent="0.3">
      <c r="A174" s="8" t="s">
        <v>265</v>
      </c>
      <c r="B174" s="8" t="s">
        <v>30</v>
      </c>
      <c r="C174" s="8" t="s">
        <v>266</v>
      </c>
      <c r="D174" s="9"/>
      <c r="E174" s="10">
        <v>45758</v>
      </c>
      <c r="F174" s="10">
        <v>45743.607638888891</v>
      </c>
      <c r="G174" s="9"/>
      <c r="H174" s="9"/>
      <c r="I174" s="8" t="s">
        <v>229</v>
      </c>
      <c r="J174" s="8" t="s">
        <v>267</v>
      </c>
      <c r="K174" s="8" t="s">
        <v>245</v>
      </c>
      <c r="L174" s="8" t="s">
        <v>268</v>
      </c>
      <c r="M174" s="10">
        <v>45709</v>
      </c>
      <c r="N174" s="10">
        <v>45709</v>
      </c>
      <c r="O174" s="11" t="s">
        <v>233</v>
      </c>
      <c r="P174" s="9"/>
      <c r="Q174" s="8" t="s">
        <v>247</v>
      </c>
      <c r="R174" s="8" t="s">
        <v>248</v>
      </c>
      <c r="S174" s="8" t="s">
        <v>249</v>
      </c>
      <c r="T174" s="8" t="s">
        <v>250</v>
      </c>
      <c r="U174" s="8" t="s">
        <v>229</v>
      </c>
      <c r="V174" s="8" t="s">
        <v>229</v>
      </c>
      <c r="W174" s="8" t="s">
        <v>229</v>
      </c>
      <c r="X174" s="8" t="s">
        <v>229</v>
      </c>
      <c r="Y174" s="8" t="s">
        <v>229</v>
      </c>
      <c r="Z174" s="8" t="s">
        <v>229</v>
      </c>
      <c r="AA174" s="8" t="s">
        <v>229</v>
      </c>
      <c r="AB174" s="11">
        <v>6</v>
      </c>
      <c r="AC174" s="11" t="b">
        <v>1</v>
      </c>
      <c r="AD174" s="9"/>
    </row>
    <row r="175" spans="1:30" ht="43.2" x14ac:dyDescent="0.3">
      <c r="A175" s="8" t="s">
        <v>269</v>
      </c>
      <c r="B175" s="8" t="s">
        <v>53</v>
      </c>
      <c r="C175" s="8" t="s">
        <v>266</v>
      </c>
      <c r="D175" s="9"/>
      <c r="E175" s="10">
        <v>45758</v>
      </c>
      <c r="F175" s="10">
        <v>45743.64166666667</v>
      </c>
      <c r="G175" s="9"/>
      <c r="H175" s="9"/>
      <c r="I175" s="8" t="s">
        <v>229</v>
      </c>
      <c r="J175" s="8" t="s">
        <v>267</v>
      </c>
      <c r="K175" s="8" t="s">
        <v>245</v>
      </c>
      <c r="L175" s="8" t="s">
        <v>268</v>
      </c>
      <c r="M175" s="9"/>
      <c r="N175" s="10">
        <v>45709</v>
      </c>
      <c r="O175" s="11" t="s">
        <v>233</v>
      </c>
      <c r="P175" s="9"/>
      <c r="Q175" s="8" t="s">
        <v>247</v>
      </c>
      <c r="R175" s="8" t="s">
        <v>248</v>
      </c>
      <c r="S175" s="8" t="s">
        <v>249</v>
      </c>
      <c r="T175" s="8" t="s">
        <v>250</v>
      </c>
      <c r="U175" s="8" t="s">
        <v>229</v>
      </c>
      <c r="V175" s="8" t="s">
        <v>229</v>
      </c>
      <c r="W175" s="8" t="s">
        <v>229</v>
      </c>
      <c r="X175" s="8" t="s">
        <v>229</v>
      </c>
      <c r="Y175" s="8" t="s">
        <v>229</v>
      </c>
      <c r="Z175" s="8" t="s">
        <v>229</v>
      </c>
      <c r="AA175" s="8" t="s">
        <v>229</v>
      </c>
      <c r="AB175" s="11">
        <v>6</v>
      </c>
      <c r="AC175" s="11" t="b">
        <v>0</v>
      </c>
      <c r="AD175" s="9"/>
    </row>
    <row r="176" spans="1:30" ht="43.2" x14ac:dyDescent="0.3">
      <c r="A176" s="8" t="s">
        <v>270</v>
      </c>
      <c r="B176" s="8" t="s">
        <v>53</v>
      </c>
      <c r="C176" s="8" t="s">
        <v>266</v>
      </c>
      <c r="D176" s="9"/>
      <c r="E176" s="10">
        <v>45758</v>
      </c>
      <c r="F176" s="10">
        <v>45743.607638888891</v>
      </c>
      <c r="G176" s="9"/>
      <c r="H176" s="9"/>
      <c r="I176" s="8" t="s">
        <v>229</v>
      </c>
      <c r="J176" s="8" t="s">
        <v>267</v>
      </c>
      <c r="K176" s="8" t="s">
        <v>245</v>
      </c>
      <c r="L176" s="8" t="s">
        <v>268</v>
      </c>
      <c r="M176" s="9"/>
      <c r="N176" s="10">
        <v>45709</v>
      </c>
      <c r="O176" s="11" t="s">
        <v>233</v>
      </c>
      <c r="P176" s="9"/>
      <c r="Q176" s="8" t="s">
        <v>247</v>
      </c>
      <c r="R176" s="8" t="s">
        <v>248</v>
      </c>
      <c r="S176" s="8" t="s">
        <v>249</v>
      </c>
      <c r="T176" s="8" t="s">
        <v>250</v>
      </c>
      <c r="U176" s="8" t="s">
        <v>229</v>
      </c>
      <c r="V176" s="8" t="s">
        <v>229</v>
      </c>
      <c r="W176" s="8" t="s">
        <v>229</v>
      </c>
      <c r="X176" s="8" t="s">
        <v>229</v>
      </c>
      <c r="Y176" s="8" t="s">
        <v>229</v>
      </c>
      <c r="Z176" s="8" t="s">
        <v>229</v>
      </c>
      <c r="AA176" s="8" t="s">
        <v>229</v>
      </c>
      <c r="AB176" s="11">
        <v>6</v>
      </c>
      <c r="AC176" s="11" t="b">
        <v>0</v>
      </c>
      <c r="AD176" s="9"/>
    </row>
    <row r="177" spans="1:30" ht="43.2" x14ac:dyDescent="0.3">
      <c r="A177" s="8" t="s">
        <v>271</v>
      </c>
      <c r="B177" s="8" t="s">
        <v>30</v>
      </c>
      <c r="C177" s="8" t="s">
        <v>266</v>
      </c>
      <c r="D177" s="9"/>
      <c r="E177" s="10">
        <v>45758</v>
      </c>
      <c r="F177" s="10">
        <v>45743.64166666667</v>
      </c>
      <c r="G177" s="9"/>
      <c r="H177" s="9"/>
      <c r="I177" s="8" t="s">
        <v>229</v>
      </c>
      <c r="J177" s="8" t="s">
        <v>267</v>
      </c>
      <c r="K177" s="8" t="s">
        <v>245</v>
      </c>
      <c r="L177" s="8" t="s">
        <v>268</v>
      </c>
      <c r="M177" s="10">
        <v>45709</v>
      </c>
      <c r="N177" s="10">
        <v>45709</v>
      </c>
      <c r="O177" s="11" t="s">
        <v>233</v>
      </c>
      <c r="P177" s="9"/>
      <c r="Q177" s="8" t="s">
        <v>247</v>
      </c>
      <c r="R177" s="8" t="s">
        <v>248</v>
      </c>
      <c r="S177" s="8" t="s">
        <v>249</v>
      </c>
      <c r="T177" s="8" t="s">
        <v>250</v>
      </c>
      <c r="U177" s="8" t="s">
        <v>229</v>
      </c>
      <c r="V177" s="8" t="s">
        <v>229</v>
      </c>
      <c r="W177" s="8" t="s">
        <v>229</v>
      </c>
      <c r="X177" s="8" t="s">
        <v>229</v>
      </c>
      <c r="Y177" s="8" t="s">
        <v>229</v>
      </c>
      <c r="Z177" s="8" t="s">
        <v>229</v>
      </c>
      <c r="AA177" s="8" t="s">
        <v>229</v>
      </c>
      <c r="AB177" s="11">
        <v>6</v>
      </c>
      <c r="AC177" s="11" t="b">
        <v>0</v>
      </c>
      <c r="AD177" s="9"/>
    </row>
    <row r="178" spans="1:30" ht="43.2" x14ac:dyDescent="0.3">
      <c r="A178" s="8" t="s">
        <v>272</v>
      </c>
      <c r="B178" s="8" t="s">
        <v>29</v>
      </c>
      <c r="C178" s="8" t="s">
        <v>273</v>
      </c>
      <c r="D178" s="9"/>
      <c r="E178" s="10">
        <v>45758</v>
      </c>
      <c r="F178" s="10">
        <v>45742.668749999997</v>
      </c>
      <c r="G178" s="9"/>
      <c r="H178" s="9"/>
      <c r="I178" s="8" t="s">
        <v>229</v>
      </c>
      <c r="J178" s="8" t="s">
        <v>274</v>
      </c>
      <c r="K178" s="8" t="s">
        <v>245</v>
      </c>
      <c r="L178" s="8" t="s">
        <v>275</v>
      </c>
      <c r="M178" s="10">
        <v>45709</v>
      </c>
      <c r="N178" s="10">
        <v>45709</v>
      </c>
      <c r="O178" s="11" t="s">
        <v>233</v>
      </c>
      <c r="P178" s="9"/>
      <c r="Q178" s="8" t="s">
        <v>247</v>
      </c>
      <c r="R178" s="8" t="s">
        <v>248</v>
      </c>
      <c r="S178" s="8" t="s">
        <v>249</v>
      </c>
      <c r="T178" s="8" t="s">
        <v>250</v>
      </c>
      <c r="U178" s="8" t="s">
        <v>229</v>
      </c>
      <c r="V178" s="8" t="s">
        <v>229</v>
      </c>
      <c r="W178" s="8" t="s">
        <v>229</v>
      </c>
      <c r="X178" s="8" t="s">
        <v>229</v>
      </c>
      <c r="Y178" s="8" t="s">
        <v>229</v>
      </c>
      <c r="Z178" s="8" t="s">
        <v>229</v>
      </c>
      <c r="AA178" s="8" t="s">
        <v>229</v>
      </c>
      <c r="AB178" s="11">
        <v>6</v>
      </c>
      <c r="AC178" s="11" t="b">
        <v>1</v>
      </c>
      <c r="AD178" s="9"/>
    </row>
    <row r="179" spans="1:30" ht="43.2" x14ac:dyDescent="0.3">
      <c r="A179" s="8" t="s">
        <v>276</v>
      </c>
      <c r="B179" s="8" t="s">
        <v>29</v>
      </c>
      <c r="C179" s="8" t="s">
        <v>273</v>
      </c>
      <c r="D179" s="9"/>
      <c r="E179" s="10">
        <v>45758</v>
      </c>
      <c r="F179" s="10">
        <v>45742.663194444445</v>
      </c>
      <c r="G179" s="9"/>
      <c r="H179" s="9"/>
      <c r="I179" s="8" t="s">
        <v>229</v>
      </c>
      <c r="J179" s="8" t="s">
        <v>274</v>
      </c>
      <c r="K179" s="8" t="s">
        <v>245</v>
      </c>
      <c r="L179" s="8" t="s">
        <v>275</v>
      </c>
      <c r="M179" s="10">
        <v>45709</v>
      </c>
      <c r="N179" s="10">
        <v>45709</v>
      </c>
      <c r="O179" s="11" t="s">
        <v>233</v>
      </c>
      <c r="P179" s="9"/>
      <c r="Q179" s="8" t="s">
        <v>247</v>
      </c>
      <c r="R179" s="8" t="s">
        <v>248</v>
      </c>
      <c r="S179" s="8" t="s">
        <v>249</v>
      </c>
      <c r="T179" s="8" t="s">
        <v>250</v>
      </c>
      <c r="U179" s="8" t="s">
        <v>229</v>
      </c>
      <c r="V179" s="8" t="s">
        <v>229</v>
      </c>
      <c r="W179" s="8" t="s">
        <v>229</v>
      </c>
      <c r="X179" s="8" t="s">
        <v>229</v>
      </c>
      <c r="Y179" s="8" t="s">
        <v>229</v>
      </c>
      <c r="Z179" s="8" t="s">
        <v>229</v>
      </c>
      <c r="AA179" s="8" t="s">
        <v>229</v>
      </c>
      <c r="AB179" s="11">
        <v>6</v>
      </c>
      <c r="AC179" s="11" t="b">
        <v>1</v>
      </c>
      <c r="AD179" s="9"/>
    </row>
    <row r="180" spans="1:30" ht="43.2" x14ac:dyDescent="0.3">
      <c r="A180" s="8" t="s">
        <v>277</v>
      </c>
      <c r="B180" s="8" t="s">
        <v>30</v>
      </c>
      <c r="C180" s="8" t="s">
        <v>273</v>
      </c>
      <c r="D180" s="9"/>
      <c r="E180" s="10">
        <v>45758</v>
      </c>
      <c r="F180" s="10">
        <v>45744.586805555555</v>
      </c>
      <c r="G180" s="9"/>
      <c r="H180" s="9"/>
      <c r="I180" s="8" t="s">
        <v>229</v>
      </c>
      <c r="J180" s="8" t="s">
        <v>274</v>
      </c>
      <c r="K180" s="8" t="s">
        <v>245</v>
      </c>
      <c r="L180" s="8" t="s">
        <v>275</v>
      </c>
      <c r="M180" s="10">
        <v>45709</v>
      </c>
      <c r="N180" s="10">
        <v>45709</v>
      </c>
      <c r="O180" s="11" t="s">
        <v>233</v>
      </c>
      <c r="P180" s="9"/>
      <c r="Q180" s="8" t="s">
        <v>247</v>
      </c>
      <c r="R180" s="8" t="s">
        <v>248</v>
      </c>
      <c r="S180" s="8" t="s">
        <v>249</v>
      </c>
      <c r="T180" s="8" t="s">
        <v>250</v>
      </c>
      <c r="U180" s="8" t="s">
        <v>229</v>
      </c>
      <c r="V180" s="8" t="s">
        <v>229</v>
      </c>
      <c r="W180" s="8" t="s">
        <v>229</v>
      </c>
      <c r="X180" s="8" t="s">
        <v>229</v>
      </c>
      <c r="Y180" s="8" t="s">
        <v>229</v>
      </c>
      <c r="Z180" s="8" t="s">
        <v>229</v>
      </c>
      <c r="AA180" s="8" t="s">
        <v>229</v>
      </c>
      <c r="AB180" s="11">
        <v>6</v>
      </c>
      <c r="AC180" s="11" t="b">
        <v>1</v>
      </c>
      <c r="AD180" s="9"/>
    </row>
    <row r="181" spans="1:30" ht="43.2" x14ac:dyDescent="0.3">
      <c r="A181" s="8" t="s">
        <v>278</v>
      </c>
      <c r="B181" s="8" t="s">
        <v>30</v>
      </c>
      <c r="C181" s="8" t="s">
        <v>273</v>
      </c>
      <c r="D181" s="9"/>
      <c r="E181" s="10">
        <v>45758</v>
      </c>
      <c r="F181" s="10">
        <v>45744.638888888891</v>
      </c>
      <c r="G181" s="9"/>
      <c r="H181" s="9"/>
      <c r="I181" s="8" t="s">
        <v>229</v>
      </c>
      <c r="J181" s="8" t="s">
        <v>274</v>
      </c>
      <c r="K181" s="8" t="s">
        <v>245</v>
      </c>
      <c r="L181" s="8" t="s">
        <v>275</v>
      </c>
      <c r="M181" s="10">
        <v>45709</v>
      </c>
      <c r="N181" s="10">
        <v>45709</v>
      </c>
      <c r="O181" s="11" t="s">
        <v>233</v>
      </c>
      <c r="P181" s="9"/>
      <c r="Q181" s="8" t="s">
        <v>247</v>
      </c>
      <c r="R181" s="8" t="s">
        <v>248</v>
      </c>
      <c r="S181" s="8" t="s">
        <v>249</v>
      </c>
      <c r="T181" s="8" t="s">
        <v>250</v>
      </c>
      <c r="U181" s="8" t="s">
        <v>229</v>
      </c>
      <c r="V181" s="8" t="s">
        <v>229</v>
      </c>
      <c r="W181" s="8" t="s">
        <v>229</v>
      </c>
      <c r="X181" s="8" t="s">
        <v>229</v>
      </c>
      <c r="Y181" s="8" t="s">
        <v>229</v>
      </c>
      <c r="Z181" s="8" t="s">
        <v>229</v>
      </c>
      <c r="AA181" s="8" t="s">
        <v>229</v>
      </c>
      <c r="AB181" s="11">
        <v>6</v>
      </c>
      <c r="AC181" s="11" t="b">
        <v>1</v>
      </c>
      <c r="AD181" s="9"/>
    </row>
    <row r="182" spans="1:30" ht="43.2" x14ac:dyDescent="0.3">
      <c r="A182" s="8" t="s">
        <v>279</v>
      </c>
      <c r="B182" s="8" t="s">
        <v>30</v>
      </c>
      <c r="C182" s="8" t="s">
        <v>280</v>
      </c>
      <c r="D182" s="9"/>
      <c r="E182" s="10">
        <v>45758</v>
      </c>
      <c r="F182" s="10">
        <v>45748.431944444441</v>
      </c>
      <c r="G182" s="9"/>
      <c r="H182" s="9"/>
      <c r="I182" s="8" t="s">
        <v>229</v>
      </c>
      <c r="J182" s="8" t="s">
        <v>281</v>
      </c>
      <c r="K182" s="8" t="s">
        <v>245</v>
      </c>
      <c r="L182" s="8" t="s">
        <v>282</v>
      </c>
      <c r="M182" s="10">
        <v>45709</v>
      </c>
      <c r="N182" s="10">
        <v>45709</v>
      </c>
      <c r="O182" s="11" t="s">
        <v>233</v>
      </c>
      <c r="P182" s="9"/>
      <c r="Q182" s="8" t="s">
        <v>247</v>
      </c>
      <c r="R182" s="8" t="s">
        <v>248</v>
      </c>
      <c r="S182" s="8" t="s">
        <v>249</v>
      </c>
      <c r="T182" s="8" t="s">
        <v>250</v>
      </c>
      <c r="U182" s="8" t="s">
        <v>229</v>
      </c>
      <c r="V182" s="8" t="s">
        <v>229</v>
      </c>
      <c r="W182" s="8" t="s">
        <v>229</v>
      </c>
      <c r="X182" s="8" t="s">
        <v>229</v>
      </c>
      <c r="Y182" s="8" t="s">
        <v>229</v>
      </c>
      <c r="Z182" s="8" t="s">
        <v>229</v>
      </c>
      <c r="AA182" s="8" t="s">
        <v>229</v>
      </c>
      <c r="AB182" s="11">
        <v>6</v>
      </c>
      <c r="AC182" s="11" t="b">
        <v>1</v>
      </c>
      <c r="AD182" s="9"/>
    </row>
    <row r="183" spans="1:30" ht="43.2" x14ac:dyDescent="0.3">
      <c r="A183" s="8" t="s">
        <v>283</v>
      </c>
      <c r="B183" s="8" t="s">
        <v>29</v>
      </c>
      <c r="C183" s="8" t="s">
        <v>280</v>
      </c>
      <c r="D183" s="9"/>
      <c r="E183" s="10">
        <v>45758</v>
      </c>
      <c r="F183" s="10">
        <v>45743.424305555556</v>
      </c>
      <c r="G183" s="9"/>
      <c r="H183" s="9"/>
      <c r="I183" s="8" t="s">
        <v>229</v>
      </c>
      <c r="J183" s="8" t="s">
        <v>281</v>
      </c>
      <c r="K183" s="8" t="s">
        <v>245</v>
      </c>
      <c r="L183" s="8" t="s">
        <v>282</v>
      </c>
      <c r="M183" s="10">
        <v>45709</v>
      </c>
      <c r="N183" s="10">
        <v>45709</v>
      </c>
      <c r="O183" s="11" t="s">
        <v>233</v>
      </c>
      <c r="P183" s="9"/>
      <c r="Q183" s="8" t="s">
        <v>247</v>
      </c>
      <c r="R183" s="8" t="s">
        <v>248</v>
      </c>
      <c r="S183" s="8" t="s">
        <v>249</v>
      </c>
      <c r="T183" s="8" t="s">
        <v>250</v>
      </c>
      <c r="U183" s="8" t="s">
        <v>229</v>
      </c>
      <c r="V183" s="8" t="s">
        <v>229</v>
      </c>
      <c r="W183" s="8" t="s">
        <v>229</v>
      </c>
      <c r="X183" s="8" t="s">
        <v>229</v>
      </c>
      <c r="Y183" s="8" t="s">
        <v>229</v>
      </c>
      <c r="Z183" s="8" t="s">
        <v>229</v>
      </c>
      <c r="AA183" s="8" t="s">
        <v>229</v>
      </c>
      <c r="AB183" s="11">
        <v>6</v>
      </c>
      <c r="AC183" s="11" t="b">
        <v>1</v>
      </c>
      <c r="AD183" s="9"/>
    </row>
    <row r="184" spans="1:30" ht="43.2" x14ac:dyDescent="0.3">
      <c r="A184" s="8" t="s">
        <v>284</v>
      </c>
      <c r="B184" s="8" t="s">
        <v>30</v>
      </c>
      <c r="C184" s="8" t="s">
        <v>280</v>
      </c>
      <c r="D184" s="9"/>
      <c r="E184" s="10">
        <v>45758</v>
      </c>
      <c r="F184" s="10">
        <v>45748.370138888888</v>
      </c>
      <c r="G184" s="9"/>
      <c r="H184" s="9"/>
      <c r="I184" s="8" t="s">
        <v>229</v>
      </c>
      <c r="J184" s="8" t="s">
        <v>281</v>
      </c>
      <c r="K184" s="8" t="s">
        <v>245</v>
      </c>
      <c r="L184" s="8" t="s">
        <v>282</v>
      </c>
      <c r="M184" s="10">
        <v>45709</v>
      </c>
      <c r="N184" s="10">
        <v>45709</v>
      </c>
      <c r="O184" s="11" t="s">
        <v>233</v>
      </c>
      <c r="P184" s="9"/>
      <c r="Q184" s="8" t="s">
        <v>247</v>
      </c>
      <c r="R184" s="8" t="s">
        <v>248</v>
      </c>
      <c r="S184" s="8" t="s">
        <v>249</v>
      </c>
      <c r="T184" s="8" t="s">
        <v>250</v>
      </c>
      <c r="U184" s="8" t="s">
        <v>229</v>
      </c>
      <c r="V184" s="8" t="s">
        <v>229</v>
      </c>
      <c r="W184" s="8" t="s">
        <v>229</v>
      </c>
      <c r="X184" s="8" t="s">
        <v>229</v>
      </c>
      <c r="Y184" s="8" t="s">
        <v>229</v>
      </c>
      <c r="Z184" s="8" t="s">
        <v>229</v>
      </c>
      <c r="AA184" s="8" t="s">
        <v>229</v>
      </c>
      <c r="AB184" s="11">
        <v>6</v>
      </c>
      <c r="AC184" s="11" t="b">
        <v>1</v>
      </c>
      <c r="AD184" s="9"/>
    </row>
    <row r="185" spans="1:30" ht="43.2" x14ac:dyDescent="0.3">
      <c r="A185" s="8" t="s">
        <v>285</v>
      </c>
      <c r="B185" s="8" t="s">
        <v>29</v>
      </c>
      <c r="C185" s="8" t="s">
        <v>286</v>
      </c>
      <c r="D185" s="9"/>
      <c r="E185" s="10">
        <v>45758</v>
      </c>
      <c r="F185" s="10">
        <v>45742.609722222223</v>
      </c>
      <c r="G185" s="9"/>
      <c r="H185" s="12">
        <v>45818</v>
      </c>
      <c r="I185" s="8" t="s">
        <v>229</v>
      </c>
      <c r="J185" s="8" t="s">
        <v>287</v>
      </c>
      <c r="K185" s="8" t="s">
        <v>245</v>
      </c>
      <c r="L185" s="8" t="s">
        <v>288</v>
      </c>
      <c r="M185" s="10">
        <v>45709</v>
      </c>
      <c r="N185" s="10">
        <v>45709</v>
      </c>
      <c r="O185" s="11" t="s">
        <v>233</v>
      </c>
      <c r="P185" s="9"/>
      <c r="Q185" s="8" t="s">
        <v>247</v>
      </c>
      <c r="R185" s="8" t="s">
        <v>248</v>
      </c>
      <c r="S185" s="8" t="s">
        <v>249</v>
      </c>
      <c r="T185" s="8" t="s">
        <v>250</v>
      </c>
      <c r="U185" s="8" t="s">
        <v>289</v>
      </c>
      <c r="V185" s="8" t="s">
        <v>290</v>
      </c>
      <c r="W185" s="8" t="s">
        <v>291</v>
      </c>
      <c r="X185" s="8" t="s">
        <v>292</v>
      </c>
      <c r="Y185" s="8" t="s">
        <v>293</v>
      </c>
      <c r="Z185" s="8" t="s">
        <v>229</v>
      </c>
      <c r="AA185" s="8" t="s">
        <v>229</v>
      </c>
      <c r="AB185" s="11">
        <v>8</v>
      </c>
      <c r="AC185" s="11" t="b">
        <v>1</v>
      </c>
      <c r="AD185" s="9"/>
    </row>
    <row r="186" spans="1:30" ht="43.2" x14ac:dyDescent="0.3">
      <c r="A186" s="8" t="s">
        <v>294</v>
      </c>
      <c r="B186" s="8" t="s">
        <v>30</v>
      </c>
      <c r="C186" s="8" t="s">
        <v>286</v>
      </c>
      <c r="D186" s="9"/>
      <c r="E186" s="10">
        <v>45758</v>
      </c>
      <c r="F186" s="10">
        <v>45742.378472222219</v>
      </c>
      <c r="G186" s="9"/>
      <c r="H186" s="12">
        <v>45818</v>
      </c>
      <c r="I186" s="8" t="s">
        <v>229</v>
      </c>
      <c r="J186" s="8" t="s">
        <v>287</v>
      </c>
      <c r="K186" s="8" t="s">
        <v>245</v>
      </c>
      <c r="L186" s="8" t="s">
        <v>288</v>
      </c>
      <c r="M186" s="10">
        <v>45709</v>
      </c>
      <c r="N186" s="10">
        <v>45709</v>
      </c>
      <c r="O186" s="11" t="s">
        <v>233</v>
      </c>
      <c r="P186" s="9"/>
      <c r="Q186" s="8" t="s">
        <v>247</v>
      </c>
      <c r="R186" s="8" t="s">
        <v>248</v>
      </c>
      <c r="S186" s="8" t="s">
        <v>249</v>
      </c>
      <c r="T186" s="8" t="s">
        <v>250</v>
      </c>
      <c r="U186" s="8" t="s">
        <v>295</v>
      </c>
      <c r="V186" s="8" t="s">
        <v>296</v>
      </c>
      <c r="W186" s="8" t="s">
        <v>297</v>
      </c>
      <c r="X186" s="8" t="s">
        <v>298</v>
      </c>
      <c r="Y186" s="8" t="s">
        <v>299</v>
      </c>
      <c r="Z186" s="8" t="s">
        <v>229</v>
      </c>
      <c r="AA186" s="8" t="s">
        <v>229</v>
      </c>
      <c r="AB186" s="11">
        <v>8</v>
      </c>
      <c r="AC186" s="11" t="b">
        <v>1</v>
      </c>
      <c r="AD186" s="9"/>
    </row>
    <row r="187" spans="1:30" ht="43.2" x14ac:dyDescent="0.3">
      <c r="A187" s="8" t="s">
        <v>300</v>
      </c>
      <c r="B187" s="8" t="s">
        <v>30</v>
      </c>
      <c r="C187" s="8" t="s">
        <v>286</v>
      </c>
      <c r="D187" s="9"/>
      <c r="E187" s="10">
        <v>45758</v>
      </c>
      <c r="F187" s="10">
        <v>45742.447916666664</v>
      </c>
      <c r="G187" s="9"/>
      <c r="H187" s="12">
        <v>45818</v>
      </c>
      <c r="I187" s="8" t="s">
        <v>229</v>
      </c>
      <c r="J187" s="8" t="s">
        <v>287</v>
      </c>
      <c r="K187" s="8" t="s">
        <v>245</v>
      </c>
      <c r="L187" s="8" t="s">
        <v>288</v>
      </c>
      <c r="M187" s="10">
        <v>45709</v>
      </c>
      <c r="N187" s="10">
        <v>45709</v>
      </c>
      <c r="O187" s="11" t="s">
        <v>233</v>
      </c>
      <c r="P187" s="9"/>
      <c r="Q187" s="8" t="s">
        <v>247</v>
      </c>
      <c r="R187" s="8" t="s">
        <v>248</v>
      </c>
      <c r="S187" s="8" t="s">
        <v>249</v>
      </c>
      <c r="T187" s="8" t="s">
        <v>250</v>
      </c>
      <c r="U187" s="8" t="s">
        <v>301</v>
      </c>
      <c r="V187" s="8" t="s">
        <v>302</v>
      </c>
      <c r="W187" s="8" t="s">
        <v>303</v>
      </c>
      <c r="X187" s="8" t="s">
        <v>304</v>
      </c>
      <c r="Y187" s="8" t="s">
        <v>305</v>
      </c>
      <c r="Z187" s="8" t="s">
        <v>229</v>
      </c>
      <c r="AA187" s="8" t="s">
        <v>229</v>
      </c>
      <c r="AB187" s="11">
        <v>8</v>
      </c>
      <c r="AC187" s="11" t="b">
        <v>1</v>
      </c>
      <c r="AD187" s="9"/>
    </row>
    <row r="188" spans="1:30" ht="43.2" x14ac:dyDescent="0.3">
      <c r="A188" s="8" t="s">
        <v>306</v>
      </c>
      <c r="B188" s="8" t="s">
        <v>53</v>
      </c>
      <c r="C188" s="8" t="s">
        <v>286</v>
      </c>
      <c r="D188" s="9"/>
      <c r="E188" s="10">
        <v>45758</v>
      </c>
      <c r="F188" s="10">
        <v>45742.376388888886</v>
      </c>
      <c r="G188" s="9"/>
      <c r="H188" s="12">
        <v>45818</v>
      </c>
      <c r="I188" s="8" t="s">
        <v>229</v>
      </c>
      <c r="J188" s="8" t="s">
        <v>287</v>
      </c>
      <c r="K188" s="8" t="s">
        <v>245</v>
      </c>
      <c r="L188" s="8" t="s">
        <v>288</v>
      </c>
      <c r="M188" s="9"/>
      <c r="N188" s="10">
        <v>45709</v>
      </c>
      <c r="O188" s="11" t="s">
        <v>233</v>
      </c>
      <c r="P188" s="9"/>
      <c r="Q188" s="8" t="s">
        <v>247</v>
      </c>
      <c r="R188" s="8" t="s">
        <v>248</v>
      </c>
      <c r="S188" s="8" t="s">
        <v>249</v>
      </c>
      <c r="T188" s="8" t="s">
        <v>250</v>
      </c>
      <c r="U188" s="8" t="s">
        <v>307</v>
      </c>
      <c r="V188" s="8" t="s">
        <v>308</v>
      </c>
      <c r="W188" s="8" t="s">
        <v>309</v>
      </c>
      <c r="X188" s="8" t="s">
        <v>310</v>
      </c>
      <c r="Y188" s="8" t="s">
        <v>311</v>
      </c>
      <c r="Z188" s="8" t="s">
        <v>229</v>
      </c>
      <c r="AA188" s="8" t="s">
        <v>229</v>
      </c>
      <c r="AB188" s="11">
        <v>8</v>
      </c>
      <c r="AC188" s="11" t="b">
        <v>0</v>
      </c>
      <c r="AD188" s="9"/>
    </row>
    <row r="189" spans="1:30" ht="43.2" x14ac:dyDescent="0.3">
      <c r="A189" s="8" t="s">
        <v>312</v>
      </c>
      <c r="B189" s="8" t="s">
        <v>53</v>
      </c>
      <c r="C189" s="8" t="s">
        <v>286</v>
      </c>
      <c r="D189" s="9"/>
      <c r="E189" s="10">
        <v>45758</v>
      </c>
      <c r="F189" s="10">
        <v>45742.447916666664</v>
      </c>
      <c r="G189" s="9"/>
      <c r="H189" s="12">
        <v>45818</v>
      </c>
      <c r="I189" s="8" t="s">
        <v>229</v>
      </c>
      <c r="J189" s="8" t="s">
        <v>287</v>
      </c>
      <c r="K189" s="8" t="s">
        <v>245</v>
      </c>
      <c r="L189" s="8" t="s">
        <v>288</v>
      </c>
      <c r="M189" s="9"/>
      <c r="N189" s="10">
        <v>45709</v>
      </c>
      <c r="O189" s="11" t="s">
        <v>233</v>
      </c>
      <c r="P189" s="9"/>
      <c r="Q189" s="8" t="s">
        <v>247</v>
      </c>
      <c r="R189" s="8" t="s">
        <v>248</v>
      </c>
      <c r="S189" s="8" t="s">
        <v>249</v>
      </c>
      <c r="T189" s="8" t="s">
        <v>250</v>
      </c>
      <c r="U189" s="8" t="s">
        <v>313</v>
      </c>
      <c r="V189" s="8" t="s">
        <v>314</v>
      </c>
      <c r="W189" s="8" t="s">
        <v>315</v>
      </c>
      <c r="X189" s="8" t="s">
        <v>316</v>
      </c>
      <c r="Y189" s="8" t="s">
        <v>317</v>
      </c>
      <c r="Z189" s="8" t="s">
        <v>229</v>
      </c>
      <c r="AA189" s="8" t="s">
        <v>229</v>
      </c>
      <c r="AB189" s="11">
        <v>8</v>
      </c>
      <c r="AC189" s="11" t="b">
        <v>0</v>
      </c>
      <c r="AD18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92D-24C6-4F43-A829-F2F7A634172D}">
  <dimension ref="A1:AC300"/>
  <sheetViews>
    <sheetView zoomScale="80" zoomScaleNormal="80" workbookViewId="0">
      <selection activeCell="Q13" sqref="Q13"/>
    </sheetView>
  </sheetViews>
  <sheetFormatPr baseColWidth="10" defaultRowHeight="14.4" x14ac:dyDescent="0.3"/>
  <cols>
    <col min="1" max="1" width="37.6640625" bestFit="1" customWidth="1"/>
    <col min="4" max="4" width="12" bestFit="1" customWidth="1"/>
    <col min="5" max="5" width="7.33203125" bestFit="1" customWidth="1"/>
    <col min="6" max="6" width="5.6640625" bestFit="1" customWidth="1"/>
    <col min="7" max="7" width="7.88671875" bestFit="1" customWidth="1"/>
    <col min="8" max="8" width="8.44140625" bestFit="1" customWidth="1"/>
    <col min="9" max="9" width="14.44140625" bestFit="1" customWidth="1"/>
    <col min="10" max="10" width="47.109375" bestFit="1" customWidth="1"/>
    <col min="11" max="11" width="12.6640625" bestFit="1" customWidth="1"/>
    <col min="12" max="12" width="17.109375" bestFit="1" customWidth="1"/>
    <col min="13" max="13" width="13.88671875" bestFit="1" customWidth="1"/>
    <col min="14" max="14" width="16.109375" bestFit="1" customWidth="1"/>
    <col min="15" max="15" width="13.5546875" bestFit="1" customWidth="1"/>
    <col min="16" max="16" width="9" bestFit="1" customWidth="1"/>
    <col min="17" max="17" width="27.44140625" bestFit="1" customWidth="1"/>
    <col min="18" max="18" width="18.5546875" bestFit="1" customWidth="1"/>
    <col min="19" max="19" width="20.88671875" bestFit="1" customWidth="1"/>
    <col min="20" max="20" width="10.5546875" customWidth="1"/>
    <col min="29" max="29" width="15.33203125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</row>
    <row r="2" spans="1:29" x14ac:dyDescent="0.3">
      <c r="A2" s="3" t="s">
        <v>31</v>
      </c>
      <c r="B2" s="3" t="s">
        <v>29</v>
      </c>
      <c r="C2" s="3" t="s">
        <v>36</v>
      </c>
      <c r="D2" s="6">
        <v>44986</v>
      </c>
      <c r="J2" t="str" cm="1">
        <f t="array" ref="J2">IF(C2&lt;&gt;"",[2]!HK3RECHECHERECHANTIER(C2,"LIBELLE"),"")</f>
        <v>STRASBOURG - Rue de la Charmille</v>
      </c>
      <c r="K2" t="str" cm="1">
        <f t="array" ref="K2">IF(C2&lt;&gt;"",[2]!HK3RECHECHERECHANTIER(C2,"VILLE"),"")</f>
        <v>STRASBOURG</v>
      </c>
      <c r="L2" t="str" cm="1">
        <f t="array" ref="L2">IF(C2&lt;&gt;"",[2]!HK3RECHECHERECHANTIER(C2,"ADRESSE1"),"")</f>
        <v>Rue de la Charmille</v>
      </c>
      <c r="O2" s="6" t="str" cm="1">
        <f t="array" ref="O2">IF(C2&lt;&gt;"",[2]!HK3RECHECHERECHANTIER(C2,"DATE_OUVERT"),"")</f>
        <v>09/12/2022</v>
      </c>
      <c r="Q2" s="3"/>
      <c r="R2" t="str" cm="1">
        <f t="array" ref="R2">_xlfn.IFNA(IF(Q2="",[2]!HK3RECHECHERECDEAVEN(C2,"CD.COMMENTAIRE",0),[2]!HK3RECHECHERECDEAVEN(Q2,"CD.COMMENTAIRE",0)),"")</f>
        <v/>
      </c>
      <c r="S2" t="str" cm="1">
        <f t="array" ref="S2">IF(Q2&lt;&gt;"",[2]!HK3RECHECHERECDEAVEN(Q2,"CD.NUM_DEVIS",0),[2]!HK3RECHECHERECDEAVEN(C2,"CD.NUM_DEVIS",0))</f>
        <v/>
      </c>
      <c r="T2" t="str" cm="1">
        <f t="array" ref="T2">IF(Q2&lt;&gt;"",[2]!HK3RECHECHERECDEAVEN(Q2,"CD.NUM_COMMANDE",0),[2]!HK3RECHECHERECDEAVEN(C2,"CD.NUM_COMMANDE",0))</f>
        <v/>
      </c>
      <c r="AB2" s="5">
        <f>IF(C2&lt;&gt;"",1,"")</f>
        <v>1</v>
      </c>
      <c r="AC2" s="5" t="str">
        <f>IF(C2&lt;&gt;"","FAUX","")</f>
        <v>FAUX</v>
      </c>
    </row>
    <row r="3" spans="1:29" x14ac:dyDescent="0.3">
      <c r="A3" s="3" t="s">
        <v>32</v>
      </c>
      <c r="B3" s="3" t="s">
        <v>29</v>
      </c>
      <c r="C3" s="3" t="s">
        <v>36</v>
      </c>
      <c r="D3" s="6">
        <v>44986</v>
      </c>
      <c r="J3" t="str" cm="1">
        <f t="array" ref="J3">IF(C3&lt;&gt;"",[2]!HK3RECHECHERECHANTIER(C3,"LIBELLE"),"")</f>
        <v>STRASBOURG - Rue de la Charmille</v>
      </c>
      <c r="K3" t="str" cm="1">
        <f t="array" ref="K3">IF(C3&lt;&gt;"",[2]!HK3RECHECHERECHANTIER(C3,"VILLE"),"")</f>
        <v>STRASBOURG</v>
      </c>
      <c r="L3" t="str" cm="1">
        <f t="array" ref="L3">IF(C3&lt;&gt;"",[2]!HK3RECHECHERECHANTIER(C3,"ADRESSE1"),"")</f>
        <v>Rue de la Charmille</v>
      </c>
      <c r="O3" s="6" t="str" cm="1">
        <f t="array" ref="O3">IF(C3&lt;&gt;"",[2]!HK3RECHECHERECHANTIER(C3,"DATE_OUVERT"),"")</f>
        <v>09/12/2022</v>
      </c>
      <c r="Q3" s="3"/>
      <c r="R3" t="str" cm="1">
        <f t="array" ref="R3">_xlfn.IFNA(IF(Q3="",[2]!HK3RECHECHERECDEAVEN(C3,"CD.COMMENTAIRE",0),[2]!HK3RECHECHERECDEAVEN(Q3,"CD.COMMENTAIRE",0)),"")</f>
        <v/>
      </c>
      <c r="S3" t="str" cm="1">
        <f t="array" ref="S3">IF(Q3&lt;&gt;"",[2]!HK3RECHECHERECDEAVEN(Q3,"CD.NUM_DEVIS",0),[2]!HK3RECHECHERECDEAVEN(C3,"CD.NUM_DEVIS",0))</f>
        <v/>
      </c>
      <c r="T3" t="str" cm="1">
        <f t="array" ref="T3">IF(Q3&lt;&gt;"",[2]!HK3RECHECHERECDEAVEN(Q3,"CD.NUM_COMMANDE",0),[2]!HK3RECHECHERECDEAVEN(C3,"CD.NUM_COMMANDE",0))</f>
        <v/>
      </c>
      <c r="AB3" s="5">
        <f>IF(C3&lt;&gt;"",1,"")</f>
        <v>1</v>
      </c>
      <c r="AC3" s="5" t="str">
        <f t="shared" ref="AC3:AC66" si="0">IF(C3&lt;&gt;"","FAUX","")</f>
        <v>FAUX</v>
      </c>
    </row>
    <row r="4" spans="1:29" x14ac:dyDescent="0.3">
      <c r="A4" s="3" t="s">
        <v>33</v>
      </c>
      <c r="B4" s="3" t="s">
        <v>29</v>
      </c>
      <c r="C4" s="3" t="s">
        <v>36</v>
      </c>
      <c r="D4" s="6">
        <v>44986</v>
      </c>
      <c r="J4" t="str" cm="1">
        <f t="array" ref="J4">IF(C4&lt;&gt;"",[2]!HK3RECHECHERECHANTIER(C4,"LIBELLE"),"")</f>
        <v>STRASBOURG - Rue de la Charmille</v>
      </c>
      <c r="K4" t="str" cm="1">
        <f t="array" ref="K4">IF(C4&lt;&gt;"",[2]!HK3RECHECHERECHANTIER(C4,"VILLE"),"")</f>
        <v>STRASBOURG</v>
      </c>
      <c r="L4" t="str" cm="1">
        <f t="array" ref="L4">IF(C4&lt;&gt;"",[2]!HK3RECHECHERECHANTIER(C4,"ADRESSE1"),"")</f>
        <v>Rue de la Charmille</v>
      </c>
      <c r="O4" s="6" t="str" cm="1">
        <f t="array" ref="O4">IF(C4&lt;&gt;"",[2]!HK3RECHECHERECHANTIER(C4,"DATE_OUVERT"),"")</f>
        <v>09/12/2022</v>
      </c>
      <c r="Q4" s="3"/>
      <c r="R4" t="str" cm="1">
        <f t="array" ref="R4">_xlfn.IFNA(IF(Q4="",[2]!HK3RECHECHERECDEAVEN(C4,"CD.COMMENTAIRE",0),[2]!HK3RECHECHERECDEAVEN(Q4,"CD.COMMENTAIRE",0)),"")</f>
        <v/>
      </c>
      <c r="S4" t="str" cm="1">
        <f t="array" ref="S4">IF(Q4&lt;&gt;"",[2]!HK3RECHECHERECDEAVEN(Q4,"CD.NUM_DEVIS",0),[2]!HK3RECHECHERECDEAVEN(C4,"CD.NUM_DEVIS",0))</f>
        <v/>
      </c>
      <c r="T4" t="str" cm="1">
        <f t="array" ref="T4">IF(Q4&lt;&gt;"",[2]!HK3RECHECHERECDEAVEN(Q4,"CD.NUM_COMMANDE",0),[2]!HK3RECHECHERECDEAVEN(C4,"CD.NUM_COMMANDE",0))</f>
        <v/>
      </c>
      <c r="AB4" s="5">
        <f t="shared" ref="AB4:AB67" si="1">IF(C4&lt;&gt;"",1,"")</f>
        <v>1</v>
      </c>
      <c r="AC4" s="5" t="str">
        <f t="shared" si="0"/>
        <v>FAUX</v>
      </c>
    </row>
    <row r="5" spans="1:29" x14ac:dyDescent="0.3">
      <c r="A5" s="3" t="s">
        <v>34</v>
      </c>
      <c r="B5" s="3" t="s">
        <v>29</v>
      </c>
      <c r="C5" s="3" t="s">
        <v>36</v>
      </c>
      <c r="D5" s="6">
        <v>44986</v>
      </c>
      <c r="J5" t="str" cm="1">
        <f t="array" ref="J5">IF(C5&lt;&gt;"",[2]!HK3RECHECHERECHANTIER(C5,"LIBELLE"),"")</f>
        <v>STRASBOURG - Rue de la Charmille</v>
      </c>
      <c r="K5" t="str" cm="1">
        <f t="array" ref="K5">IF(C5&lt;&gt;"",[2]!HK3RECHECHERECHANTIER(C5,"VILLE"),"")</f>
        <v>STRASBOURG</v>
      </c>
      <c r="L5" t="str" cm="1">
        <f t="array" ref="L5">IF(C5&lt;&gt;"",[2]!HK3RECHECHERECHANTIER(C5,"ADRESSE1"),"")</f>
        <v>Rue de la Charmille</v>
      </c>
      <c r="O5" s="6" t="str" cm="1">
        <f t="array" ref="O5">IF(C5&lt;&gt;"",[2]!HK3RECHECHERECHANTIER(C5,"DATE_OUVERT"),"")</f>
        <v>09/12/2022</v>
      </c>
      <c r="Q5" s="3"/>
      <c r="R5" t="str" cm="1">
        <f t="array" ref="R5">_xlfn.IFNA(IF(Q5="",[2]!HK3RECHECHERECDEAVEN(C5,"CD.COMMENTAIRE",0),[2]!HK3RECHECHERECDEAVEN(Q5,"CD.COMMENTAIRE",0)),"")</f>
        <v/>
      </c>
      <c r="S5" t="str" cm="1">
        <f t="array" ref="S5">IF(Q5&lt;&gt;"",[2]!HK3RECHECHERECDEAVEN(Q5,"CD.NUM_DEVIS",0),[2]!HK3RECHECHERECDEAVEN(C5,"CD.NUM_DEVIS",0))</f>
        <v/>
      </c>
      <c r="T5" t="str" cm="1">
        <f t="array" ref="T5">IF(Q5&lt;&gt;"",[2]!HK3RECHECHERECDEAVEN(Q5,"CD.NUM_COMMANDE",0),[2]!HK3RECHECHERECDEAVEN(C5,"CD.NUM_COMMANDE",0))</f>
        <v/>
      </c>
      <c r="AB5" s="5">
        <f t="shared" si="1"/>
        <v>1</v>
      </c>
      <c r="AC5" s="5" t="str">
        <f t="shared" si="0"/>
        <v>FAUX</v>
      </c>
    </row>
    <row r="6" spans="1:29" x14ac:dyDescent="0.3">
      <c r="A6" s="3" t="s">
        <v>35</v>
      </c>
      <c r="B6" s="3" t="s">
        <v>29</v>
      </c>
      <c r="C6" s="3" t="s">
        <v>36</v>
      </c>
      <c r="D6" s="6">
        <v>44986</v>
      </c>
      <c r="J6" t="str" cm="1">
        <f t="array" ref="J6">IF(C6&lt;&gt;"",[2]!HK3RECHECHERECHANTIER(C6,"LIBELLE"),"")</f>
        <v>STRASBOURG - Rue de la Charmille</v>
      </c>
      <c r="K6" t="str" cm="1">
        <f t="array" ref="K6">IF(C6&lt;&gt;"",[2]!HK3RECHECHERECHANTIER(C6,"VILLE"),"")</f>
        <v>STRASBOURG</v>
      </c>
      <c r="L6" t="str" cm="1">
        <f t="array" ref="L6">IF(C6&lt;&gt;"",[2]!HK3RECHECHERECHANTIER(C6,"ADRESSE1"),"")</f>
        <v>Rue de la Charmille</v>
      </c>
      <c r="O6" s="6" t="str" cm="1">
        <f t="array" ref="O6">IF(C6&lt;&gt;"",[2]!HK3RECHECHERECHANTIER(C6,"DATE_OUVERT"),"")</f>
        <v>09/12/2022</v>
      </c>
      <c r="Q6" s="3"/>
      <c r="R6" t="str" cm="1">
        <f t="array" ref="R6">_xlfn.IFNA(IF(Q6="",[2]!HK3RECHECHERECDEAVEN(C6,"CD.COMMENTAIRE",0),[2]!HK3RECHECHERECDEAVEN(Q6,"CD.COMMENTAIRE",0)),"")</f>
        <v/>
      </c>
      <c r="S6" t="str" cm="1">
        <f t="array" ref="S6">IF(Q6&lt;&gt;"",[2]!HK3RECHECHERECDEAVEN(Q6,"CD.NUM_DEVIS",0),[2]!HK3RECHECHERECDEAVEN(C6,"CD.NUM_DEVIS",0))</f>
        <v/>
      </c>
      <c r="T6" t="str" cm="1">
        <f t="array" ref="T6">IF(Q6&lt;&gt;"",[2]!HK3RECHECHERECDEAVEN(Q6,"CD.NUM_COMMANDE",0),[2]!HK3RECHECHERECDEAVEN(C6,"CD.NUM_COMMANDE",0))</f>
        <v/>
      </c>
      <c r="AB6" s="5">
        <f t="shared" si="1"/>
        <v>1</v>
      </c>
      <c r="AC6" s="5" t="str">
        <f t="shared" si="0"/>
        <v>FAUX</v>
      </c>
    </row>
    <row r="7" spans="1:29" x14ac:dyDescent="0.3">
      <c r="A7" s="3" t="s">
        <v>37</v>
      </c>
      <c r="B7" s="3" t="s">
        <v>29</v>
      </c>
      <c r="C7" s="3" t="s">
        <v>46</v>
      </c>
      <c r="D7" s="6">
        <v>44986</v>
      </c>
      <c r="J7" t="str" cm="1">
        <f t="array" ref="J7">IF(C7&lt;&gt;"",[2]!HK3RECHECHERECHANTIER(C7,"LIBELLE"),"")</f>
        <v>STRASBOURG - Rue d'Orbey</v>
      </c>
      <c r="K7" t="str" cm="1">
        <f t="array" ref="K7">IF(C7&lt;&gt;"",[2]!HK3RECHECHERECHANTIER(C7,"VILLE"),"")</f>
        <v>STRASBOURG</v>
      </c>
      <c r="L7" t="str" cm="1">
        <f t="array" ref="L7">IF(C7&lt;&gt;"",[2]!HK3RECHECHERECHANTIER(C7,"ADRESSE1"),"")</f>
        <v>Rue d'Orbey</v>
      </c>
      <c r="O7" s="6" t="str" cm="1">
        <f t="array" ref="O7">IF(C7&lt;&gt;"",[2]!HK3RECHECHERECHANTIER(C7,"DATE_OUVERT"),"")</f>
        <v>09/12/2022</v>
      </c>
      <c r="Q7" s="3"/>
      <c r="R7" t="str" cm="1">
        <f t="array" ref="R7">_xlfn.IFNA(IF(Q7="",[2]!HK3RECHECHERECDEAVEN(C7,"CD.COMMENTAIRE",0),[2]!HK3RECHECHERECDEAVEN(Q7,"CD.COMMENTAIRE",0)),"")</f>
        <v/>
      </c>
      <c r="S7" t="str" cm="1">
        <f t="array" ref="S7">IF(Q7&lt;&gt;"",[2]!HK3RECHECHERECDEAVEN(Q7,"CD.NUM_DEVIS",0),[2]!HK3RECHECHERECDEAVEN(C7,"CD.NUM_DEVIS",0))</f>
        <v/>
      </c>
      <c r="T7" t="str" cm="1">
        <f t="array" ref="T7">IF(Q7&lt;&gt;"",[2]!HK3RECHECHERECDEAVEN(Q7,"CD.NUM_COMMANDE",0),[2]!HK3RECHECHERECDEAVEN(C7,"CD.NUM_COMMANDE",0))</f>
        <v/>
      </c>
      <c r="AB7" s="5">
        <f t="shared" si="1"/>
        <v>1</v>
      </c>
      <c r="AC7" s="5" t="str">
        <f t="shared" si="0"/>
        <v>FAUX</v>
      </c>
    </row>
    <row r="8" spans="1:29" x14ac:dyDescent="0.3">
      <c r="A8" s="3" t="s">
        <v>38</v>
      </c>
      <c r="B8" s="3" t="s">
        <v>29</v>
      </c>
      <c r="C8" s="3" t="s">
        <v>46</v>
      </c>
      <c r="D8" s="6">
        <v>44986</v>
      </c>
      <c r="J8" t="str" cm="1">
        <f t="array" ref="J8">IF(C8&lt;&gt;"",[2]!HK3RECHECHERECHANTIER(C8,"LIBELLE"),"")</f>
        <v>STRASBOURG - Rue d'Orbey</v>
      </c>
      <c r="K8" t="str" cm="1">
        <f t="array" ref="K8">IF(C8&lt;&gt;"",[2]!HK3RECHECHERECHANTIER(C8,"VILLE"),"")</f>
        <v>STRASBOURG</v>
      </c>
      <c r="L8" t="str" cm="1">
        <f t="array" ref="L8">IF(C8&lt;&gt;"",[2]!HK3RECHECHERECHANTIER(C8,"ADRESSE1"),"")</f>
        <v>Rue d'Orbey</v>
      </c>
      <c r="O8" s="6" t="str" cm="1">
        <f t="array" ref="O8">IF(C8&lt;&gt;"",[2]!HK3RECHECHERECHANTIER(C8,"DATE_OUVERT"),"")</f>
        <v>09/12/2022</v>
      </c>
      <c r="Q8" s="3"/>
      <c r="R8" t="str" cm="1">
        <f t="array" ref="R8">_xlfn.IFNA(IF(Q8="",[2]!HK3RECHECHERECDEAVEN(C8,"CD.COMMENTAIRE",0),[2]!HK3RECHECHERECDEAVEN(Q8,"CD.COMMENTAIRE",0)),"")</f>
        <v/>
      </c>
      <c r="S8" t="str" cm="1">
        <f t="array" ref="S8">IF(Q8&lt;&gt;"",[2]!HK3RECHECHERECDEAVEN(Q8,"CD.NUM_DEVIS",0),[2]!HK3RECHECHERECDEAVEN(C8,"CD.NUM_DEVIS",0))</f>
        <v/>
      </c>
      <c r="T8" t="str" cm="1">
        <f t="array" ref="T8">IF(Q8&lt;&gt;"",[2]!HK3RECHECHERECDEAVEN(Q8,"CD.NUM_COMMANDE",0),[2]!HK3RECHECHERECDEAVEN(C8,"CD.NUM_COMMANDE",0))</f>
        <v/>
      </c>
      <c r="AB8" s="5">
        <f t="shared" si="1"/>
        <v>1</v>
      </c>
      <c r="AC8" s="5" t="str">
        <f t="shared" si="0"/>
        <v>FAUX</v>
      </c>
    </row>
    <row r="9" spans="1:29" x14ac:dyDescent="0.3">
      <c r="A9" s="3" t="s">
        <v>39</v>
      </c>
      <c r="B9" s="3" t="s">
        <v>29</v>
      </c>
      <c r="C9" s="3" t="s">
        <v>46</v>
      </c>
      <c r="D9" s="6">
        <v>44986</v>
      </c>
      <c r="J9" t="str" cm="1">
        <f t="array" ref="J9">IF(C9&lt;&gt;"",[2]!HK3RECHECHERECHANTIER(C9,"LIBELLE"),"")</f>
        <v>STRASBOURG - Rue d'Orbey</v>
      </c>
      <c r="K9" t="str" cm="1">
        <f t="array" ref="K9">IF(C9&lt;&gt;"",[2]!HK3RECHECHERECHANTIER(C9,"VILLE"),"")</f>
        <v>STRASBOURG</v>
      </c>
      <c r="L9" t="str" cm="1">
        <f t="array" ref="L9">IF(C9&lt;&gt;"",[2]!HK3RECHECHERECHANTIER(C9,"ADRESSE1"),"")</f>
        <v>Rue d'Orbey</v>
      </c>
      <c r="O9" s="6" t="str" cm="1">
        <f t="array" ref="O9">IF(C9&lt;&gt;"",[2]!HK3RECHECHERECHANTIER(C9,"DATE_OUVERT"),"")</f>
        <v>09/12/2022</v>
      </c>
      <c r="Q9" s="3"/>
      <c r="R9" t="str" cm="1">
        <f t="array" ref="R9">_xlfn.IFNA(IF(Q9="",[2]!HK3RECHECHERECDEAVEN(C9,"CD.COMMENTAIRE",0),[2]!HK3RECHECHERECDEAVEN(Q9,"CD.COMMENTAIRE",0)),"")</f>
        <v/>
      </c>
      <c r="S9" t="str" cm="1">
        <f t="array" ref="S9">IF(Q9&lt;&gt;"",[2]!HK3RECHECHERECDEAVEN(Q9,"CD.NUM_DEVIS",0),[2]!HK3RECHECHERECDEAVEN(C9,"CD.NUM_DEVIS",0))</f>
        <v/>
      </c>
      <c r="T9" t="str" cm="1">
        <f t="array" ref="T9">IF(Q9&lt;&gt;"",[2]!HK3RECHECHERECDEAVEN(Q9,"CD.NUM_COMMANDE",0),[2]!HK3RECHECHERECDEAVEN(C9,"CD.NUM_COMMANDE",0))</f>
        <v/>
      </c>
      <c r="AB9" s="5">
        <f t="shared" si="1"/>
        <v>1</v>
      </c>
      <c r="AC9" s="5" t="str">
        <f t="shared" si="0"/>
        <v>FAUX</v>
      </c>
    </row>
    <row r="10" spans="1:29" x14ac:dyDescent="0.3">
      <c r="A10" s="3" t="s">
        <v>40</v>
      </c>
      <c r="B10" s="3" t="s">
        <v>29</v>
      </c>
      <c r="C10" s="3" t="s">
        <v>46</v>
      </c>
      <c r="D10" s="6">
        <v>44986</v>
      </c>
      <c r="J10" t="str" cm="1">
        <f t="array" ref="J10">IF(C10&lt;&gt;"",[2]!HK3RECHECHERECHANTIER(C10,"LIBELLE"),"")</f>
        <v>STRASBOURG - Rue d'Orbey</v>
      </c>
      <c r="K10" t="str" cm="1">
        <f t="array" ref="K10">IF(C10&lt;&gt;"",[2]!HK3RECHECHERECHANTIER(C10,"VILLE"),"")</f>
        <v>STRASBOURG</v>
      </c>
      <c r="L10" t="str" cm="1">
        <f t="array" ref="L10">IF(C10&lt;&gt;"",[2]!HK3RECHECHERECHANTIER(C10,"ADRESSE1"),"")</f>
        <v>Rue d'Orbey</v>
      </c>
      <c r="O10" s="6" t="str" cm="1">
        <f t="array" ref="O10">IF(C10&lt;&gt;"",[2]!HK3RECHECHERECHANTIER(C10,"DATE_OUVERT"),"")</f>
        <v>09/12/2022</v>
      </c>
      <c r="Q10" s="3"/>
      <c r="R10" t="str" cm="1">
        <f t="array" ref="R10">_xlfn.IFNA(IF(Q10="",[2]!HK3RECHECHERECDEAVEN(C10,"CD.COMMENTAIRE",0),[2]!HK3RECHECHERECDEAVEN(Q10,"CD.COMMENTAIRE",0)),"")</f>
        <v/>
      </c>
      <c r="S10" t="str" cm="1">
        <f t="array" ref="S10">IF(Q10&lt;&gt;"",[2]!HK3RECHECHERECDEAVEN(Q10,"CD.NUM_DEVIS",0),[2]!HK3RECHECHERECDEAVEN(C10,"CD.NUM_DEVIS",0))</f>
        <v/>
      </c>
      <c r="T10" t="str" cm="1">
        <f t="array" ref="T10">IF(Q10&lt;&gt;"",[2]!HK3RECHECHERECDEAVEN(Q10,"CD.NUM_COMMANDE",0),[2]!HK3RECHECHERECDEAVEN(C10,"CD.NUM_COMMANDE",0))</f>
        <v/>
      </c>
      <c r="AB10" s="5">
        <f t="shared" si="1"/>
        <v>1</v>
      </c>
      <c r="AC10" s="5" t="str">
        <f t="shared" si="0"/>
        <v>FAUX</v>
      </c>
    </row>
    <row r="11" spans="1:29" x14ac:dyDescent="0.3">
      <c r="A11" s="3" t="s">
        <v>41</v>
      </c>
      <c r="B11" s="3" t="s">
        <v>29</v>
      </c>
      <c r="C11" s="3" t="s">
        <v>46</v>
      </c>
      <c r="D11" s="6">
        <v>44986</v>
      </c>
      <c r="J11" t="str" cm="1">
        <f t="array" ref="J11">IF(C11&lt;&gt;"",[2]!HK3RECHECHERECHANTIER(C11,"LIBELLE"),"")</f>
        <v>STRASBOURG - Rue d'Orbey</v>
      </c>
      <c r="K11" t="str" cm="1">
        <f t="array" ref="K11">IF(C11&lt;&gt;"",[2]!HK3RECHECHERECHANTIER(C11,"VILLE"),"")</f>
        <v>STRASBOURG</v>
      </c>
      <c r="L11" t="str" cm="1">
        <f t="array" ref="L11">IF(C11&lt;&gt;"",[2]!HK3RECHECHERECHANTIER(C11,"ADRESSE1"),"")</f>
        <v>Rue d'Orbey</v>
      </c>
      <c r="O11" s="6" t="str" cm="1">
        <f t="array" ref="O11">IF(C11&lt;&gt;"",[2]!HK3RECHECHERECHANTIER(C11,"DATE_OUVERT"),"")</f>
        <v>09/12/2022</v>
      </c>
      <c r="Q11" s="3"/>
      <c r="R11" t="str" cm="1">
        <f t="array" ref="R11">_xlfn.IFNA(IF(Q11="",[2]!HK3RECHECHERECDEAVEN(C11,"CD.COMMENTAIRE",0),[2]!HK3RECHECHERECDEAVEN(Q11,"CD.COMMENTAIRE",0)),"")</f>
        <v/>
      </c>
      <c r="S11" t="str" cm="1">
        <f t="array" ref="S11">IF(Q11&lt;&gt;"",[2]!HK3RECHECHERECDEAVEN(Q11,"CD.NUM_DEVIS",0),[2]!HK3RECHECHERECDEAVEN(C11,"CD.NUM_DEVIS",0))</f>
        <v/>
      </c>
      <c r="T11" t="str" cm="1">
        <f t="array" ref="T11">IF(Q11&lt;&gt;"",[2]!HK3RECHECHERECDEAVEN(Q11,"CD.NUM_COMMANDE",0),[2]!HK3RECHECHERECDEAVEN(C11,"CD.NUM_COMMANDE",0))</f>
        <v/>
      </c>
      <c r="AB11" s="5">
        <f t="shared" si="1"/>
        <v>1</v>
      </c>
      <c r="AC11" s="5" t="str">
        <f t="shared" si="0"/>
        <v>FAUX</v>
      </c>
    </row>
    <row r="12" spans="1:29" x14ac:dyDescent="0.3">
      <c r="A12" s="3" t="s">
        <v>42</v>
      </c>
      <c r="B12" s="3" t="s">
        <v>29</v>
      </c>
      <c r="C12" s="3" t="s">
        <v>46</v>
      </c>
      <c r="D12" s="6">
        <v>44986</v>
      </c>
      <c r="J12" t="str" cm="1">
        <f t="array" ref="J12">IF(C12&lt;&gt;"",[2]!HK3RECHECHERECHANTIER(C12,"LIBELLE"),"")</f>
        <v>STRASBOURG - Rue d'Orbey</v>
      </c>
      <c r="K12" t="str" cm="1">
        <f t="array" ref="K12">IF(C12&lt;&gt;"",[2]!HK3RECHECHERECHANTIER(C12,"VILLE"),"")</f>
        <v>STRASBOURG</v>
      </c>
      <c r="L12" t="str" cm="1">
        <f t="array" ref="L12">IF(C12&lt;&gt;"",[2]!HK3RECHECHERECHANTIER(C12,"ADRESSE1"),"")</f>
        <v>Rue d'Orbey</v>
      </c>
      <c r="O12" s="6" t="str" cm="1">
        <f t="array" ref="O12">IF(C12&lt;&gt;"",[2]!HK3RECHECHERECHANTIER(C12,"DATE_OUVERT"),"")</f>
        <v>09/12/2022</v>
      </c>
      <c r="Q12" s="3"/>
      <c r="R12" t="str" cm="1">
        <f t="array" ref="R12">_xlfn.IFNA(IF(Q12="",[2]!HK3RECHECHERECDEAVEN(C12,"CD.COMMENTAIRE",0),[2]!HK3RECHECHERECDEAVEN(Q12,"CD.COMMENTAIRE",0)),"")</f>
        <v/>
      </c>
      <c r="S12" t="str" cm="1">
        <f t="array" ref="S12">IF(Q12&lt;&gt;"",[2]!HK3RECHECHERECDEAVEN(Q12,"CD.NUM_DEVIS",0),[2]!HK3RECHECHERECDEAVEN(C12,"CD.NUM_DEVIS",0))</f>
        <v/>
      </c>
      <c r="T12" t="str" cm="1">
        <f t="array" ref="T12">IF(Q12&lt;&gt;"",[2]!HK3RECHECHERECDEAVEN(Q12,"CD.NUM_COMMANDE",0),[2]!HK3RECHECHERECDEAVEN(C12,"CD.NUM_COMMANDE",0))</f>
        <v/>
      </c>
      <c r="AB12" s="5">
        <f t="shared" si="1"/>
        <v>1</v>
      </c>
      <c r="AC12" s="5" t="str">
        <f t="shared" si="0"/>
        <v>FAUX</v>
      </c>
    </row>
    <row r="13" spans="1:29" x14ac:dyDescent="0.3">
      <c r="A13" s="3" t="s">
        <v>43</v>
      </c>
      <c r="B13" s="3" t="s">
        <v>29</v>
      </c>
      <c r="C13" s="3" t="s">
        <v>46</v>
      </c>
      <c r="D13" s="6">
        <v>44986</v>
      </c>
      <c r="J13" t="str" cm="1">
        <f t="array" ref="J13">IF(C13&lt;&gt;"",[2]!HK3RECHECHERECHANTIER(C13,"LIBELLE"),"")</f>
        <v>STRASBOURG - Rue d'Orbey</v>
      </c>
      <c r="K13" t="str" cm="1">
        <f t="array" ref="K13">IF(C13&lt;&gt;"",[2]!HK3RECHECHERECHANTIER(C13,"VILLE"),"")</f>
        <v>STRASBOURG</v>
      </c>
      <c r="L13" t="str" cm="1">
        <f t="array" ref="L13">IF(C13&lt;&gt;"",[2]!HK3RECHECHERECHANTIER(C13,"ADRESSE1"),"")</f>
        <v>Rue d'Orbey</v>
      </c>
      <c r="O13" s="6" t="str" cm="1">
        <f t="array" ref="O13">IF(C13&lt;&gt;"",[2]!HK3RECHECHERECHANTIER(C13,"DATE_OUVERT"),"")</f>
        <v>09/12/2022</v>
      </c>
      <c r="Q13" s="3"/>
      <c r="R13" t="str" cm="1">
        <f t="array" ref="R13">_xlfn.IFNA(IF(Q13="",[2]!HK3RECHECHERECDEAVEN(C13,"CD.COMMENTAIRE",0),[2]!HK3RECHECHERECDEAVEN(Q13,"CD.COMMENTAIRE",0)),"")</f>
        <v/>
      </c>
      <c r="S13" t="str" cm="1">
        <f t="array" ref="S13">IF(Q13&lt;&gt;"",[2]!HK3RECHECHERECDEAVEN(Q13,"CD.NUM_DEVIS",0),[2]!HK3RECHECHERECDEAVEN(C13,"CD.NUM_DEVIS",0))</f>
        <v/>
      </c>
      <c r="T13" t="str" cm="1">
        <f t="array" ref="T13">IF(Q13&lt;&gt;"",[2]!HK3RECHECHERECDEAVEN(Q13,"CD.NUM_COMMANDE",0),[2]!HK3RECHECHERECDEAVEN(C13,"CD.NUM_COMMANDE",0))</f>
        <v/>
      </c>
      <c r="AB13" s="5">
        <f t="shared" si="1"/>
        <v>1</v>
      </c>
      <c r="AC13" s="5" t="str">
        <f t="shared" si="0"/>
        <v>FAUX</v>
      </c>
    </row>
    <row r="14" spans="1:29" x14ac:dyDescent="0.3">
      <c r="A14" s="3" t="s">
        <v>44</v>
      </c>
      <c r="B14" s="3" t="s">
        <v>29</v>
      </c>
      <c r="C14" s="3" t="s">
        <v>46</v>
      </c>
      <c r="D14" s="6">
        <v>44986</v>
      </c>
      <c r="J14" t="str" cm="1">
        <f t="array" ref="J14">IF(C14&lt;&gt;"",[2]!HK3RECHECHERECHANTIER(C14,"LIBELLE"),"")</f>
        <v>STRASBOURG - Rue d'Orbey</v>
      </c>
      <c r="K14" t="str" cm="1">
        <f t="array" ref="K14">IF(C14&lt;&gt;"",[2]!HK3RECHECHERECHANTIER(C14,"VILLE"),"")</f>
        <v>STRASBOURG</v>
      </c>
      <c r="L14" t="str" cm="1">
        <f t="array" ref="L14">IF(C14&lt;&gt;"",[2]!HK3RECHECHERECHANTIER(C14,"ADRESSE1"),"")</f>
        <v>Rue d'Orbey</v>
      </c>
      <c r="O14" s="6" t="str" cm="1">
        <f t="array" ref="O14">IF(C14&lt;&gt;"",[2]!HK3RECHECHERECHANTIER(C14,"DATE_OUVERT"),"")</f>
        <v>09/12/2022</v>
      </c>
      <c r="Q14" s="3"/>
      <c r="R14" t="str" cm="1">
        <f t="array" ref="R14">_xlfn.IFNA(IF(Q14="",[2]!HK3RECHECHERECDEAVEN(C14,"CD.COMMENTAIRE",0),[2]!HK3RECHECHERECDEAVEN(Q14,"CD.COMMENTAIRE",0)),"")</f>
        <v/>
      </c>
      <c r="S14" t="str" cm="1">
        <f t="array" ref="S14">IF(Q14&lt;&gt;"",[2]!HK3RECHECHERECDEAVEN(Q14,"CD.NUM_DEVIS",0),[2]!HK3RECHECHERECDEAVEN(C14,"CD.NUM_DEVIS",0))</f>
        <v/>
      </c>
      <c r="T14" t="str" cm="1">
        <f t="array" ref="T14">IF(Q14&lt;&gt;"",[2]!HK3RECHECHERECDEAVEN(Q14,"CD.NUM_COMMANDE",0),[2]!HK3RECHECHERECDEAVEN(C14,"CD.NUM_COMMANDE",0))</f>
        <v/>
      </c>
      <c r="AB14" s="5">
        <f t="shared" si="1"/>
        <v>1</v>
      </c>
      <c r="AC14" s="5" t="str">
        <f t="shared" si="0"/>
        <v>FAUX</v>
      </c>
    </row>
    <row r="15" spans="1:29" x14ac:dyDescent="0.3">
      <c r="A15" s="3" t="s">
        <v>45</v>
      </c>
      <c r="B15" s="3" t="s">
        <v>29</v>
      </c>
      <c r="C15" s="3" t="s">
        <v>46</v>
      </c>
      <c r="D15" s="6">
        <v>44986</v>
      </c>
      <c r="J15" t="str" cm="1">
        <f t="array" ref="J15">IF(C15&lt;&gt;"",[2]!HK3RECHECHERECHANTIER(C15,"LIBELLE"),"")</f>
        <v>STRASBOURG - Rue d'Orbey</v>
      </c>
      <c r="K15" t="str" cm="1">
        <f t="array" ref="K15">IF(C15&lt;&gt;"",[2]!HK3RECHECHERECHANTIER(C15,"VILLE"),"")</f>
        <v>STRASBOURG</v>
      </c>
      <c r="L15" t="str" cm="1">
        <f t="array" ref="L15">IF(C15&lt;&gt;"",[2]!HK3RECHECHERECHANTIER(C15,"ADRESSE1"),"")</f>
        <v>Rue d'Orbey</v>
      </c>
      <c r="O15" s="6" t="str" cm="1">
        <f t="array" ref="O15">IF(C15&lt;&gt;"",[2]!HK3RECHECHERECHANTIER(C15,"DATE_OUVERT"),"")</f>
        <v>09/12/2022</v>
      </c>
      <c r="Q15" s="3"/>
      <c r="R15" t="str" cm="1">
        <f t="array" ref="R15">_xlfn.IFNA(IF(Q15="",[2]!HK3RECHECHERECDEAVEN(C15,"CD.COMMENTAIRE",0),[2]!HK3RECHECHERECDEAVEN(Q15,"CD.COMMENTAIRE",0)),"")</f>
        <v/>
      </c>
      <c r="S15" t="str" cm="1">
        <f t="array" ref="S15">IF(Q15&lt;&gt;"",[2]!HK3RECHECHERECDEAVEN(Q15,"CD.NUM_DEVIS",0),[2]!HK3RECHECHERECDEAVEN(C15,"CD.NUM_DEVIS",0))</f>
        <v/>
      </c>
      <c r="T15" t="str" cm="1">
        <f t="array" ref="T15">IF(Q15&lt;&gt;"",[2]!HK3RECHECHERECDEAVEN(Q15,"CD.NUM_COMMANDE",0),[2]!HK3RECHECHERECDEAVEN(C15,"CD.NUM_COMMANDE",0))</f>
        <v/>
      </c>
      <c r="AB15" s="5">
        <f t="shared" si="1"/>
        <v>1</v>
      </c>
      <c r="AC15" s="5" t="str">
        <f t="shared" si="0"/>
        <v>FAUX</v>
      </c>
    </row>
    <row r="16" spans="1:29" x14ac:dyDescent="0.3">
      <c r="A16" s="3" t="s">
        <v>47</v>
      </c>
      <c r="B16" s="3" t="s">
        <v>30</v>
      </c>
      <c r="C16" s="3" t="s">
        <v>50</v>
      </c>
      <c r="D16" s="6">
        <v>44957</v>
      </c>
      <c r="J16" t="str" cm="1">
        <f t="array" ref="J16">IF(C16&lt;&gt;"",[2]!HK3RECHECHERECHANTIER(C16,"LIBELLE"),"")</f>
        <v>STRASBOURG - Rues Zellenberg / Ziegelau</v>
      </c>
      <c r="K16" t="str" cm="1">
        <f t="array" ref="K16">IF(C16&lt;&gt;"",[2]!HK3RECHECHERECHANTIER(C16,"VILLE"),"")</f>
        <v>STRASBOURG</v>
      </c>
      <c r="L16" t="str" cm="1">
        <f t="array" ref="L16">IF(C16&lt;&gt;"",[2]!HK3RECHECHERECHANTIER(C16,"ADRESSE1"),"")</f>
        <v>Rues Zellenberg / Ziegelau</v>
      </c>
      <c r="O16" s="6" t="str" cm="1">
        <f t="array" ref="O16">IF(C16&lt;&gt;"",[2]!HK3RECHECHERECHANTIER(C16,"DATE_OUVERT"),"")</f>
        <v>09/12/2022</v>
      </c>
      <c r="Q16" s="3"/>
      <c r="R16" t="str" cm="1">
        <f t="array" ref="R16">_xlfn.IFNA(IF(Q16="",[2]!HK3RECHECHERECDEAVEN(C16,"CD.COMMENTAIRE",0),[2]!HK3RECHECHERECDEAVEN(Q16,"CD.COMMENTAIRE",0)),"")</f>
        <v/>
      </c>
      <c r="S16" t="str" cm="1">
        <f t="array" ref="S16">IF(Q16&lt;&gt;"",[2]!HK3RECHECHERECDEAVEN(Q16,"CD.NUM_DEVIS",0),[2]!HK3RECHECHERECDEAVEN(C16,"CD.NUM_DEVIS",0))</f>
        <v/>
      </c>
      <c r="T16" t="str" cm="1">
        <f t="array" ref="T16">IF(Q16&lt;&gt;"",[2]!HK3RECHECHERECDEAVEN(Q16,"CD.NUM_COMMANDE",0),[2]!HK3RECHECHERECDEAVEN(C16,"CD.NUM_COMMANDE",0))</f>
        <v/>
      </c>
      <c r="AB16" s="5">
        <f t="shared" si="1"/>
        <v>1</v>
      </c>
      <c r="AC16" s="5" t="str">
        <f t="shared" si="0"/>
        <v>FAUX</v>
      </c>
    </row>
    <row r="17" spans="1:29" x14ac:dyDescent="0.3">
      <c r="A17" s="3" t="s">
        <v>48</v>
      </c>
      <c r="B17" s="3" t="s">
        <v>30</v>
      </c>
      <c r="C17" s="3" t="s">
        <v>50</v>
      </c>
      <c r="D17" s="6">
        <v>44957</v>
      </c>
      <c r="J17" t="str" cm="1">
        <f t="array" ref="J17">IF(C17&lt;&gt;"",[2]!HK3RECHECHERECHANTIER(C17,"LIBELLE"),"")</f>
        <v>STRASBOURG - Rues Zellenberg / Ziegelau</v>
      </c>
      <c r="K17" t="str" cm="1">
        <f t="array" ref="K17">IF(C17&lt;&gt;"",[2]!HK3RECHECHERECHANTIER(C17,"VILLE"),"")</f>
        <v>STRASBOURG</v>
      </c>
      <c r="L17" t="str" cm="1">
        <f t="array" ref="L17">IF(C17&lt;&gt;"",[2]!HK3RECHECHERECHANTIER(C17,"ADRESSE1"),"")</f>
        <v>Rues Zellenberg / Ziegelau</v>
      </c>
      <c r="O17" s="6" t="str" cm="1">
        <f t="array" ref="O17">IF(C17&lt;&gt;"",[2]!HK3RECHECHERECHANTIER(C17,"DATE_OUVERT"),"")</f>
        <v>09/12/2022</v>
      </c>
      <c r="Q17" s="3"/>
      <c r="R17" t="str" cm="1">
        <f t="array" ref="R17">_xlfn.IFNA(IF(Q17="",[2]!HK3RECHECHERECDEAVEN(C17,"CD.COMMENTAIRE",0),[2]!HK3RECHECHERECDEAVEN(Q17,"CD.COMMENTAIRE",0)),"")</f>
        <v/>
      </c>
      <c r="S17" t="str" cm="1">
        <f t="array" ref="S17">IF(Q17&lt;&gt;"",[2]!HK3RECHECHERECDEAVEN(Q17,"CD.NUM_DEVIS",0),[2]!HK3RECHECHERECDEAVEN(C17,"CD.NUM_DEVIS",0))</f>
        <v/>
      </c>
      <c r="T17" t="str" cm="1">
        <f t="array" ref="T17">IF(Q17&lt;&gt;"",[2]!HK3RECHECHERECDEAVEN(Q17,"CD.NUM_COMMANDE",0),[2]!HK3RECHECHERECDEAVEN(C17,"CD.NUM_COMMANDE",0))</f>
        <v/>
      </c>
      <c r="AB17" s="5">
        <f t="shared" si="1"/>
        <v>1</v>
      </c>
      <c r="AC17" s="5" t="str">
        <f t="shared" si="0"/>
        <v>FAUX</v>
      </c>
    </row>
    <row r="18" spans="1:29" x14ac:dyDescent="0.3">
      <c r="A18" s="3" t="s">
        <v>49</v>
      </c>
      <c r="B18" s="3" t="s">
        <v>29</v>
      </c>
      <c r="C18" s="3" t="s">
        <v>50</v>
      </c>
      <c r="D18" s="6">
        <v>44957</v>
      </c>
      <c r="J18" t="str" cm="1">
        <f t="array" ref="J18">IF(C18&lt;&gt;"",[2]!HK3RECHECHERECHANTIER(C18,"LIBELLE"),"")</f>
        <v>STRASBOURG - Rues Zellenberg / Ziegelau</v>
      </c>
      <c r="K18" t="str" cm="1">
        <f t="array" ref="K18">IF(C18&lt;&gt;"",[2]!HK3RECHECHERECHANTIER(C18,"VILLE"),"")</f>
        <v>STRASBOURG</v>
      </c>
      <c r="L18" t="str" cm="1">
        <f t="array" ref="L18">IF(C18&lt;&gt;"",[2]!HK3RECHECHERECHANTIER(C18,"ADRESSE1"),"")</f>
        <v>Rues Zellenberg / Ziegelau</v>
      </c>
      <c r="O18" s="6" t="str" cm="1">
        <f t="array" ref="O18">IF(C18&lt;&gt;"",[2]!HK3RECHECHERECHANTIER(C18,"DATE_OUVERT"),"")</f>
        <v>09/12/2022</v>
      </c>
      <c r="Q18" s="3"/>
      <c r="R18" t="str" cm="1">
        <f t="array" ref="R18">_xlfn.IFNA(IF(Q18="",[2]!HK3RECHECHERECDEAVEN(C18,"CD.COMMENTAIRE",0),[2]!HK3RECHECHERECDEAVEN(Q18,"CD.COMMENTAIRE",0)),"")</f>
        <v/>
      </c>
      <c r="S18" t="str" cm="1">
        <f t="array" ref="S18">IF(Q18&lt;&gt;"",[2]!HK3RECHECHERECDEAVEN(Q18,"CD.NUM_DEVIS",0),[2]!HK3RECHECHERECDEAVEN(C18,"CD.NUM_DEVIS",0))</f>
        <v/>
      </c>
      <c r="T18" t="str" cm="1">
        <f t="array" ref="T18">IF(Q18&lt;&gt;"",[2]!HK3RECHECHERECDEAVEN(Q18,"CD.NUM_COMMANDE",0),[2]!HK3RECHECHERECDEAVEN(C18,"CD.NUM_COMMANDE",0))</f>
        <v/>
      </c>
      <c r="AB18" s="5">
        <f t="shared" si="1"/>
        <v>1</v>
      </c>
      <c r="AC18" s="5" t="str">
        <f t="shared" si="0"/>
        <v>FAUX</v>
      </c>
    </row>
    <row r="19" spans="1:29" x14ac:dyDescent="0.3">
      <c r="A19" s="3" t="s">
        <v>51</v>
      </c>
      <c r="B19" s="3" t="s">
        <v>53</v>
      </c>
      <c r="C19" s="3" t="s">
        <v>54</v>
      </c>
      <c r="D19" s="6">
        <v>44984</v>
      </c>
      <c r="J19" t="str" cm="1">
        <f t="array" ref="J19">IF(C19&lt;&gt;"",[2]!HK3RECHECHERECHANTIER(C19,"LIBELLE"),"")</f>
        <v>STRASBOURG - Ecole Ste Aurélie</v>
      </c>
      <c r="K19" t="str" cm="1">
        <f t="array" ref="K19">IF(C19&lt;&gt;"",[2]!HK3RECHECHERECHANTIER(C19,"VILLE"),"")</f>
        <v>STRASBOURG</v>
      </c>
      <c r="L19" t="str" cm="1">
        <f t="array" ref="L19">IF(C19&lt;&gt;"",[2]!HK3RECHECHERECHANTIER(C19,"ADRESSE1"),"")</f>
        <v>Ecole Ste Aurélie</v>
      </c>
      <c r="O19" s="6" t="str" cm="1">
        <f t="array" ref="O19">IF(C19&lt;&gt;"",[2]!HK3RECHECHERECHANTIER(C19,"DATE_OUVERT"),"")</f>
        <v>09/12/2022</v>
      </c>
      <c r="Q19" s="3"/>
      <c r="R19" t="str" cm="1">
        <f t="array" ref="R19">_xlfn.IFNA(IF(Q19="",[2]!HK3RECHECHERECDEAVEN(C19,"CD.COMMENTAIRE",0),[2]!HK3RECHECHERECDEAVEN(Q19,"CD.COMMENTAIRE",0)),"")</f>
        <v/>
      </c>
      <c r="S19" t="str" cm="1">
        <f t="array" ref="S19">IF(Q19&lt;&gt;"",[2]!HK3RECHECHERECDEAVEN(Q19,"CD.NUM_DEVIS",0),[2]!HK3RECHECHERECDEAVEN(C19,"CD.NUM_DEVIS",0))</f>
        <v/>
      </c>
      <c r="T19" t="str" cm="1">
        <f t="array" ref="T19">IF(Q19&lt;&gt;"",[2]!HK3RECHECHERECDEAVEN(Q19,"CD.NUM_COMMANDE",0),[2]!HK3RECHECHERECDEAVEN(C19,"CD.NUM_COMMANDE",0))</f>
        <v/>
      </c>
      <c r="AB19" s="5">
        <f t="shared" si="1"/>
        <v>1</v>
      </c>
      <c r="AC19" s="5" t="str">
        <f t="shared" si="0"/>
        <v>FAUX</v>
      </c>
    </row>
    <row r="20" spans="1:29" x14ac:dyDescent="0.3">
      <c r="A20" s="3" t="s">
        <v>52</v>
      </c>
      <c r="B20" s="3" t="s">
        <v>53</v>
      </c>
      <c r="C20" s="3" t="s">
        <v>54</v>
      </c>
      <c r="D20" s="6">
        <v>44984</v>
      </c>
      <c r="J20" t="str" cm="1">
        <f t="array" ref="J20">IF(C20&lt;&gt;"",[2]!HK3RECHECHERECHANTIER(C20,"LIBELLE"),"")</f>
        <v>STRASBOURG - Ecole Ste Aurélie</v>
      </c>
      <c r="K20" t="str" cm="1">
        <f t="array" ref="K20">IF(C20&lt;&gt;"",[2]!HK3RECHECHERECHANTIER(C20,"VILLE"),"")</f>
        <v>STRASBOURG</v>
      </c>
      <c r="L20" t="str" cm="1">
        <f t="array" ref="L20">IF(C20&lt;&gt;"",[2]!HK3RECHECHERECHANTIER(C20,"ADRESSE1"),"")</f>
        <v>Ecole Ste Aurélie</v>
      </c>
      <c r="O20" s="6" t="str" cm="1">
        <f t="array" ref="O20">IF(C20&lt;&gt;"",[2]!HK3RECHECHERECHANTIER(C20,"DATE_OUVERT"),"")</f>
        <v>09/12/2022</v>
      </c>
      <c r="Q20" s="3"/>
      <c r="R20" t="str" cm="1">
        <f t="array" ref="R20">_xlfn.IFNA(IF(Q20="",[2]!HK3RECHECHERECDEAVEN(C20,"CD.COMMENTAIRE",0),[2]!HK3RECHECHERECDEAVEN(Q20,"CD.COMMENTAIRE",0)),"")</f>
        <v/>
      </c>
      <c r="S20" t="str" cm="1">
        <f t="array" ref="S20">IF(Q20&lt;&gt;"",[2]!HK3RECHECHERECDEAVEN(Q20,"CD.NUM_DEVIS",0),[2]!HK3RECHECHERECDEAVEN(C20,"CD.NUM_DEVIS",0))</f>
        <v/>
      </c>
      <c r="T20" t="str" cm="1">
        <f t="array" ref="T20">IF(Q20&lt;&gt;"",[2]!HK3RECHECHERECDEAVEN(Q20,"CD.NUM_COMMANDE",0),[2]!HK3RECHECHERECDEAVEN(C20,"CD.NUM_COMMANDE",0))</f>
        <v/>
      </c>
      <c r="AB20" s="5">
        <f t="shared" si="1"/>
        <v>1</v>
      </c>
      <c r="AC20" s="5" t="str">
        <f t="shared" si="0"/>
        <v>FAUX</v>
      </c>
    </row>
    <row r="21" spans="1:29" x14ac:dyDescent="0.3">
      <c r="A21" s="3" t="s">
        <v>55</v>
      </c>
      <c r="B21" s="3" t="s">
        <v>53</v>
      </c>
      <c r="C21" s="3" t="s">
        <v>57</v>
      </c>
      <c r="D21" s="6">
        <v>44984</v>
      </c>
      <c r="J21" t="str" cm="1">
        <f t="array" ref="J21">IF(C21&lt;&gt;"",[2]!HK3RECHECHERECHANTIER(C21,"LIBELLE"),"")</f>
        <v>STRASBOURG - Ecole de la Canardière</v>
      </c>
      <c r="K21" t="str" cm="1">
        <f t="array" ref="K21">IF(C21&lt;&gt;"",[2]!HK3RECHECHERECHANTIER(C21,"VILLE"),"")</f>
        <v>STRASBOURG</v>
      </c>
      <c r="L21" t="str" cm="1">
        <f t="array" ref="L21">IF(C21&lt;&gt;"",[2]!HK3RECHECHERECHANTIER(C21,"ADRESSE1"),"")</f>
        <v>Ecole de la Canardière</v>
      </c>
      <c r="O21" s="6" t="str" cm="1">
        <f t="array" ref="O21">IF(C21&lt;&gt;"",[2]!HK3RECHECHERECHANTIER(C21,"DATE_OUVERT"),"")</f>
        <v>09/12/2022</v>
      </c>
      <c r="Q21" s="3"/>
      <c r="R21" t="str" cm="1">
        <f t="array" ref="R21">_xlfn.IFNA(IF(Q21="",[2]!HK3RECHECHERECDEAVEN(C21,"CD.COMMENTAIRE",0),[2]!HK3RECHECHERECDEAVEN(Q21,"CD.COMMENTAIRE",0)),"")</f>
        <v/>
      </c>
      <c r="S21" t="str" cm="1">
        <f t="array" ref="S21">IF(Q21&lt;&gt;"",[2]!HK3RECHECHERECDEAVEN(Q21,"CD.NUM_DEVIS",0),[2]!HK3RECHECHERECDEAVEN(C21,"CD.NUM_DEVIS",0))</f>
        <v/>
      </c>
      <c r="T21" t="str" cm="1">
        <f t="array" ref="T21">IF(Q21&lt;&gt;"",[2]!HK3RECHECHERECDEAVEN(Q21,"CD.NUM_COMMANDE",0),[2]!HK3RECHECHERECDEAVEN(C21,"CD.NUM_COMMANDE",0))</f>
        <v/>
      </c>
      <c r="AB21" s="5">
        <f t="shared" si="1"/>
        <v>1</v>
      </c>
      <c r="AC21" s="5" t="str">
        <f t="shared" si="0"/>
        <v>FAUX</v>
      </c>
    </row>
    <row r="22" spans="1:29" x14ac:dyDescent="0.3">
      <c r="A22" s="3" t="s">
        <v>56</v>
      </c>
      <c r="B22" s="3" t="s">
        <v>53</v>
      </c>
      <c r="C22" s="3" t="s">
        <v>57</v>
      </c>
      <c r="D22" s="6">
        <v>44984</v>
      </c>
      <c r="J22" t="str" cm="1">
        <f t="array" ref="J22">IF(C22&lt;&gt;"",[2]!HK3RECHECHERECHANTIER(C22,"LIBELLE"),"")</f>
        <v>STRASBOURG - Ecole de la Canardière</v>
      </c>
      <c r="K22" t="str" cm="1">
        <f t="array" ref="K22">IF(C22&lt;&gt;"",[2]!HK3RECHECHERECHANTIER(C22,"VILLE"),"")</f>
        <v>STRASBOURG</v>
      </c>
      <c r="L22" t="str" cm="1">
        <f t="array" ref="L22">IF(C22&lt;&gt;"",[2]!HK3RECHECHERECHANTIER(C22,"ADRESSE1"),"")</f>
        <v>Ecole de la Canardière</v>
      </c>
      <c r="O22" s="6" t="str" cm="1">
        <f t="array" ref="O22">IF(C22&lt;&gt;"",[2]!HK3RECHECHERECHANTIER(C22,"DATE_OUVERT"),"")</f>
        <v>09/12/2022</v>
      </c>
      <c r="Q22" s="3"/>
      <c r="R22" t="str" cm="1">
        <f t="array" ref="R22">_xlfn.IFNA(IF(Q22="",[2]!HK3RECHECHERECDEAVEN(C22,"CD.COMMENTAIRE",0),[2]!HK3RECHECHERECDEAVEN(Q22,"CD.COMMENTAIRE",0)),"")</f>
        <v/>
      </c>
      <c r="S22" t="str" cm="1">
        <f t="array" ref="S22">IF(Q22&lt;&gt;"",[2]!HK3RECHECHERECDEAVEN(Q22,"CD.NUM_DEVIS",0),[2]!HK3RECHECHERECDEAVEN(C22,"CD.NUM_DEVIS",0))</f>
        <v/>
      </c>
      <c r="T22" t="str" cm="1">
        <f t="array" ref="T22">IF(Q22&lt;&gt;"",[2]!HK3RECHECHERECDEAVEN(Q22,"CD.NUM_COMMANDE",0),[2]!HK3RECHECHERECDEAVEN(C22,"CD.NUM_COMMANDE",0))</f>
        <v/>
      </c>
      <c r="AB22" s="5">
        <f t="shared" si="1"/>
        <v>1</v>
      </c>
      <c r="AC22" s="5" t="str">
        <f t="shared" si="0"/>
        <v>FAUX</v>
      </c>
    </row>
    <row r="23" spans="1:29" x14ac:dyDescent="0.3">
      <c r="A23" s="3" t="s">
        <v>58</v>
      </c>
      <c r="B23" s="3" t="s">
        <v>53</v>
      </c>
      <c r="C23" s="3" t="s">
        <v>59</v>
      </c>
      <c r="D23" s="6">
        <v>44984</v>
      </c>
      <c r="J23" t="str" cm="1">
        <f t="array" ref="J23">IF(C23&lt;&gt;"",[2]!HK3RECHECHERECHANTIER(C23,"LIBELLE"),"")</f>
        <v>STRASBOURG - Ecole louis Pasteur</v>
      </c>
      <c r="K23" t="str" cm="1">
        <f t="array" ref="K23">IF(C23&lt;&gt;"",[2]!HK3RECHECHERECHANTIER(C23,"VILLE"),"")</f>
        <v>STRASBOURG</v>
      </c>
      <c r="L23" t="str" cm="1">
        <f t="array" ref="L23">IF(C23&lt;&gt;"",[2]!HK3RECHECHERECHANTIER(C23,"ADRESSE1"),"")</f>
        <v>Ecole louis Pasteur</v>
      </c>
      <c r="O23" s="6" t="str" cm="1">
        <f t="array" ref="O23">IF(C23&lt;&gt;"",[2]!HK3RECHECHERECHANTIER(C23,"DATE_OUVERT"),"")</f>
        <v>09/12/2022</v>
      </c>
      <c r="Q23" s="3"/>
      <c r="R23" t="str" cm="1">
        <f t="array" ref="R23">_xlfn.IFNA(IF(Q23="",[2]!HK3RECHECHERECDEAVEN(C23,"CD.COMMENTAIRE",0),[2]!HK3RECHECHERECDEAVEN(Q23,"CD.COMMENTAIRE",0)),"")</f>
        <v/>
      </c>
      <c r="S23" t="str" cm="1">
        <f t="array" ref="S23">IF(Q23&lt;&gt;"",[2]!HK3RECHECHERECDEAVEN(Q23,"CD.NUM_DEVIS",0),[2]!HK3RECHECHERECDEAVEN(C23,"CD.NUM_DEVIS",0))</f>
        <v/>
      </c>
      <c r="T23" t="str" cm="1">
        <f t="array" ref="T23">IF(Q23&lt;&gt;"",[2]!HK3RECHECHERECDEAVEN(Q23,"CD.NUM_COMMANDE",0),[2]!HK3RECHECHERECDEAVEN(C23,"CD.NUM_COMMANDE",0))</f>
        <v/>
      </c>
      <c r="AB23" s="5">
        <f t="shared" si="1"/>
        <v>1</v>
      </c>
      <c r="AC23" s="5" t="str">
        <f t="shared" si="0"/>
        <v>FAUX</v>
      </c>
    </row>
    <row r="24" spans="1:29" x14ac:dyDescent="0.3">
      <c r="A24" s="3" t="s">
        <v>60</v>
      </c>
      <c r="B24" s="3" t="s">
        <v>53</v>
      </c>
      <c r="C24" s="3" t="s">
        <v>61</v>
      </c>
      <c r="D24" s="6">
        <v>44984</v>
      </c>
      <c r="J24" t="str" cm="1">
        <f t="array" ref="J24">IF(C24&lt;&gt;"",[2]!HK3RECHECHERECHANTIER(C24,"LIBELLE"),"")</f>
        <v>STRASBOURG - Rue de Wasselonne - Maison</v>
      </c>
      <c r="K24" t="str" cm="1">
        <f t="array" ref="K24">IF(C24&lt;&gt;"",[2]!HK3RECHECHERECHANTIER(C24,"VILLE"),"")</f>
        <v>STRASBOURG</v>
      </c>
      <c r="L24" t="str" cm="1">
        <f t="array" ref="L24">IF(C24&lt;&gt;"",[2]!HK3RECHECHERECHANTIER(C24,"ADRESSE1"),"")</f>
        <v>Rue de Wasselonne - Maison enfance</v>
      </c>
      <c r="O24" s="6" t="str" cm="1">
        <f t="array" ref="O24">IF(C24&lt;&gt;"",[2]!HK3RECHECHERECHANTIER(C24,"DATE_OUVERT"),"")</f>
        <v>09/12/2022</v>
      </c>
      <c r="Q24" s="3"/>
      <c r="R24" t="str" cm="1">
        <f t="array" ref="R24">_xlfn.IFNA(IF(Q24="",[2]!HK3RECHECHERECDEAVEN(C24,"CD.COMMENTAIRE",0),[2]!HK3RECHECHERECDEAVEN(Q24,"CD.COMMENTAIRE",0)),"")</f>
        <v/>
      </c>
      <c r="S24" t="str" cm="1">
        <f t="array" ref="S24">IF(Q24&lt;&gt;"",[2]!HK3RECHECHERECDEAVEN(Q24,"CD.NUM_DEVIS",0),[2]!HK3RECHECHERECDEAVEN(C24,"CD.NUM_DEVIS",0))</f>
        <v/>
      </c>
      <c r="T24" t="str" cm="1">
        <f t="array" ref="T24">IF(Q24&lt;&gt;"",[2]!HK3RECHECHERECDEAVEN(Q24,"CD.NUM_COMMANDE",0),[2]!HK3RECHECHERECDEAVEN(C24,"CD.NUM_COMMANDE",0))</f>
        <v/>
      </c>
      <c r="AB24" s="5">
        <f t="shared" si="1"/>
        <v>1</v>
      </c>
      <c r="AC24" s="5" t="str">
        <f t="shared" si="0"/>
        <v>FAUX</v>
      </c>
    </row>
    <row r="25" spans="1:29" x14ac:dyDescent="0.3">
      <c r="A25" s="3" t="s">
        <v>62</v>
      </c>
      <c r="B25" s="3" t="s">
        <v>53</v>
      </c>
      <c r="C25" s="3" t="s">
        <v>65</v>
      </c>
      <c r="D25" s="6">
        <v>44984</v>
      </c>
      <c r="J25" t="str" cm="1">
        <f t="array" ref="J25">IF(C25&lt;&gt;"",[2]!HK3RECHECHERECHANTIER(C25,"LIBELLE"),"")</f>
        <v>STRASBOURG - Ecole Marcelle Cahn</v>
      </c>
      <c r="K25" t="str" cm="1">
        <f t="array" ref="K25">IF(C25&lt;&gt;"",[2]!HK3RECHECHERECHANTIER(C25,"VILLE"),"")</f>
        <v>STRASBOURG</v>
      </c>
      <c r="L25" t="str" cm="1">
        <f t="array" ref="L25">IF(C25&lt;&gt;"",[2]!HK3RECHECHERECHANTIER(C25,"ADRESSE1"),"")</f>
        <v>Ecole Marcelle Cahn</v>
      </c>
      <c r="O25" s="6" t="str" cm="1">
        <f t="array" ref="O25">IF(C25&lt;&gt;"",[2]!HK3RECHECHERECHANTIER(C25,"DATE_OUVERT"),"")</f>
        <v>09/12/2022</v>
      </c>
      <c r="Q25" s="3"/>
      <c r="R25" t="str" cm="1">
        <f t="array" ref="R25">_xlfn.IFNA(IF(Q25="",[2]!HK3RECHECHERECDEAVEN(C25,"CD.COMMENTAIRE",0),[2]!HK3RECHECHERECDEAVEN(Q25,"CD.COMMENTAIRE",0)),"")</f>
        <v/>
      </c>
      <c r="S25" t="str" cm="1">
        <f t="array" ref="S25">IF(Q25&lt;&gt;"",[2]!HK3RECHECHERECDEAVEN(Q25,"CD.NUM_DEVIS",0),[2]!HK3RECHECHERECDEAVEN(C25,"CD.NUM_DEVIS",0))</f>
        <v/>
      </c>
      <c r="T25" t="str" cm="1">
        <f t="array" ref="T25">IF(Q25&lt;&gt;"",[2]!HK3RECHECHERECDEAVEN(Q25,"CD.NUM_COMMANDE",0),[2]!HK3RECHECHERECDEAVEN(C25,"CD.NUM_COMMANDE",0))</f>
        <v/>
      </c>
      <c r="AB25" s="5">
        <f t="shared" si="1"/>
        <v>1</v>
      </c>
      <c r="AC25" s="5" t="str">
        <f t="shared" si="0"/>
        <v>FAUX</v>
      </c>
    </row>
    <row r="26" spans="1:29" x14ac:dyDescent="0.3">
      <c r="A26" s="3" t="s">
        <v>63</v>
      </c>
      <c r="B26" s="3" t="s">
        <v>53</v>
      </c>
      <c r="C26" s="3" t="s">
        <v>65</v>
      </c>
      <c r="D26" s="6">
        <v>44984</v>
      </c>
      <c r="J26" t="str" cm="1">
        <f t="array" ref="J26">IF(C26&lt;&gt;"",[2]!HK3RECHECHERECHANTIER(C26,"LIBELLE"),"")</f>
        <v>STRASBOURG - Ecole Marcelle Cahn</v>
      </c>
      <c r="K26" t="str" cm="1">
        <f t="array" ref="K26">IF(C26&lt;&gt;"",[2]!HK3RECHECHERECHANTIER(C26,"VILLE"),"")</f>
        <v>STRASBOURG</v>
      </c>
      <c r="L26" t="str" cm="1">
        <f t="array" ref="L26">IF(C26&lt;&gt;"",[2]!HK3RECHECHERECHANTIER(C26,"ADRESSE1"),"")</f>
        <v>Ecole Marcelle Cahn</v>
      </c>
      <c r="O26" s="6" t="str" cm="1">
        <f t="array" ref="O26">IF(C26&lt;&gt;"",[2]!HK3RECHECHERECHANTIER(C26,"DATE_OUVERT"),"")</f>
        <v>09/12/2022</v>
      </c>
      <c r="Q26" s="3"/>
      <c r="R26" t="str" cm="1">
        <f t="array" ref="R26">_xlfn.IFNA(IF(Q26="",[2]!HK3RECHECHERECDEAVEN(C26,"CD.COMMENTAIRE",0),[2]!HK3RECHECHERECDEAVEN(Q26,"CD.COMMENTAIRE",0)),"")</f>
        <v/>
      </c>
      <c r="S26" t="str" cm="1">
        <f t="array" ref="S26">IF(Q26&lt;&gt;"",[2]!HK3RECHECHERECDEAVEN(Q26,"CD.NUM_DEVIS",0),[2]!HK3RECHECHERECDEAVEN(C26,"CD.NUM_DEVIS",0))</f>
        <v/>
      </c>
      <c r="T26" t="str" cm="1">
        <f t="array" ref="T26">IF(Q26&lt;&gt;"",[2]!HK3RECHECHERECDEAVEN(Q26,"CD.NUM_COMMANDE",0),[2]!HK3RECHECHERECDEAVEN(C26,"CD.NUM_COMMANDE",0))</f>
        <v/>
      </c>
      <c r="AB26" s="5">
        <f t="shared" si="1"/>
        <v>1</v>
      </c>
      <c r="AC26" s="5" t="str">
        <f t="shared" si="0"/>
        <v>FAUX</v>
      </c>
    </row>
    <row r="27" spans="1:29" x14ac:dyDescent="0.3">
      <c r="A27" s="3" t="s">
        <v>64</v>
      </c>
      <c r="B27" s="3" t="s">
        <v>53</v>
      </c>
      <c r="C27" s="3" t="s">
        <v>65</v>
      </c>
      <c r="D27" s="6">
        <v>44984</v>
      </c>
      <c r="J27" t="str" cm="1">
        <f t="array" ref="J27">IF(C27&lt;&gt;"",[2]!HK3RECHECHERECHANTIER(C27,"LIBELLE"),"")</f>
        <v>STRASBOURG - Ecole Marcelle Cahn</v>
      </c>
      <c r="K27" t="str" cm="1">
        <f t="array" ref="K27">IF(C27&lt;&gt;"",[2]!HK3RECHECHERECHANTIER(C27,"VILLE"),"")</f>
        <v>STRASBOURG</v>
      </c>
      <c r="L27" t="str" cm="1">
        <f t="array" ref="L27">IF(C27&lt;&gt;"",[2]!HK3RECHECHERECHANTIER(C27,"ADRESSE1"),"")</f>
        <v>Ecole Marcelle Cahn</v>
      </c>
      <c r="O27" s="6" t="str" cm="1">
        <f t="array" ref="O27">IF(C27&lt;&gt;"",[2]!HK3RECHECHERECHANTIER(C27,"DATE_OUVERT"),"")</f>
        <v>09/12/2022</v>
      </c>
      <c r="Q27" s="3"/>
      <c r="R27" t="str" cm="1">
        <f t="array" ref="R27">_xlfn.IFNA(IF(Q27="",[2]!HK3RECHECHERECDEAVEN(C27,"CD.COMMENTAIRE",0),[2]!HK3RECHECHERECDEAVEN(Q27,"CD.COMMENTAIRE",0)),"")</f>
        <v/>
      </c>
      <c r="S27" t="str" cm="1">
        <f t="array" ref="S27">IF(Q27&lt;&gt;"",[2]!HK3RECHECHERECDEAVEN(Q27,"CD.NUM_DEVIS",0),[2]!HK3RECHECHERECDEAVEN(C27,"CD.NUM_DEVIS",0))</f>
        <v/>
      </c>
      <c r="T27" t="str" cm="1">
        <f t="array" ref="T27">IF(Q27&lt;&gt;"",[2]!HK3RECHECHERECDEAVEN(Q27,"CD.NUM_COMMANDE",0),[2]!HK3RECHECHERECDEAVEN(C27,"CD.NUM_COMMANDE",0))</f>
        <v/>
      </c>
      <c r="AB27" s="5">
        <f t="shared" si="1"/>
        <v>1</v>
      </c>
      <c r="AC27" s="5" t="str">
        <f t="shared" si="0"/>
        <v>FAUX</v>
      </c>
    </row>
    <row r="28" spans="1:29" x14ac:dyDescent="0.3">
      <c r="A28" s="3" t="s">
        <v>66</v>
      </c>
      <c r="B28" s="3" t="s">
        <v>53</v>
      </c>
      <c r="C28" s="3" t="s">
        <v>69</v>
      </c>
      <c r="D28" s="6">
        <v>44984</v>
      </c>
      <c r="J28" t="str" cm="1">
        <f t="array" ref="J28">IF(C28&lt;&gt;"",[2]!HK3RECHECHERECHANTIER(C28,"LIBELLE"),"")</f>
        <v>STRASBOURG - Ecole Stoskopf</v>
      </c>
      <c r="K28" t="str" cm="1">
        <f t="array" ref="K28">IF(C28&lt;&gt;"",[2]!HK3RECHECHERECHANTIER(C28,"VILLE"),"")</f>
        <v>STRASBOURG</v>
      </c>
      <c r="L28" t="str" cm="1">
        <f t="array" ref="L28">IF(C28&lt;&gt;"",[2]!HK3RECHECHERECHANTIER(C28,"ADRESSE1"),"")</f>
        <v>Ecole Stoskopf</v>
      </c>
      <c r="O28" s="6" t="str" cm="1">
        <f t="array" ref="O28">IF(C28&lt;&gt;"",[2]!HK3RECHECHERECHANTIER(C28,"DATE_OUVERT"),"")</f>
        <v>09/12/2022</v>
      </c>
      <c r="Q28" s="3"/>
      <c r="R28" t="str" cm="1">
        <f t="array" ref="R28">_xlfn.IFNA(IF(Q28="",[2]!HK3RECHECHERECDEAVEN(C28,"CD.COMMENTAIRE",0),[2]!HK3RECHECHERECDEAVEN(Q28,"CD.COMMENTAIRE",0)),"")</f>
        <v/>
      </c>
      <c r="S28" t="str" cm="1">
        <f t="array" ref="S28">IF(Q28&lt;&gt;"",[2]!HK3RECHECHERECDEAVEN(Q28,"CD.NUM_DEVIS",0),[2]!HK3RECHECHERECDEAVEN(C28,"CD.NUM_DEVIS",0))</f>
        <v/>
      </c>
      <c r="T28" t="str" cm="1">
        <f t="array" ref="T28">IF(Q28&lt;&gt;"",[2]!HK3RECHECHERECDEAVEN(Q28,"CD.NUM_COMMANDE",0),[2]!HK3RECHECHERECDEAVEN(C28,"CD.NUM_COMMANDE",0))</f>
        <v/>
      </c>
      <c r="AB28" s="5">
        <f t="shared" si="1"/>
        <v>1</v>
      </c>
      <c r="AC28" s="5" t="str">
        <f t="shared" si="0"/>
        <v>FAUX</v>
      </c>
    </row>
    <row r="29" spans="1:29" x14ac:dyDescent="0.3">
      <c r="A29" s="3" t="s">
        <v>67</v>
      </c>
      <c r="B29" s="3" t="s">
        <v>53</v>
      </c>
      <c r="C29" s="3" t="s">
        <v>69</v>
      </c>
      <c r="D29" s="6">
        <v>44984</v>
      </c>
      <c r="J29" t="str" cm="1">
        <f t="array" ref="J29">IF(C29&lt;&gt;"",[2]!HK3RECHECHERECHANTIER(C29,"LIBELLE"),"")</f>
        <v>STRASBOURG - Ecole Stoskopf</v>
      </c>
      <c r="K29" t="str" cm="1">
        <f t="array" ref="K29">IF(C29&lt;&gt;"",[2]!HK3RECHECHERECHANTIER(C29,"VILLE"),"")</f>
        <v>STRASBOURG</v>
      </c>
      <c r="L29" t="str" cm="1">
        <f t="array" ref="L29">IF(C29&lt;&gt;"",[2]!HK3RECHECHERECHANTIER(C29,"ADRESSE1"),"")</f>
        <v>Ecole Stoskopf</v>
      </c>
      <c r="O29" s="6" t="str" cm="1">
        <f t="array" ref="O29">IF(C29&lt;&gt;"",[2]!HK3RECHECHERECHANTIER(C29,"DATE_OUVERT"),"")</f>
        <v>09/12/2022</v>
      </c>
      <c r="Q29" s="3"/>
      <c r="R29" t="str" cm="1">
        <f t="array" ref="R29">_xlfn.IFNA(IF(Q29="",[2]!HK3RECHECHERECDEAVEN(C29,"CD.COMMENTAIRE",0),[2]!HK3RECHECHERECDEAVEN(Q29,"CD.COMMENTAIRE",0)),"")</f>
        <v/>
      </c>
      <c r="S29" t="str" cm="1">
        <f t="array" ref="S29">IF(Q29&lt;&gt;"",[2]!HK3RECHECHERECDEAVEN(Q29,"CD.NUM_DEVIS",0),[2]!HK3RECHECHERECDEAVEN(C29,"CD.NUM_DEVIS",0))</f>
        <v/>
      </c>
      <c r="T29" t="str" cm="1">
        <f t="array" ref="T29">IF(Q29&lt;&gt;"",[2]!HK3RECHECHERECDEAVEN(Q29,"CD.NUM_COMMANDE",0),[2]!HK3RECHECHERECDEAVEN(C29,"CD.NUM_COMMANDE",0))</f>
        <v/>
      </c>
      <c r="AB29" s="5">
        <f t="shared" si="1"/>
        <v>1</v>
      </c>
      <c r="AC29" s="5" t="str">
        <f t="shared" si="0"/>
        <v>FAUX</v>
      </c>
    </row>
    <row r="30" spans="1:29" x14ac:dyDescent="0.3">
      <c r="A30" s="3" t="s">
        <v>68</v>
      </c>
      <c r="B30" s="3" t="s">
        <v>53</v>
      </c>
      <c r="C30" s="3" t="s">
        <v>69</v>
      </c>
      <c r="D30" s="6">
        <v>44984</v>
      </c>
      <c r="J30" t="str" cm="1">
        <f t="array" ref="J30">IF(C30&lt;&gt;"",[2]!HK3RECHECHERECHANTIER(C30,"LIBELLE"),"")</f>
        <v>STRASBOURG - Ecole Stoskopf</v>
      </c>
      <c r="K30" t="str" cm="1">
        <f t="array" ref="K30">IF(C30&lt;&gt;"",[2]!HK3RECHECHERECHANTIER(C30,"VILLE"),"")</f>
        <v>STRASBOURG</v>
      </c>
      <c r="L30" t="str" cm="1">
        <f t="array" ref="L30">IF(C30&lt;&gt;"",[2]!HK3RECHECHERECHANTIER(C30,"ADRESSE1"),"")</f>
        <v>Ecole Stoskopf</v>
      </c>
      <c r="O30" s="6" t="str" cm="1">
        <f t="array" ref="O30">IF(C30&lt;&gt;"",[2]!HK3RECHECHERECHANTIER(C30,"DATE_OUVERT"),"")</f>
        <v>09/12/2022</v>
      </c>
      <c r="Q30" s="3"/>
      <c r="R30" t="str" cm="1">
        <f t="array" ref="R30">_xlfn.IFNA(IF(Q30="",[2]!HK3RECHECHERECDEAVEN(C30,"CD.COMMENTAIRE",0),[2]!HK3RECHECHERECDEAVEN(Q30,"CD.COMMENTAIRE",0)),"")</f>
        <v/>
      </c>
      <c r="S30" t="str" cm="1">
        <f t="array" ref="S30">IF(Q30&lt;&gt;"",[2]!HK3RECHECHERECDEAVEN(Q30,"CD.NUM_DEVIS",0),[2]!HK3RECHECHERECDEAVEN(C30,"CD.NUM_DEVIS",0))</f>
        <v/>
      </c>
      <c r="T30" t="str" cm="1">
        <f t="array" ref="T30">IF(Q30&lt;&gt;"",[2]!HK3RECHECHERECDEAVEN(Q30,"CD.NUM_COMMANDE",0),[2]!HK3RECHECHERECDEAVEN(C30,"CD.NUM_COMMANDE",0))</f>
        <v/>
      </c>
      <c r="AB30" s="5">
        <f t="shared" si="1"/>
        <v>1</v>
      </c>
      <c r="AC30" s="5" t="str">
        <f t="shared" si="0"/>
        <v>FAUX</v>
      </c>
    </row>
    <row r="31" spans="1:29" x14ac:dyDescent="0.3">
      <c r="A31" s="3" t="s">
        <v>70</v>
      </c>
      <c r="B31" s="3" t="s">
        <v>29</v>
      </c>
      <c r="C31" s="3" t="s">
        <v>73</v>
      </c>
      <c r="D31" s="6">
        <v>44986</v>
      </c>
      <c r="J31" t="str" cm="1">
        <f t="array" ref="J31">IF(C31&lt;&gt;"",[2]!HK3RECHECHERECHANTIER(C31,"LIBELLE"),"")</f>
        <v>BREUSCHWICKERSHEIM - Place Gambetta</v>
      </c>
      <c r="K31" t="str" cm="1">
        <f t="array" ref="K31">IF(C31&lt;&gt;"",[2]!HK3RECHECHERECHANTIER(C31,"VILLE"),"")</f>
        <v>BREUSCHWICKERSHEIM</v>
      </c>
      <c r="L31" t="str" cm="1">
        <f t="array" ref="L31">IF(C31&lt;&gt;"",[2]!HK3RECHECHERECHANTIER(C31,"ADRESSE1"),"")</f>
        <v>Place Gambetta</v>
      </c>
      <c r="O31" s="6" t="str" cm="1">
        <f t="array" ref="O31">IF(C31&lt;&gt;"",[2]!HK3RECHECHERECHANTIER(C31,"DATE_OUVERT"),"")</f>
        <v>09/12/2022</v>
      </c>
      <c r="Q31" s="3"/>
      <c r="R31" t="str" cm="1">
        <f t="array" ref="R31">_xlfn.IFNA(IF(Q31="",[2]!HK3RECHECHERECDEAVEN(C31,"CD.COMMENTAIRE",0),[2]!HK3RECHECHERECDEAVEN(Q31,"CD.COMMENTAIRE",0)),"")</f>
        <v/>
      </c>
      <c r="S31" t="str" cm="1">
        <f t="array" ref="S31">IF(Q31&lt;&gt;"",[2]!HK3RECHECHERECDEAVEN(Q31,"CD.NUM_DEVIS",0),[2]!HK3RECHECHERECDEAVEN(C31,"CD.NUM_DEVIS",0))</f>
        <v>2022-57028</v>
      </c>
      <c r="T31" t="str" cm="1">
        <f t="array" ref="T31">IF(Q31&lt;&gt;"",[2]!HK3RECHECHERECDEAVEN(Q31,"CD.NUM_COMMANDE",0),[2]!HK3RECHECHERECDEAVEN(C31,"CD.NUM_COMMANDE",0))</f>
        <v>314295</v>
      </c>
      <c r="AB31" s="5">
        <f t="shared" si="1"/>
        <v>1</v>
      </c>
      <c r="AC31" s="5" t="str">
        <f t="shared" si="0"/>
        <v>FAUX</v>
      </c>
    </row>
    <row r="32" spans="1:29" x14ac:dyDescent="0.3">
      <c r="A32" s="3" t="s">
        <v>71</v>
      </c>
      <c r="B32" s="3" t="s">
        <v>29</v>
      </c>
      <c r="C32" s="3" t="s">
        <v>73</v>
      </c>
      <c r="D32" s="6">
        <v>44986</v>
      </c>
      <c r="J32" t="str" cm="1">
        <f t="array" ref="J32">IF(C32&lt;&gt;"",[2]!HK3RECHECHERECHANTIER(C32,"LIBELLE"),"")</f>
        <v>BREUSCHWICKERSHEIM - Place Gambetta</v>
      </c>
      <c r="K32" t="str" cm="1">
        <f t="array" ref="K32">IF(C32&lt;&gt;"",[2]!HK3RECHECHERECHANTIER(C32,"VILLE"),"")</f>
        <v>BREUSCHWICKERSHEIM</v>
      </c>
      <c r="L32" t="str" cm="1">
        <f t="array" ref="L32">IF(C32&lt;&gt;"",[2]!HK3RECHECHERECHANTIER(C32,"ADRESSE1"),"")</f>
        <v>Place Gambetta</v>
      </c>
      <c r="O32" s="6" t="str" cm="1">
        <f t="array" ref="O32">IF(C32&lt;&gt;"",[2]!HK3RECHECHERECHANTIER(C32,"DATE_OUVERT"),"")</f>
        <v>09/12/2022</v>
      </c>
      <c r="Q32" s="3"/>
      <c r="R32" t="str" cm="1">
        <f t="array" ref="R32">_xlfn.IFNA(IF(Q32="",[2]!HK3RECHECHERECDEAVEN(C32,"CD.COMMENTAIRE",0),[2]!HK3RECHECHERECDEAVEN(Q32,"CD.COMMENTAIRE",0)),"")</f>
        <v/>
      </c>
      <c r="S32" t="str" cm="1">
        <f t="array" ref="S32">IF(Q32&lt;&gt;"",[2]!HK3RECHECHERECDEAVEN(Q32,"CD.NUM_DEVIS",0),[2]!HK3RECHECHERECDEAVEN(C32,"CD.NUM_DEVIS",0))</f>
        <v>2022-57028</v>
      </c>
      <c r="T32" t="str" cm="1">
        <f t="array" ref="T32">IF(Q32&lt;&gt;"",[2]!HK3RECHECHERECDEAVEN(Q32,"CD.NUM_COMMANDE",0),[2]!HK3RECHECHERECDEAVEN(C32,"CD.NUM_COMMANDE",0))</f>
        <v>314295</v>
      </c>
      <c r="AB32" s="5">
        <f t="shared" si="1"/>
        <v>1</v>
      </c>
      <c r="AC32" s="5" t="str">
        <f t="shared" si="0"/>
        <v>FAUX</v>
      </c>
    </row>
    <row r="33" spans="1:29" x14ac:dyDescent="0.3">
      <c r="A33" s="3" t="s">
        <v>72</v>
      </c>
      <c r="B33" s="3" t="s">
        <v>29</v>
      </c>
      <c r="C33" s="3" t="s">
        <v>73</v>
      </c>
      <c r="D33" s="6">
        <v>44986</v>
      </c>
      <c r="J33" t="str" cm="1">
        <f t="array" ref="J33">IF(C33&lt;&gt;"",[2]!HK3RECHECHERECHANTIER(C33,"LIBELLE"),"")</f>
        <v>BREUSCHWICKERSHEIM - Place Gambetta</v>
      </c>
      <c r="K33" t="str" cm="1">
        <f t="array" ref="K33">IF(C33&lt;&gt;"",[2]!HK3RECHECHERECHANTIER(C33,"VILLE"),"")</f>
        <v>BREUSCHWICKERSHEIM</v>
      </c>
      <c r="L33" t="str" cm="1">
        <f t="array" ref="L33">IF(C33&lt;&gt;"",[2]!HK3RECHECHERECHANTIER(C33,"ADRESSE1"),"")</f>
        <v>Place Gambetta</v>
      </c>
      <c r="O33" s="6" t="str" cm="1">
        <f t="array" ref="O33">IF(C33&lt;&gt;"",[2]!HK3RECHECHERECHANTIER(C33,"DATE_OUVERT"),"")</f>
        <v>09/12/2022</v>
      </c>
      <c r="Q33" s="3"/>
      <c r="R33" t="str" cm="1">
        <f t="array" ref="R33">_xlfn.IFNA(IF(Q33="",[2]!HK3RECHECHERECDEAVEN(C33,"CD.COMMENTAIRE",0),[2]!HK3RECHECHERECDEAVEN(Q33,"CD.COMMENTAIRE",0)),"")</f>
        <v/>
      </c>
      <c r="S33" t="str" cm="1">
        <f t="array" ref="S33">IF(Q33&lt;&gt;"",[2]!HK3RECHECHERECDEAVEN(Q33,"CD.NUM_DEVIS",0),[2]!HK3RECHECHERECDEAVEN(C33,"CD.NUM_DEVIS",0))</f>
        <v>2022-57028</v>
      </c>
      <c r="T33" t="str" cm="1">
        <f t="array" ref="T33">IF(Q33&lt;&gt;"",[2]!HK3RECHECHERECDEAVEN(Q33,"CD.NUM_COMMANDE",0),[2]!HK3RECHECHERECDEAVEN(C33,"CD.NUM_COMMANDE",0))</f>
        <v>314295</v>
      </c>
      <c r="AB33" s="5">
        <f t="shared" si="1"/>
        <v>1</v>
      </c>
      <c r="AC33" s="5" t="str">
        <f t="shared" si="0"/>
        <v>FAUX</v>
      </c>
    </row>
    <row r="34" spans="1:29" x14ac:dyDescent="0.3">
      <c r="A34" s="3" t="s">
        <v>74</v>
      </c>
      <c r="B34" s="3" t="s">
        <v>29</v>
      </c>
      <c r="C34" s="3" t="s">
        <v>77</v>
      </c>
      <c r="D34" s="6">
        <v>44986</v>
      </c>
      <c r="J34" t="str" cm="1">
        <f t="array" ref="J34">IF(C34&lt;&gt;"",[2]!HK3RECHECHERECHANTIER(C34,"LIBELLE"),"")</f>
        <v>FEGERSHEIM - Rue du Travail</v>
      </c>
      <c r="K34" t="str" cm="1">
        <f t="array" ref="K34">IF(C34&lt;&gt;"",[2]!HK3RECHECHERECHANTIER(C34,"VILLE"),"")</f>
        <v>FEGERSHEIM</v>
      </c>
      <c r="L34" t="str" cm="1">
        <f t="array" ref="L34">IF(C34&lt;&gt;"",[2]!HK3RECHECHERECHANTIER(C34,"ADRESSE1"),"")</f>
        <v>Rue du Travail</v>
      </c>
      <c r="O34" s="6" t="str" cm="1">
        <f t="array" ref="O34">IF(C34&lt;&gt;"",[2]!HK3RECHECHERECHANTIER(C34,"DATE_OUVERT"),"")</f>
        <v>09/12/2022</v>
      </c>
      <c r="Q34" s="3"/>
      <c r="R34" t="str" cm="1">
        <f t="array" ref="R34">_xlfn.IFNA(IF(Q34="",[2]!HK3RECHECHERECDEAVEN(C34,"CD.COMMENTAIRE",0),[2]!HK3RECHECHERECDEAVEN(Q34,"CD.COMMENTAIRE",0)),"")</f>
        <v/>
      </c>
      <c r="S34" t="str" cm="1">
        <f t="array" ref="S34">IF(Q34&lt;&gt;"",[2]!HK3RECHECHERECDEAVEN(Q34,"CD.NUM_DEVIS",0),[2]!HK3RECHECHERECDEAVEN(C34,"CD.NUM_DEVIS",0))</f>
        <v>2022-57029</v>
      </c>
      <c r="T34" t="str" cm="1">
        <f t="array" ref="T34">IF(Q34&lt;&gt;"",[2]!HK3RECHECHERECDEAVEN(Q34,"CD.NUM_COMMANDE",0),[2]!HK3RECHECHERECDEAVEN(C34,"CD.NUM_COMMANDE",0))</f>
        <v>314296</v>
      </c>
      <c r="AB34" s="5">
        <f t="shared" si="1"/>
        <v>1</v>
      </c>
      <c r="AC34" s="5" t="str">
        <f t="shared" si="0"/>
        <v>FAUX</v>
      </c>
    </row>
    <row r="35" spans="1:29" x14ac:dyDescent="0.3">
      <c r="A35" s="3" t="s">
        <v>75</v>
      </c>
      <c r="B35" s="3" t="s">
        <v>29</v>
      </c>
      <c r="C35" s="3" t="s">
        <v>77</v>
      </c>
      <c r="D35" s="6">
        <v>44986</v>
      </c>
      <c r="J35" t="str" cm="1">
        <f t="array" ref="J35">IF(C35&lt;&gt;"",[2]!HK3RECHECHERECHANTIER(C35,"LIBELLE"),"")</f>
        <v>FEGERSHEIM - Rue du Travail</v>
      </c>
      <c r="K35" t="str" cm="1">
        <f t="array" ref="K35">IF(C35&lt;&gt;"",[2]!HK3RECHECHERECHANTIER(C35,"VILLE"),"")</f>
        <v>FEGERSHEIM</v>
      </c>
      <c r="L35" t="str" cm="1">
        <f t="array" ref="L35">IF(C35&lt;&gt;"",[2]!HK3RECHECHERECHANTIER(C35,"ADRESSE1"),"")</f>
        <v>Rue du Travail</v>
      </c>
      <c r="O35" s="6" t="str" cm="1">
        <f t="array" ref="O35">IF(C35&lt;&gt;"",[2]!HK3RECHECHERECHANTIER(C35,"DATE_OUVERT"),"")</f>
        <v>09/12/2022</v>
      </c>
      <c r="Q35" s="3"/>
      <c r="R35" t="str" cm="1">
        <f t="array" ref="R35">_xlfn.IFNA(IF(Q35="",[2]!HK3RECHECHERECDEAVEN(C35,"CD.COMMENTAIRE",0),[2]!HK3RECHECHERECDEAVEN(Q35,"CD.COMMENTAIRE",0)),"")</f>
        <v/>
      </c>
      <c r="S35" t="str" cm="1">
        <f t="array" ref="S35">IF(Q35&lt;&gt;"",[2]!HK3RECHECHERECDEAVEN(Q35,"CD.NUM_DEVIS",0),[2]!HK3RECHECHERECDEAVEN(C35,"CD.NUM_DEVIS",0))</f>
        <v>2022-57029</v>
      </c>
      <c r="T35" t="str" cm="1">
        <f t="array" ref="T35">IF(Q35&lt;&gt;"",[2]!HK3RECHECHERECDEAVEN(Q35,"CD.NUM_COMMANDE",0),[2]!HK3RECHECHERECDEAVEN(C35,"CD.NUM_COMMANDE",0))</f>
        <v>314296</v>
      </c>
      <c r="AB35" s="5">
        <f t="shared" si="1"/>
        <v>1</v>
      </c>
      <c r="AC35" s="5" t="str">
        <f t="shared" si="0"/>
        <v>FAUX</v>
      </c>
    </row>
    <row r="36" spans="1:29" x14ac:dyDescent="0.3">
      <c r="A36" s="3" t="s">
        <v>76</v>
      </c>
      <c r="B36" s="3" t="s">
        <v>29</v>
      </c>
      <c r="C36" s="3" t="s">
        <v>77</v>
      </c>
      <c r="D36" s="6">
        <v>44986</v>
      </c>
      <c r="J36" t="str" cm="1">
        <f t="array" ref="J36">IF(C36&lt;&gt;"",[2]!HK3RECHECHERECHANTIER(C36,"LIBELLE"),"")</f>
        <v>FEGERSHEIM - Rue du Travail</v>
      </c>
      <c r="K36" t="str" cm="1">
        <f t="array" ref="K36">IF(C36&lt;&gt;"",[2]!HK3RECHECHERECHANTIER(C36,"VILLE"),"")</f>
        <v>FEGERSHEIM</v>
      </c>
      <c r="L36" t="str" cm="1">
        <f t="array" ref="L36">IF(C36&lt;&gt;"",[2]!HK3RECHECHERECHANTIER(C36,"ADRESSE1"),"")</f>
        <v>Rue du Travail</v>
      </c>
      <c r="O36" s="6" t="str" cm="1">
        <f t="array" ref="O36">IF(C36&lt;&gt;"",[2]!HK3RECHECHERECHANTIER(C36,"DATE_OUVERT"),"")</f>
        <v>09/12/2022</v>
      </c>
      <c r="Q36" s="3"/>
      <c r="R36" t="str" cm="1">
        <f t="array" ref="R36">_xlfn.IFNA(IF(Q36="",[2]!HK3RECHECHERECDEAVEN(C36,"CD.COMMENTAIRE",0),[2]!HK3RECHECHERECDEAVEN(Q36,"CD.COMMENTAIRE",0)),"")</f>
        <v/>
      </c>
      <c r="S36" t="str" cm="1">
        <f t="array" ref="S36">IF(Q36&lt;&gt;"",[2]!HK3RECHECHERECDEAVEN(Q36,"CD.NUM_DEVIS",0),[2]!HK3RECHECHERECDEAVEN(C36,"CD.NUM_DEVIS",0))</f>
        <v>2022-57029</v>
      </c>
      <c r="T36" t="str" cm="1">
        <f t="array" ref="T36">IF(Q36&lt;&gt;"",[2]!HK3RECHECHERECDEAVEN(Q36,"CD.NUM_COMMANDE",0),[2]!HK3RECHECHERECDEAVEN(C36,"CD.NUM_COMMANDE",0))</f>
        <v>314296</v>
      </c>
      <c r="AB36" s="5">
        <f t="shared" si="1"/>
        <v>1</v>
      </c>
      <c r="AC36" s="5" t="str">
        <f t="shared" si="0"/>
        <v>FAUX</v>
      </c>
    </row>
    <row r="37" spans="1:29" x14ac:dyDescent="0.3">
      <c r="A37" s="3" t="s">
        <v>78</v>
      </c>
      <c r="B37" s="3" t="s">
        <v>29</v>
      </c>
      <c r="C37" s="3" t="s">
        <v>81</v>
      </c>
      <c r="D37" s="6">
        <v>44986</v>
      </c>
      <c r="J37" t="str" cm="1">
        <f t="array" ref="J37">IF(C37&lt;&gt;"",[2]!HK3RECHECHERECHANTIER(C37,"LIBELLE"),"")</f>
        <v>FEGERSHEIM - Rue des Vosges</v>
      </c>
      <c r="K37" t="str" cm="1">
        <f t="array" ref="K37">IF(C37&lt;&gt;"",[2]!HK3RECHECHERECHANTIER(C37,"VILLE"),"")</f>
        <v>FEGERSHEIM</v>
      </c>
      <c r="L37" t="str" cm="1">
        <f t="array" ref="L37">IF(C37&lt;&gt;"",[2]!HK3RECHECHERECHANTIER(C37,"ADRESSE1"),"")</f>
        <v>Rue des Vosges</v>
      </c>
      <c r="O37" s="6" t="str" cm="1">
        <f t="array" ref="O37">IF(C37&lt;&gt;"",[2]!HK3RECHECHERECHANTIER(C37,"DATE_OUVERT"),"")</f>
        <v>09/12/2022</v>
      </c>
      <c r="Q37" s="3"/>
      <c r="R37" t="str" cm="1">
        <f t="array" ref="R37">_xlfn.IFNA(IF(Q37="",[2]!HK3RECHECHERECDEAVEN(C37,"CD.COMMENTAIRE",0),[2]!HK3RECHECHERECDEAVEN(Q37,"CD.COMMENTAIRE",0)),"")</f>
        <v/>
      </c>
      <c r="S37" t="str" cm="1">
        <f t="array" ref="S37">IF(Q37&lt;&gt;"",[2]!HK3RECHECHERECDEAVEN(Q37,"CD.NUM_DEVIS",0),[2]!HK3RECHECHERECDEAVEN(C37,"CD.NUM_DEVIS",0))</f>
        <v>2022-87030</v>
      </c>
      <c r="T37" t="str" cm="1">
        <f t="array" ref="T37">IF(Q37&lt;&gt;"",[2]!HK3RECHECHERECDEAVEN(Q37,"CD.NUM_COMMANDE",0),[2]!HK3RECHECHERECDEAVEN(C37,"CD.NUM_COMMANDE",0))</f>
        <v>314297</v>
      </c>
      <c r="AB37" s="5">
        <f t="shared" si="1"/>
        <v>1</v>
      </c>
      <c r="AC37" s="5" t="str">
        <f t="shared" si="0"/>
        <v>FAUX</v>
      </c>
    </row>
    <row r="38" spans="1:29" x14ac:dyDescent="0.3">
      <c r="A38" s="3" t="s">
        <v>79</v>
      </c>
      <c r="B38" s="3" t="s">
        <v>29</v>
      </c>
      <c r="C38" s="3" t="s">
        <v>81</v>
      </c>
      <c r="D38" s="6">
        <v>44986</v>
      </c>
      <c r="J38" t="str" cm="1">
        <f t="array" ref="J38">IF(C38&lt;&gt;"",[2]!HK3RECHECHERECHANTIER(C38,"LIBELLE"),"")</f>
        <v>FEGERSHEIM - Rue des Vosges</v>
      </c>
      <c r="K38" t="str" cm="1">
        <f t="array" ref="K38">IF(C38&lt;&gt;"",[2]!HK3RECHECHERECHANTIER(C38,"VILLE"),"")</f>
        <v>FEGERSHEIM</v>
      </c>
      <c r="L38" t="str" cm="1">
        <f t="array" ref="L38">IF(C38&lt;&gt;"",[2]!HK3RECHECHERECHANTIER(C38,"ADRESSE1"),"")</f>
        <v>Rue des Vosges</v>
      </c>
      <c r="O38" s="6" t="str" cm="1">
        <f t="array" ref="O38">IF(C38&lt;&gt;"",[2]!HK3RECHECHERECHANTIER(C38,"DATE_OUVERT"),"")</f>
        <v>09/12/2022</v>
      </c>
      <c r="Q38" s="3"/>
      <c r="R38" t="str" cm="1">
        <f t="array" ref="R38">_xlfn.IFNA(IF(Q38="",[2]!HK3RECHECHERECDEAVEN(C38,"CD.COMMENTAIRE",0),[2]!HK3RECHECHERECDEAVEN(Q38,"CD.COMMENTAIRE",0)),"")</f>
        <v/>
      </c>
      <c r="S38" t="str" cm="1">
        <f t="array" ref="S38">IF(Q38&lt;&gt;"",[2]!HK3RECHECHERECDEAVEN(Q38,"CD.NUM_DEVIS",0),[2]!HK3RECHECHERECDEAVEN(C38,"CD.NUM_DEVIS",0))</f>
        <v>2022-87030</v>
      </c>
      <c r="T38" t="str" cm="1">
        <f t="array" ref="T38">IF(Q38&lt;&gt;"",[2]!HK3RECHECHERECDEAVEN(Q38,"CD.NUM_COMMANDE",0),[2]!HK3RECHECHERECDEAVEN(C38,"CD.NUM_COMMANDE",0))</f>
        <v>314297</v>
      </c>
      <c r="AB38" s="5">
        <f t="shared" si="1"/>
        <v>1</v>
      </c>
      <c r="AC38" s="5" t="str">
        <f t="shared" si="0"/>
        <v>FAUX</v>
      </c>
    </row>
    <row r="39" spans="1:29" x14ac:dyDescent="0.3">
      <c r="A39" s="3" t="s">
        <v>80</v>
      </c>
      <c r="B39" s="3" t="s">
        <v>29</v>
      </c>
      <c r="C39" s="3" t="s">
        <v>81</v>
      </c>
      <c r="D39" s="6">
        <v>44986</v>
      </c>
      <c r="J39" t="str" cm="1">
        <f t="array" ref="J39">IF(C39&lt;&gt;"",[2]!HK3RECHECHERECHANTIER(C39,"LIBELLE"),"")</f>
        <v>FEGERSHEIM - Rue des Vosges</v>
      </c>
      <c r="K39" t="str" cm="1">
        <f t="array" ref="K39">IF(C39&lt;&gt;"",[2]!HK3RECHECHERECHANTIER(C39,"VILLE"),"")</f>
        <v>FEGERSHEIM</v>
      </c>
      <c r="L39" t="str" cm="1">
        <f t="array" ref="L39">IF(C39&lt;&gt;"",[2]!HK3RECHECHERECHANTIER(C39,"ADRESSE1"),"")</f>
        <v>Rue des Vosges</v>
      </c>
      <c r="O39" s="6" t="str" cm="1">
        <f t="array" ref="O39">IF(C39&lt;&gt;"",[2]!HK3RECHECHERECHANTIER(C39,"DATE_OUVERT"),"")</f>
        <v>09/12/2022</v>
      </c>
      <c r="Q39" s="3"/>
      <c r="R39" t="str" cm="1">
        <f t="array" ref="R39">_xlfn.IFNA(IF(Q39="",[2]!HK3RECHECHERECDEAVEN(C39,"CD.COMMENTAIRE",0),[2]!HK3RECHECHERECDEAVEN(Q39,"CD.COMMENTAIRE",0)),"")</f>
        <v/>
      </c>
      <c r="S39" t="str" cm="1">
        <f t="array" ref="S39">IF(Q39&lt;&gt;"",[2]!HK3RECHECHERECDEAVEN(Q39,"CD.NUM_DEVIS",0),[2]!HK3RECHECHERECDEAVEN(C39,"CD.NUM_DEVIS",0))</f>
        <v>2022-87030</v>
      </c>
      <c r="T39" t="str" cm="1">
        <f t="array" ref="T39">IF(Q39&lt;&gt;"",[2]!HK3RECHECHERECDEAVEN(Q39,"CD.NUM_COMMANDE",0),[2]!HK3RECHECHERECDEAVEN(C39,"CD.NUM_COMMANDE",0))</f>
        <v>314297</v>
      </c>
      <c r="AB39" s="5">
        <f t="shared" si="1"/>
        <v>1</v>
      </c>
      <c r="AC39" s="5" t="str">
        <f t="shared" si="0"/>
        <v>FAUX</v>
      </c>
    </row>
    <row r="40" spans="1:29" x14ac:dyDescent="0.3">
      <c r="A40" s="3" t="s">
        <v>82</v>
      </c>
      <c r="B40" s="3" t="s">
        <v>29</v>
      </c>
      <c r="C40" s="3" t="s">
        <v>87</v>
      </c>
      <c r="D40" s="6">
        <v>44986</v>
      </c>
      <c r="J40" t="str" cm="1">
        <f t="array" ref="J40">IF(C40&lt;&gt;"",[2]!HK3RECHECHERECHANTIER(C40,"LIBELLE"),"")</f>
        <v>GEISPOLSHEIM - Rues de la Liberté et St</v>
      </c>
      <c r="K40" t="str" cm="1">
        <f t="array" ref="K40">IF(C40&lt;&gt;"",[2]!HK3RECHECHERECHANTIER(C40,"VILLE"),"")</f>
        <v>GEISPOLSHEIM</v>
      </c>
      <c r="L40" t="str" cm="1">
        <f t="array" ref="L40">IF(C40&lt;&gt;"",[2]!HK3RECHECHERECHANTIER(C40,"ADRESSE1"),"")</f>
        <v>Rues de la Liberté et St Therèse</v>
      </c>
      <c r="O40" s="6" t="str" cm="1">
        <f t="array" ref="O40">IF(C40&lt;&gt;"",[2]!HK3RECHECHERECHANTIER(C40,"DATE_OUVERT"),"")</f>
        <v>09/12/2022</v>
      </c>
      <c r="Q40" s="3"/>
      <c r="R40" t="str" cm="1">
        <f t="array" ref="R40">_xlfn.IFNA(IF(Q40="",[2]!HK3RECHECHERECDEAVEN(C40,"CD.COMMENTAIRE",0),[2]!HK3RECHECHERECDEAVEN(Q40,"CD.COMMENTAIRE",0)),"")</f>
        <v/>
      </c>
      <c r="S40" t="str" cm="1">
        <f t="array" ref="S40">IF(Q40&lt;&gt;"",[2]!HK3RECHECHERECDEAVEN(Q40,"CD.NUM_DEVIS",0),[2]!HK3RECHECHERECDEAVEN(C40,"CD.NUM_DEVIS",0))</f>
        <v>2023-57148</v>
      </c>
      <c r="T40" t="str" cm="1">
        <f t="array" ref="T40">IF(Q40&lt;&gt;"",[2]!HK3RECHECHERECDEAVEN(Q40,"CD.NUM_COMMANDE",0),[2]!HK3RECHECHERECDEAVEN(C40,"CD.NUM_COMMANDE",0))</f>
        <v>314488</v>
      </c>
      <c r="AB40" s="5">
        <f t="shared" si="1"/>
        <v>1</v>
      </c>
      <c r="AC40" s="5" t="str">
        <f t="shared" si="0"/>
        <v>FAUX</v>
      </c>
    </row>
    <row r="41" spans="1:29" x14ac:dyDescent="0.3">
      <c r="A41" s="3" t="s">
        <v>83</v>
      </c>
      <c r="B41" s="3" t="s">
        <v>29</v>
      </c>
      <c r="C41" s="3" t="s">
        <v>87</v>
      </c>
      <c r="D41" s="6">
        <v>44986</v>
      </c>
      <c r="J41" t="str" cm="1">
        <f t="array" ref="J41">IF(C41&lt;&gt;"",[2]!HK3RECHECHERECHANTIER(C41,"LIBELLE"),"")</f>
        <v>GEISPOLSHEIM - Rues de la Liberté et St</v>
      </c>
      <c r="K41" t="str" cm="1">
        <f t="array" ref="K41">IF(C41&lt;&gt;"",[2]!HK3RECHECHERECHANTIER(C41,"VILLE"),"")</f>
        <v>GEISPOLSHEIM</v>
      </c>
      <c r="L41" t="str" cm="1">
        <f t="array" ref="L41">IF(C41&lt;&gt;"",[2]!HK3RECHECHERECHANTIER(C41,"ADRESSE1"),"")</f>
        <v>Rues de la Liberté et St Therèse</v>
      </c>
      <c r="O41" s="6" t="str" cm="1">
        <f t="array" ref="O41">IF(C41&lt;&gt;"",[2]!HK3RECHECHERECHANTIER(C41,"DATE_OUVERT"),"")</f>
        <v>09/12/2022</v>
      </c>
      <c r="Q41" s="3"/>
      <c r="R41" t="str" cm="1">
        <f t="array" ref="R41">_xlfn.IFNA(IF(Q41="",[2]!HK3RECHECHERECDEAVEN(C41,"CD.COMMENTAIRE",0),[2]!HK3RECHECHERECDEAVEN(Q41,"CD.COMMENTAIRE",0)),"")</f>
        <v/>
      </c>
      <c r="S41" t="str" cm="1">
        <f t="array" ref="S41">IF(Q41&lt;&gt;"",[2]!HK3RECHECHERECDEAVEN(Q41,"CD.NUM_DEVIS",0),[2]!HK3RECHECHERECDEAVEN(C41,"CD.NUM_DEVIS",0))</f>
        <v>2023-57148</v>
      </c>
      <c r="T41" t="str" cm="1">
        <f t="array" ref="T41">IF(Q41&lt;&gt;"",[2]!HK3RECHECHERECDEAVEN(Q41,"CD.NUM_COMMANDE",0),[2]!HK3RECHECHERECDEAVEN(C41,"CD.NUM_COMMANDE",0))</f>
        <v>314488</v>
      </c>
      <c r="AB41" s="5">
        <f t="shared" si="1"/>
        <v>1</v>
      </c>
      <c r="AC41" s="5" t="str">
        <f t="shared" si="0"/>
        <v>FAUX</v>
      </c>
    </row>
    <row r="42" spans="1:29" x14ac:dyDescent="0.3">
      <c r="A42" s="3" t="s">
        <v>84</v>
      </c>
      <c r="B42" s="3" t="s">
        <v>29</v>
      </c>
      <c r="C42" s="3" t="s">
        <v>87</v>
      </c>
      <c r="D42" s="6">
        <v>44986</v>
      </c>
      <c r="J42" t="str" cm="1">
        <f t="array" ref="J42">IF(C42&lt;&gt;"",[2]!HK3RECHECHERECHANTIER(C42,"LIBELLE"),"")</f>
        <v>GEISPOLSHEIM - Rues de la Liberté et St</v>
      </c>
      <c r="K42" t="str" cm="1">
        <f t="array" ref="K42">IF(C42&lt;&gt;"",[2]!HK3RECHECHERECHANTIER(C42,"VILLE"),"")</f>
        <v>GEISPOLSHEIM</v>
      </c>
      <c r="L42" t="str" cm="1">
        <f t="array" ref="L42">IF(C42&lt;&gt;"",[2]!HK3RECHECHERECHANTIER(C42,"ADRESSE1"),"")</f>
        <v>Rues de la Liberté et St Therèse</v>
      </c>
      <c r="O42" s="6" t="str" cm="1">
        <f t="array" ref="O42">IF(C42&lt;&gt;"",[2]!HK3RECHECHERECHANTIER(C42,"DATE_OUVERT"),"")</f>
        <v>09/12/2022</v>
      </c>
      <c r="Q42" s="3"/>
      <c r="R42" t="str" cm="1">
        <f t="array" ref="R42">_xlfn.IFNA(IF(Q42="",[2]!HK3RECHECHERECDEAVEN(C42,"CD.COMMENTAIRE",0),[2]!HK3RECHECHERECDEAVEN(Q42,"CD.COMMENTAIRE",0)),"")</f>
        <v/>
      </c>
      <c r="S42" t="str" cm="1">
        <f t="array" ref="S42">IF(Q42&lt;&gt;"",[2]!HK3RECHECHERECDEAVEN(Q42,"CD.NUM_DEVIS",0),[2]!HK3RECHECHERECDEAVEN(C42,"CD.NUM_DEVIS",0))</f>
        <v>2023-57148</v>
      </c>
      <c r="T42" t="str" cm="1">
        <f t="array" ref="T42">IF(Q42&lt;&gt;"",[2]!HK3RECHECHERECDEAVEN(Q42,"CD.NUM_COMMANDE",0),[2]!HK3RECHECHERECDEAVEN(C42,"CD.NUM_COMMANDE",0))</f>
        <v>314488</v>
      </c>
      <c r="AB42" s="5">
        <f t="shared" si="1"/>
        <v>1</v>
      </c>
      <c r="AC42" s="5" t="str">
        <f t="shared" si="0"/>
        <v>FAUX</v>
      </c>
    </row>
    <row r="43" spans="1:29" x14ac:dyDescent="0.3">
      <c r="A43" s="3" t="s">
        <v>85</v>
      </c>
      <c r="B43" s="3" t="s">
        <v>29</v>
      </c>
      <c r="C43" s="3" t="s">
        <v>87</v>
      </c>
      <c r="D43" s="6">
        <v>44986</v>
      </c>
      <c r="J43" t="str" cm="1">
        <f t="array" ref="J43">IF(C43&lt;&gt;"",[2]!HK3RECHECHERECHANTIER(C43,"LIBELLE"),"")</f>
        <v>GEISPOLSHEIM - Rues de la Liberté et St</v>
      </c>
      <c r="K43" t="str" cm="1">
        <f t="array" ref="K43">IF(C43&lt;&gt;"",[2]!HK3RECHECHERECHANTIER(C43,"VILLE"),"")</f>
        <v>GEISPOLSHEIM</v>
      </c>
      <c r="L43" t="str" cm="1">
        <f t="array" ref="L43">IF(C43&lt;&gt;"",[2]!HK3RECHECHERECHANTIER(C43,"ADRESSE1"),"")</f>
        <v>Rues de la Liberté et St Therèse</v>
      </c>
      <c r="O43" s="6" t="str" cm="1">
        <f t="array" ref="O43">IF(C43&lt;&gt;"",[2]!HK3RECHECHERECHANTIER(C43,"DATE_OUVERT"),"")</f>
        <v>09/12/2022</v>
      </c>
      <c r="Q43" s="3"/>
      <c r="R43" t="str" cm="1">
        <f t="array" ref="R43">_xlfn.IFNA(IF(Q43="",[2]!HK3RECHECHERECDEAVEN(C43,"CD.COMMENTAIRE",0),[2]!HK3RECHECHERECDEAVEN(Q43,"CD.COMMENTAIRE",0)),"")</f>
        <v/>
      </c>
      <c r="S43" t="str" cm="1">
        <f t="array" ref="S43">IF(Q43&lt;&gt;"",[2]!HK3RECHECHERECDEAVEN(Q43,"CD.NUM_DEVIS",0),[2]!HK3RECHECHERECDEAVEN(C43,"CD.NUM_DEVIS",0))</f>
        <v>2023-57148</v>
      </c>
      <c r="T43" t="str" cm="1">
        <f t="array" ref="T43">IF(Q43&lt;&gt;"",[2]!HK3RECHECHERECDEAVEN(Q43,"CD.NUM_COMMANDE",0),[2]!HK3RECHECHERECDEAVEN(C43,"CD.NUM_COMMANDE",0))</f>
        <v>314488</v>
      </c>
      <c r="AB43" s="5">
        <f t="shared" si="1"/>
        <v>1</v>
      </c>
      <c r="AC43" s="5" t="str">
        <f t="shared" si="0"/>
        <v>FAUX</v>
      </c>
    </row>
    <row r="44" spans="1:29" x14ac:dyDescent="0.3">
      <c r="A44" s="3" t="s">
        <v>86</v>
      </c>
      <c r="B44" s="3" t="s">
        <v>29</v>
      </c>
      <c r="C44" s="3" t="s">
        <v>87</v>
      </c>
      <c r="D44" s="6">
        <v>44986</v>
      </c>
      <c r="J44" t="str" cm="1">
        <f t="array" ref="J44">IF(C44&lt;&gt;"",[2]!HK3RECHECHERECHANTIER(C44,"LIBELLE"),"")</f>
        <v>GEISPOLSHEIM - Rues de la Liberté et St</v>
      </c>
      <c r="K44" t="str" cm="1">
        <f t="array" ref="K44">IF(C44&lt;&gt;"",[2]!HK3RECHECHERECHANTIER(C44,"VILLE"),"")</f>
        <v>GEISPOLSHEIM</v>
      </c>
      <c r="L44" t="str" cm="1">
        <f t="array" ref="L44">IF(C44&lt;&gt;"",[2]!HK3RECHECHERECHANTIER(C44,"ADRESSE1"),"")</f>
        <v>Rues de la Liberté et St Therèse</v>
      </c>
      <c r="O44" s="6" t="str" cm="1">
        <f t="array" ref="O44">IF(C44&lt;&gt;"",[2]!HK3RECHECHERECHANTIER(C44,"DATE_OUVERT"),"")</f>
        <v>09/12/2022</v>
      </c>
      <c r="Q44" s="3"/>
      <c r="R44" t="str" cm="1">
        <f t="array" ref="R44">_xlfn.IFNA(IF(Q44="",[2]!HK3RECHECHERECDEAVEN(C44,"CD.COMMENTAIRE",0),[2]!HK3RECHECHERECDEAVEN(Q44,"CD.COMMENTAIRE",0)),"")</f>
        <v/>
      </c>
      <c r="S44" t="str" cm="1">
        <f t="array" ref="S44">IF(Q44&lt;&gt;"",[2]!HK3RECHECHERECDEAVEN(Q44,"CD.NUM_DEVIS",0),[2]!HK3RECHECHERECDEAVEN(C44,"CD.NUM_DEVIS",0))</f>
        <v>2023-57148</v>
      </c>
      <c r="T44" t="str" cm="1">
        <f t="array" ref="T44">IF(Q44&lt;&gt;"",[2]!HK3RECHECHERECDEAVEN(Q44,"CD.NUM_COMMANDE",0),[2]!HK3RECHECHERECDEAVEN(C44,"CD.NUM_COMMANDE",0))</f>
        <v>314488</v>
      </c>
      <c r="AB44" s="5">
        <f t="shared" si="1"/>
        <v>1</v>
      </c>
      <c r="AC44" s="5" t="str">
        <f t="shared" si="0"/>
        <v>FAUX</v>
      </c>
    </row>
    <row r="45" spans="1:29" x14ac:dyDescent="0.3">
      <c r="A45" s="3" t="s">
        <v>88</v>
      </c>
      <c r="B45" s="3" t="s">
        <v>29</v>
      </c>
      <c r="C45" s="3" t="s">
        <v>89</v>
      </c>
      <c r="D45" s="6">
        <v>44986</v>
      </c>
      <c r="J45" t="str" cm="1">
        <f t="array" ref="J45">IF(C45&lt;&gt;"",[2]!HK3RECHECHERECHANTIER(C45,"LIBELLE"),"")</f>
        <v>GEISPOLSHEIM - Rue du vieux Moulin</v>
      </c>
      <c r="K45" t="str" cm="1">
        <f t="array" ref="K45">IF(C45&lt;&gt;"",[2]!HK3RECHECHERECHANTIER(C45,"VILLE"),"")</f>
        <v>GEISPOLSHEIM</v>
      </c>
      <c r="L45" t="str" cm="1">
        <f t="array" ref="L45">IF(C45&lt;&gt;"",[2]!HK3RECHECHERECHANTIER(C45,"ADRESSE1"),"")</f>
        <v>Rue du vieux Moulin</v>
      </c>
      <c r="O45" s="6" t="str" cm="1">
        <f t="array" ref="O45">IF(C45&lt;&gt;"",[2]!HK3RECHECHERECHANTIER(C45,"DATE_OUVERT"),"")</f>
        <v>09/12/2022</v>
      </c>
      <c r="Q45" s="3"/>
      <c r="R45" t="str" cm="1">
        <f t="array" ref="R45">_xlfn.IFNA(IF(Q45="",[2]!HK3RECHECHERECDEAVEN(C45,"CD.COMMENTAIRE",0),[2]!HK3RECHECHERECDEAVEN(Q45,"CD.COMMENTAIRE",0)),"")</f>
        <v/>
      </c>
      <c r="S45" t="str" cm="1">
        <f t="array" ref="S45">IF(Q45&lt;&gt;"",[2]!HK3RECHECHERECDEAVEN(Q45,"CD.NUM_DEVIS",0),[2]!HK3RECHECHERECDEAVEN(C45,"CD.NUM_DEVIS",0))</f>
        <v>2023-57149</v>
      </c>
      <c r="T45" t="str" cm="1">
        <f t="array" ref="T45">IF(Q45&lt;&gt;"",[2]!HK3RECHECHERECDEAVEN(Q45,"CD.NUM_COMMANDE",0),[2]!HK3RECHECHERECDEAVEN(C45,"CD.NUM_COMMANDE",0))</f>
        <v>314489</v>
      </c>
      <c r="AB45" s="5">
        <f t="shared" si="1"/>
        <v>1</v>
      </c>
      <c r="AC45" s="5" t="str">
        <f t="shared" si="0"/>
        <v>FAUX</v>
      </c>
    </row>
    <row r="46" spans="1:29" x14ac:dyDescent="0.3">
      <c r="A46" s="3" t="s">
        <v>88</v>
      </c>
      <c r="B46" s="3" t="s">
        <v>29</v>
      </c>
      <c r="C46" s="3" t="s">
        <v>89</v>
      </c>
      <c r="D46" s="6">
        <v>44986</v>
      </c>
      <c r="J46" t="str" cm="1">
        <f t="array" ref="J46">IF(C46&lt;&gt;"",[2]!HK3RECHECHERECHANTIER(C46,"LIBELLE"),"")</f>
        <v>GEISPOLSHEIM - Rue du vieux Moulin</v>
      </c>
      <c r="K46" t="str" cm="1">
        <f t="array" ref="K46">IF(C46&lt;&gt;"",[2]!HK3RECHECHERECHANTIER(C46,"VILLE"),"")</f>
        <v>GEISPOLSHEIM</v>
      </c>
      <c r="L46" t="str" cm="1">
        <f t="array" ref="L46">IF(C46&lt;&gt;"",[2]!HK3RECHECHERECHANTIER(C46,"ADRESSE1"),"")</f>
        <v>Rue du vieux Moulin</v>
      </c>
      <c r="O46" s="6" t="str" cm="1">
        <f t="array" ref="O46">IF(C46&lt;&gt;"",[2]!HK3RECHECHERECHANTIER(C46,"DATE_OUVERT"),"")</f>
        <v>09/12/2022</v>
      </c>
      <c r="Q46" s="3"/>
      <c r="R46" t="str" cm="1">
        <f t="array" ref="R46">_xlfn.IFNA(IF(Q46="",[2]!HK3RECHECHERECDEAVEN(C46,"CD.COMMENTAIRE",0),[2]!HK3RECHECHERECDEAVEN(Q46,"CD.COMMENTAIRE",0)),"")</f>
        <v/>
      </c>
      <c r="S46" t="str" cm="1">
        <f t="array" ref="S46">IF(Q46&lt;&gt;"",[2]!HK3RECHECHERECDEAVEN(Q46,"CD.NUM_DEVIS",0),[2]!HK3RECHECHERECDEAVEN(C46,"CD.NUM_DEVIS",0))</f>
        <v>2023-57149</v>
      </c>
      <c r="T46" t="str" cm="1">
        <f t="array" ref="T46">IF(Q46&lt;&gt;"",[2]!HK3RECHECHERECDEAVEN(Q46,"CD.NUM_COMMANDE",0),[2]!HK3RECHECHERECDEAVEN(C46,"CD.NUM_COMMANDE",0))</f>
        <v>314489</v>
      </c>
      <c r="AB46" s="5">
        <f t="shared" si="1"/>
        <v>1</v>
      </c>
      <c r="AC46" s="5" t="str">
        <f t="shared" si="0"/>
        <v>FAUX</v>
      </c>
    </row>
    <row r="47" spans="1:29" x14ac:dyDescent="0.3">
      <c r="A47" s="3" t="s">
        <v>88</v>
      </c>
      <c r="B47" s="3" t="s">
        <v>29</v>
      </c>
      <c r="C47" s="3" t="s">
        <v>89</v>
      </c>
      <c r="D47" s="6">
        <v>44986</v>
      </c>
      <c r="J47" t="str" cm="1">
        <f t="array" ref="J47">IF(C47&lt;&gt;"",[2]!HK3RECHECHERECHANTIER(C47,"LIBELLE"),"")</f>
        <v>GEISPOLSHEIM - Rue du vieux Moulin</v>
      </c>
      <c r="K47" t="str" cm="1">
        <f t="array" ref="K47">IF(C47&lt;&gt;"",[2]!HK3RECHECHERECHANTIER(C47,"VILLE"),"")</f>
        <v>GEISPOLSHEIM</v>
      </c>
      <c r="L47" t="str" cm="1">
        <f t="array" ref="L47">IF(C47&lt;&gt;"",[2]!HK3RECHECHERECHANTIER(C47,"ADRESSE1"),"")</f>
        <v>Rue du vieux Moulin</v>
      </c>
      <c r="O47" s="6" t="str" cm="1">
        <f t="array" ref="O47">IF(C47&lt;&gt;"",[2]!HK3RECHECHERECHANTIER(C47,"DATE_OUVERT"),"")</f>
        <v>09/12/2022</v>
      </c>
      <c r="Q47" s="3"/>
      <c r="R47" t="str" cm="1">
        <f t="array" ref="R47">_xlfn.IFNA(IF(Q47="",[2]!HK3RECHECHERECDEAVEN(C47,"CD.COMMENTAIRE",0),[2]!HK3RECHECHERECDEAVEN(Q47,"CD.COMMENTAIRE",0)),"")</f>
        <v/>
      </c>
      <c r="S47" t="str" cm="1">
        <f t="array" ref="S47">IF(Q47&lt;&gt;"",[2]!HK3RECHECHERECDEAVEN(Q47,"CD.NUM_DEVIS",0),[2]!HK3RECHECHERECDEAVEN(C47,"CD.NUM_DEVIS",0))</f>
        <v>2023-57149</v>
      </c>
      <c r="T47" t="str" cm="1">
        <f t="array" ref="T47">IF(Q47&lt;&gt;"",[2]!HK3RECHECHERECDEAVEN(Q47,"CD.NUM_COMMANDE",0),[2]!HK3RECHECHERECDEAVEN(C47,"CD.NUM_COMMANDE",0))</f>
        <v>314489</v>
      </c>
      <c r="AB47" s="5">
        <f t="shared" si="1"/>
        <v>1</v>
      </c>
      <c r="AC47" s="5" t="str">
        <f t="shared" si="0"/>
        <v>FAUX</v>
      </c>
    </row>
    <row r="48" spans="1:29" x14ac:dyDescent="0.3">
      <c r="A48" s="3" t="s">
        <v>90</v>
      </c>
      <c r="B48" s="3" t="s">
        <v>29</v>
      </c>
      <c r="C48" s="3" t="s">
        <v>91</v>
      </c>
      <c r="D48" s="6">
        <v>44986</v>
      </c>
      <c r="J48" t="str" cm="1">
        <f t="array" ref="J48">IF(C48&lt;&gt;"",[2]!HK3RECHECHERECHANTIER(C48,"LIBELLE"),"")</f>
        <v>ILLKIRCH GRAFFENSTADEN - Route d'Eschau</v>
      </c>
      <c r="K48" t="str" cm="1">
        <f t="array" ref="K48">IF(C48&lt;&gt;"",[2]!HK3RECHECHERECHANTIER(C48,"VILLE"),"")</f>
        <v>ILLKIRCH GRAFFENSTADEN</v>
      </c>
      <c r="L48" t="str" cm="1">
        <f t="array" ref="L48">IF(C48&lt;&gt;"",[2]!HK3RECHECHERECHANTIER(C48,"ADRESSE1"),"")</f>
        <v>Route d'Eschau</v>
      </c>
      <c r="O48" s="6" t="str" cm="1">
        <f t="array" ref="O48">IF(C48&lt;&gt;"",[2]!HK3RECHECHERECHANTIER(C48,"DATE_OUVERT"),"")</f>
        <v>09/12/2022</v>
      </c>
      <c r="Q48" s="3"/>
      <c r="R48" t="str" cm="1">
        <f t="array" ref="R48">_xlfn.IFNA(IF(Q48="",[2]!HK3RECHECHERECDEAVEN(C48,"CD.COMMENTAIRE",0),[2]!HK3RECHECHERECDEAVEN(Q48,"CD.COMMENTAIRE",0)),"")</f>
        <v/>
      </c>
      <c r="S48" t="str" cm="1">
        <f t="array" ref="S48">IF(Q48&lt;&gt;"",[2]!HK3RECHECHERECDEAVEN(Q48,"CD.NUM_DEVIS",0),[2]!HK3RECHECHERECDEAVEN(C48,"CD.NUM_DEVIS",0))</f>
        <v>2022-57032</v>
      </c>
      <c r="T48" t="str" cm="1">
        <f t="array" ref="T48">IF(Q48&lt;&gt;"",[2]!HK3RECHECHERECDEAVEN(Q48,"CD.NUM_COMMANDE",0),[2]!HK3RECHECHERECDEAVEN(C48,"CD.NUM_COMMANDE",0))</f>
        <v>314299</v>
      </c>
      <c r="AB48" s="5">
        <f t="shared" si="1"/>
        <v>1</v>
      </c>
      <c r="AC48" s="5" t="str">
        <f t="shared" si="0"/>
        <v>FAUX</v>
      </c>
    </row>
    <row r="49" spans="1:29" x14ac:dyDescent="0.3">
      <c r="A49" s="3" t="s">
        <v>90</v>
      </c>
      <c r="B49" s="3" t="s">
        <v>29</v>
      </c>
      <c r="C49" s="3" t="s">
        <v>91</v>
      </c>
      <c r="D49" s="6">
        <v>44986</v>
      </c>
      <c r="J49" t="str" cm="1">
        <f t="array" ref="J49">IF(C49&lt;&gt;"",[2]!HK3RECHECHERECHANTIER(C49,"LIBELLE"),"")</f>
        <v>ILLKIRCH GRAFFENSTADEN - Route d'Eschau</v>
      </c>
      <c r="K49" t="str" cm="1">
        <f t="array" ref="K49">IF(C49&lt;&gt;"",[2]!HK3RECHECHERECHANTIER(C49,"VILLE"),"")</f>
        <v>ILLKIRCH GRAFFENSTADEN</v>
      </c>
      <c r="L49" t="str" cm="1">
        <f t="array" ref="L49">IF(C49&lt;&gt;"",[2]!HK3RECHECHERECHANTIER(C49,"ADRESSE1"),"")</f>
        <v>Route d'Eschau</v>
      </c>
      <c r="O49" s="6" t="str" cm="1">
        <f t="array" ref="O49">IF(C49&lt;&gt;"",[2]!HK3RECHECHERECHANTIER(C49,"DATE_OUVERT"),"")</f>
        <v>09/12/2022</v>
      </c>
      <c r="Q49" s="3"/>
      <c r="R49" t="str" cm="1">
        <f t="array" ref="R49">_xlfn.IFNA(IF(Q49="",[2]!HK3RECHECHERECDEAVEN(C49,"CD.COMMENTAIRE",0),[2]!HK3RECHECHERECDEAVEN(Q49,"CD.COMMENTAIRE",0)),"")</f>
        <v/>
      </c>
      <c r="S49" t="str" cm="1">
        <f t="array" ref="S49">IF(Q49&lt;&gt;"",[2]!HK3RECHECHERECDEAVEN(Q49,"CD.NUM_DEVIS",0),[2]!HK3RECHECHERECDEAVEN(C49,"CD.NUM_DEVIS",0))</f>
        <v>2022-57032</v>
      </c>
      <c r="T49" t="str" cm="1">
        <f t="array" ref="T49">IF(Q49&lt;&gt;"",[2]!HK3RECHECHERECDEAVEN(Q49,"CD.NUM_COMMANDE",0),[2]!HK3RECHECHERECDEAVEN(C49,"CD.NUM_COMMANDE",0))</f>
        <v>314299</v>
      </c>
      <c r="AB49" s="5">
        <f t="shared" si="1"/>
        <v>1</v>
      </c>
      <c r="AC49" s="5" t="str">
        <f t="shared" si="0"/>
        <v>FAUX</v>
      </c>
    </row>
    <row r="50" spans="1:29" x14ac:dyDescent="0.3">
      <c r="A50" s="3" t="s">
        <v>90</v>
      </c>
      <c r="B50" s="3" t="s">
        <v>29</v>
      </c>
      <c r="C50" s="3" t="s">
        <v>91</v>
      </c>
      <c r="D50" s="6">
        <v>44986</v>
      </c>
      <c r="J50" t="str" cm="1">
        <f t="array" ref="J50">IF(C50&lt;&gt;"",[2]!HK3RECHECHERECHANTIER(C50,"LIBELLE"),"")</f>
        <v>ILLKIRCH GRAFFENSTADEN - Route d'Eschau</v>
      </c>
      <c r="K50" t="str" cm="1">
        <f t="array" ref="K50">IF(C50&lt;&gt;"",[2]!HK3RECHECHERECHANTIER(C50,"VILLE"),"")</f>
        <v>ILLKIRCH GRAFFENSTADEN</v>
      </c>
      <c r="L50" t="str" cm="1">
        <f t="array" ref="L50">IF(C50&lt;&gt;"",[2]!HK3RECHECHERECHANTIER(C50,"ADRESSE1"),"")</f>
        <v>Route d'Eschau</v>
      </c>
      <c r="O50" s="6" t="str" cm="1">
        <f t="array" ref="O50">IF(C50&lt;&gt;"",[2]!HK3RECHECHERECHANTIER(C50,"DATE_OUVERT"),"")</f>
        <v>09/12/2022</v>
      </c>
      <c r="Q50" s="3"/>
      <c r="R50" t="str" cm="1">
        <f t="array" ref="R50">_xlfn.IFNA(IF(Q50="",[2]!HK3RECHECHERECDEAVEN(C50,"CD.COMMENTAIRE",0),[2]!HK3RECHECHERECDEAVEN(Q50,"CD.COMMENTAIRE",0)),"")</f>
        <v/>
      </c>
      <c r="S50" t="str" cm="1">
        <f t="array" ref="S50">IF(Q50&lt;&gt;"",[2]!HK3RECHECHERECDEAVEN(Q50,"CD.NUM_DEVIS",0),[2]!HK3RECHECHERECDEAVEN(C50,"CD.NUM_DEVIS",0))</f>
        <v>2022-57032</v>
      </c>
      <c r="T50" t="str" cm="1">
        <f t="array" ref="T50">IF(Q50&lt;&gt;"",[2]!HK3RECHECHERECDEAVEN(Q50,"CD.NUM_COMMANDE",0),[2]!HK3RECHECHERECDEAVEN(C50,"CD.NUM_COMMANDE",0))</f>
        <v>314299</v>
      </c>
      <c r="AB50" s="5">
        <f t="shared" si="1"/>
        <v>1</v>
      </c>
      <c r="AC50" s="5" t="str">
        <f t="shared" si="0"/>
        <v>FAUX</v>
      </c>
    </row>
    <row r="51" spans="1:29" x14ac:dyDescent="0.3">
      <c r="A51" s="3" t="s">
        <v>92</v>
      </c>
      <c r="B51" s="3" t="s">
        <v>29</v>
      </c>
      <c r="C51" s="3" t="s">
        <v>95</v>
      </c>
      <c r="D51" s="6">
        <v>44986</v>
      </c>
      <c r="J51" t="str" cm="1">
        <f t="array" ref="J51">IF(C51&lt;&gt;"",[2]!HK3RECHECHERECHANTIER(C51,"LIBELLE"),"")</f>
        <v>ILLKIRCH GRAFFENSTADEN - Rue de l'Espéra</v>
      </c>
      <c r="K51" t="str" cm="1">
        <f t="array" ref="K51">IF(C51&lt;&gt;"",[2]!HK3RECHECHERECHANTIER(C51,"VILLE"),"")</f>
        <v>ILLKIRCH GRAFFENSTADEN</v>
      </c>
      <c r="L51" t="str" cm="1">
        <f t="array" ref="L51">IF(C51&lt;&gt;"",[2]!HK3RECHECHERECHANTIER(C51,"ADRESSE1"),"")</f>
        <v>Rue de l'Espérance</v>
      </c>
      <c r="O51" s="6" t="str" cm="1">
        <f t="array" ref="O51">IF(C51&lt;&gt;"",[2]!HK3RECHECHERECHANTIER(C51,"DATE_OUVERT"),"")</f>
        <v>09/12/2022</v>
      </c>
      <c r="Q51" s="3"/>
      <c r="R51" t="str" cm="1">
        <f t="array" ref="R51">_xlfn.IFNA(IF(Q51="",[2]!HK3RECHECHERECDEAVEN(C51,"CD.COMMENTAIRE",0),[2]!HK3RECHECHERECDEAVEN(Q51,"CD.COMMENTAIRE",0)),"")</f>
        <v/>
      </c>
      <c r="S51" t="str" cm="1">
        <f t="array" ref="S51">IF(Q51&lt;&gt;"",[2]!HK3RECHECHERECDEAVEN(Q51,"CD.NUM_DEVIS",0),[2]!HK3RECHECHERECDEAVEN(C51,"CD.NUM_DEVIS",0))</f>
        <v>2022-57031</v>
      </c>
      <c r="T51" t="str" cm="1">
        <f t="array" ref="T51">IF(Q51&lt;&gt;"",[2]!HK3RECHECHERECDEAVEN(Q51,"CD.NUM_COMMANDE",0),[2]!HK3RECHECHERECDEAVEN(C51,"CD.NUM_COMMANDE",0))</f>
        <v>314298</v>
      </c>
      <c r="AB51" s="5">
        <f t="shared" si="1"/>
        <v>1</v>
      </c>
      <c r="AC51" s="5" t="str">
        <f t="shared" si="0"/>
        <v>FAUX</v>
      </c>
    </row>
    <row r="52" spans="1:29" x14ac:dyDescent="0.3">
      <c r="A52" s="3" t="s">
        <v>93</v>
      </c>
      <c r="B52" s="3" t="s">
        <v>29</v>
      </c>
      <c r="C52" s="3" t="s">
        <v>95</v>
      </c>
      <c r="D52" s="6">
        <v>44986</v>
      </c>
      <c r="J52" t="str" cm="1">
        <f t="array" ref="J52">IF(C52&lt;&gt;"",[2]!HK3RECHECHERECHANTIER(C52,"LIBELLE"),"")</f>
        <v>ILLKIRCH GRAFFENSTADEN - Rue de l'Espéra</v>
      </c>
      <c r="K52" t="str" cm="1">
        <f t="array" ref="K52">IF(C52&lt;&gt;"",[2]!HK3RECHECHERECHANTIER(C52,"VILLE"),"")</f>
        <v>ILLKIRCH GRAFFENSTADEN</v>
      </c>
      <c r="L52" t="str" cm="1">
        <f t="array" ref="L52">IF(C52&lt;&gt;"",[2]!HK3RECHECHERECHANTIER(C52,"ADRESSE1"),"")</f>
        <v>Rue de l'Espérance</v>
      </c>
      <c r="O52" s="6" t="str" cm="1">
        <f t="array" ref="O52">IF(C52&lt;&gt;"",[2]!HK3RECHECHERECHANTIER(C52,"DATE_OUVERT"),"")</f>
        <v>09/12/2022</v>
      </c>
      <c r="Q52" s="3"/>
      <c r="R52" t="str" cm="1">
        <f t="array" ref="R52">_xlfn.IFNA(IF(Q52="",[2]!HK3RECHECHERECDEAVEN(C52,"CD.COMMENTAIRE",0),[2]!HK3RECHECHERECDEAVEN(Q52,"CD.COMMENTAIRE",0)),"")</f>
        <v/>
      </c>
      <c r="S52" t="str" cm="1">
        <f t="array" ref="S52">IF(Q52&lt;&gt;"",[2]!HK3RECHECHERECDEAVEN(Q52,"CD.NUM_DEVIS",0),[2]!HK3RECHECHERECDEAVEN(C52,"CD.NUM_DEVIS",0))</f>
        <v>2022-57031</v>
      </c>
      <c r="T52" t="str" cm="1">
        <f t="array" ref="T52">IF(Q52&lt;&gt;"",[2]!HK3RECHECHERECDEAVEN(Q52,"CD.NUM_COMMANDE",0),[2]!HK3RECHECHERECDEAVEN(C52,"CD.NUM_COMMANDE",0))</f>
        <v>314298</v>
      </c>
      <c r="AB52" s="5">
        <f t="shared" si="1"/>
        <v>1</v>
      </c>
      <c r="AC52" s="5" t="str">
        <f t="shared" si="0"/>
        <v>FAUX</v>
      </c>
    </row>
    <row r="53" spans="1:29" x14ac:dyDescent="0.3">
      <c r="A53" s="3" t="s">
        <v>94</v>
      </c>
      <c r="B53" s="3" t="s">
        <v>29</v>
      </c>
      <c r="C53" s="3" t="s">
        <v>95</v>
      </c>
      <c r="D53" s="6">
        <v>44986</v>
      </c>
      <c r="J53" t="str" cm="1">
        <f t="array" ref="J53">IF(C53&lt;&gt;"",[2]!HK3RECHECHERECHANTIER(C53,"LIBELLE"),"")</f>
        <v>ILLKIRCH GRAFFENSTADEN - Rue de l'Espéra</v>
      </c>
      <c r="K53" t="str" cm="1">
        <f t="array" ref="K53">IF(C53&lt;&gt;"",[2]!HK3RECHECHERECHANTIER(C53,"VILLE"),"")</f>
        <v>ILLKIRCH GRAFFENSTADEN</v>
      </c>
      <c r="L53" t="str" cm="1">
        <f t="array" ref="L53">IF(C53&lt;&gt;"",[2]!HK3RECHECHERECHANTIER(C53,"ADRESSE1"),"")</f>
        <v>Rue de l'Espérance</v>
      </c>
      <c r="O53" s="6" t="str" cm="1">
        <f t="array" ref="O53">IF(C53&lt;&gt;"",[2]!HK3RECHECHERECHANTIER(C53,"DATE_OUVERT"),"")</f>
        <v>09/12/2022</v>
      </c>
      <c r="Q53" s="3"/>
      <c r="R53" t="str" cm="1">
        <f t="array" ref="R53">_xlfn.IFNA(IF(Q53="",[2]!HK3RECHECHERECDEAVEN(C53,"CD.COMMENTAIRE",0),[2]!HK3RECHECHERECDEAVEN(Q53,"CD.COMMENTAIRE",0)),"")</f>
        <v/>
      </c>
      <c r="S53" t="str" cm="1">
        <f t="array" ref="S53">IF(Q53&lt;&gt;"",[2]!HK3RECHECHERECDEAVEN(Q53,"CD.NUM_DEVIS",0),[2]!HK3RECHECHERECDEAVEN(C53,"CD.NUM_DEVIS",0))</f>
        <v>2022-57031</v>
      </c>
      <c r="T53" t="str" cm="1">
        <f t="array" ref="T53">IF(Q53&lt;&gt;"",[2]!HK3RECHECHERECDEAVEN(Q53,"CD.NUM_COMMANDE",0),[2]!HK3RECHECHERECDEAVEN(C53,"CD.NUM_COMMANDE",0))</f>
        <v>314298</v>
      </c>
      <c r="AB53" s="5">
        <f t="shared" si="1"/>
        <v>1</v>
      </c>
      <c r="AC53" s="5" t="str">
        <f t="shared" si="0"/>
        <v>FAUX</v>
      </c>
    </row>
    <row r="54" spans="1:29" x14ac:dyDescent="0.3">
      <c r="A54" s="3" t="s">
        <v>96</v>
      </c>
      <c r="B54" s="3" t="s">
        <v>29</v>
      </c>
      <c r="C54" s="3" t="s">
        <v>97</v>
      </c>
      <c r="D54" s="6">
        <v>44986</v>
      </c>
      <c r="J54" t="str" cm="1">
        <f t="array" ref="J54">IF(C54&lt;&gt;"",[2]!HK3RECHECHERECHANTIER(C54,"LIBELLE"),"")</f>
        <v>ILLKIRCH GRAFFENSTADEN - Rue du Fort Uhr</v>
      </c>
      <c r="K54" t="str" cm="1">
        <f t="array" ref="K54">IF(C54&lt;&gt;"",[2]!HK3RECHECHERECHANTIER(C54,"VILLE"),"")</f>
        <v>ILLKIRCH GRAFFENSTADEN</v>
      </c>
      <c r="L54" t="str" cm="1">
        <f t="array" ref="L54">IF(C54&lt;&gt;"",[2]!HK3RECHECHERECHANTIER(C54,"ADRESSE1"),"")</f>
        <v>Rue du Fort Uhrich</v>
      </c>
      <c r="O54" s="6" t="str" cm="1">
        <f t="array" ref="O54">IF(C54&lt;&gt;"",[2]!HK3RECHECHERECHANTIER(C54,"DATE_OUVERT"),"")</f>
        <v>09/12/2022</v>
      </c>
      <c r="Q54" s="3"/>
      <c r="R54" t="str" cm="1">
        <f t="array" ref="R54">_xlfn.IFNA(IF(Q54="",[2]!HK3RECHECHERECDEAVEN(C54,"CD.COMMENTAIRE",0),[2]!HK3RECHECHERECDEAVEN(Q54,"CD.COMMENTAIRE",0)),"")</f>
        <v/>
      </c>
      <c r="S54" t="str" cm="1">
        <f t="array" ref="S54">IF(Q54&lt;&gt;"",[2]!HK3RECHECHERECDEAVEN(Q54,"CD.NUM_DEVIS",0),[2]!HK3RECHECHERECDEAVEN(C54,"CD.NUM_DEVIS",0))</f>
        <v>2023-57150</v>
      </c>
      <c r="T54" t="str" cm="1">
        <f t="array" ref="T54">IF(Q54&lt;&gt;"",[2]!HK3RECHECHERECDEAVEN(Q54,"CD.NUM_COMMANDE",0),[2]!HK3RECHECHERECDEAVEN(C54,"CD.NUM_COMMANDE",0))</f>
        <v>314490</v>
      </c>
      <c r="AB54" s="5">
        <f t="shared" si="1"/>
        <v>1</v>
      </c>
      <c r="AC54" s="5" t="str">
        <f t="shared" si="0"/>
        <v>FAUX</v>
      </c>
    </row>
    <row r="55" spans="1:29" x14ac:dyDescent="0.3">
      <c r="A55" s="3" t="s">
        <v>96</v>
      </c>
      <c r="B55" s="3" t="s">
        <v>29</v>
      </c>
      <c r="C55" s="3" t="s">
        <v>97</v>
      </c>
      <c r="D55" s="6">
        <v>44986</v>
      </c>
      <c r="J55" t="str" cm="1">
        <f t="array" ref="J55">IF(C55&lt;&gt;"",[2]!HK3RECHECHERECHANTIER(C55,"LIBELLE"),"")</f>
        <v>Recherche en cours..</v>
      </c>
      <c r="K55" t="str" cm="1">
        <f t="array" ref="K55">IF(C55&lt;&gt;"",[2]!HK3RECHECHERECHANTIER(C55,"VILLE"),"")</f>
        <v>ILLKIRCH GRAFFENSTADEN</v>
      </c>
      <c r="L55" t="str" cm="1">
        <f t="array" ref="L55">IF(C55&lt;&gt;"",[2]!HK3RECHECHERECHANTIER(C55,"ADRESSE1"),"")</f>
        <v>Rue du Fort Uhrich</v>
      </c>
      <c r="O55" s="6" t="str" cm="1">
        <f t="array" ref="O55">IF(C55&lt;&gt;"",[2]!HK3RECHECHERECHANTIER(C55,"DATE_OUVERT"),"")</f>
        <v>09/12/2022</v>
      </c>
      <c r="Q55" s="3"/>
      <c r="R55" t="str" cm="1">
        <f t="array" ref="R55">_xlfn.IFNA(IF(Q55="",[2]!HK3RECHECHERECDEAVEN(C55,"CD.COMMENTAIRE",0),[2]!HK3RECHECHERECDEAVEN(Q55,"CD.COMMENTAIRE",0)),"")</f>
        <v/>
      </c>
      <c r="S55" t="str" cm="1">
        <f t="array" ref="S55">IF(Q55&lt;&gt;"",[2]!HK3RECHECHERECDEAVEN(Q55,"CD.NUM_DEVIS",0),[2]!HK3RECHECHERECDEAVEN(C55,"CD.NUM_DEVIS",0))</f>
        <v>2023-57150</v>
      </c>
      <c r="T55" t="str" cm="1">
        <f t="array" ref="T55">IF(Q55&lt;&gt;"",[2]!HK3RECHECHERECDEAVEN(Q55,"CD.NUM_COMMANDE",0),[2]!HK3RECHECHERECDEAVEN(C55,"CD.NUM_COMMANDE",0))</f>
        <v>314490</v>
      </c>
      <c r="AB55" s="5">
        <f t="shared" si="1"/>
        <v>1</v>
      </c>
      <c r="AC55" s="5" t="str">
        <f t="shared" si="0"/>
        <v>FAUX</v>
      </c>
    </row>
    <row r="56" spans="1:29" x14ac:dyDescent="0.3">
      <c r="A56" s="3" t="s">
        <v>96</v>
      </c>
      <c r="B56" s="3" t="s">
        <v>29</v>
      </c>
      <c r="C56" s="3" t="s">
        <v>97</v>
      </c>
      <c r="D56" s="6">
        <v>44986</v>
      </c>
      <c r="J56" t="str" cm="1">
        <f t="array" ref="J56">IF(C56&lt;&gt;"",[2]!HK3RECHECHERECHANTIER(C56,"LIBELLE"),"")</f>
        <v>ILLKIRCH GRAFFENSTADEN - Rue du Fort Uhr</v>
      </c>
      <c r="K56" t="str" cm="1">
        <f t="array" ref="K56">IF(C56&lt;&gt;"",[2]!HK3RECHECHERECHANTIER(C56,"VILLE"),"")</f>
        <v>ILLKIRCH GRAFFENSTADEN</v>
      </c>
      <c r="L56" t="str" cm="1">
        <f t="array" ref="L56">IF(C56&lt;&gt;"",[2]!HK3RECHECHERECHANTIER(C56,"ADRESSE1"),"")</f>
        <v>Rue du Fort Uhrich</v>
      </c>
      <c r="O56" s="6" t="str" cm="1">
        <f t="array" ref="O56">IF(C56&lt;&gt;"",[2]!HK3RECHECHERECHANTIER(C56,"DATE_OUVERT"),"")</f>
        <v>09/12/2022</v>
      </c>
      <c r="Q56" s="3"/>
      <c r="R56" t="str" cm="1">
        <f t="array" ref="R56">_xlfn.IFNA(IF(Q56="",[2]!HK3RECHECHERECDEAVEN(C56,"CD.COMMENTAIRE",0),[2]!HK3RECHECHERECDEAVEN(Q56,"CD.COMMENTAIRE",0)),"")</f>
        <v/>
      </c>
      <c r="S56" t="str" cm="1">
        <f t="array" ref="S56">IF(Q56&lt;&gt;"",[2]!HK3RECHECHERECDEAVEN(Q56,"CD.NUM_DEVIS",0),[2]!HK3RECHECHERECDEAVEN(C56,"CD.NUM_DEVIS",0))</f>
        <v>2023-57150</v>
      </c>
      <c r="T56" t="str" cm="1">
        <f t="array" ref="T56">IF(Q56&lt;&gt;"",[2]!HK3RECHECHERECDEAVEN(Q56,"CD.NUM_COMMANDE",0),[2]!HK3RECHECHERECDEAVEN(C56,"CD.NUM_COMMANDE",0))</f>
        <v>314490</v>
      </c>
      <c r="AB56" s="5">
        <f t="shared" si="1"/>
        <v>1</v>
      </c>
      <c r="AC56" s="5" t="str">
        <f t="shared" si="0"/>
        <v>FAUX</v>
      </c>
    </row>
    <row r="57" spans="1:29" x14ac:dyDescent="0.3">
      <c r="A57" s="3" t="s">
        <v>98</v>
      </c>
      <c r="B57" s="3" t="s">
        <v>29</v>
      </c>
      <c r="C57" s="3" t="s">
        <v>99</v>
      </c>
      <c r="D57" s="6">
        <v>44986</v>
      </c>
      <c r="J57" t="str" cm="1">
        <f t="array" ref="J57">IF(C57&lt;&gt;"",[2]!HK3RECHECHERECHANTIER(C57,"LIBELLE"),"")</f>
        <v>ILLKIRCH GRAFFENSTADEN - Rue des Moineau</v>
      </c>
      <c r="K57" t="str" cm="1">
        <f t="array" ref="K57">IF(C57&lt;&gt;"",[2]!HK3RECHECHERECHANTIER(C57,"VILLE"),"")</f>
        <v>ILLKIRCH GRAFFENSTADEN</v>
      </c>
      <c r="L57" t="str" cm="1">
        <f t="array" ref="L57">IF(C57&lt;&gt;"",[2]!HK3RECHECHERECHANTIER(C57,"ADRESSE1"),"")</f>
        <v>Rue des Moineaux</v>
      </c>
      <c r="O57" s="6" t="str" cm="1">
        <f t="array" ref="O57">IF(C57&lt;&gt;"",[2]!HK3RECHECHERECHANTIER(C57,"DATE_OUVERT"),"")</f>
        <v>09/12/2022</v>
      </c>
      <c r="Q57" s="3"/>
      <c r="R57" t="str" cm="1">
        <f t="array" ref="R57">_xlfn.IFNA(IF(Q57="",[2]!HK3RECHECHERECDEAVEN(C57,"CD.COMMENTAIRE",0),[2]!HK3RECHECHERECDEAVEN(Q57,"CD.COMMENTAIRE",0)),"")</f>
        <v/>
      </c>
      <c r="S57" t="str" cm="1">
        <f t="array" ref="S57">IF(Q57&lt;&gt;"",[2]!HK3RECHECHERECDEAVEN(Q57,"CD.NUM_DEVIS",0),[2]!HK3RECHECHERECDEAVEN(C57,"CD.NUM_DEVIS",0))</f>
        <v>2023-57151</v>
      </c>
      <c r="T57" t="str" cm="1">
        <f t="array" ref="T57">IF(Q57&lt;&gt;"",[2]!HK3RECHECHERECDEAVEN(Q57,"CD.NUM_COMMANDE",0),[2]!HK3RECHECHERECDEAVEN(C57,"CD.NUM_COMMANDE",0))</f>
        <v>314491</v>
      </c>
      <c r="AB57" s="5">
        <f t="shared" si="1"/>
        <v>1</v>
      </c>
      <c r="AC57" s="5" t="str">
        <f t="shared" si="0"/>
        <v>FAUX</v>
      </c>
    </row>
    <row r="58" spans="1:29" x14ac:dyDescent="0.3">
      <c r="A58" s="3" t="s">
        <v>101</v>
      </c>
      <c r="B58" s="3" t="s">
        <v>29</v>
      </c>
      <c r="C58" s="3" t="s">
        <v>99</v>
      </c>
      <c r="D58" s="6">
        <v>44986</v>
      </c>
      <c r="J58" t="str" cm="1">
        <f t="array" ref="J58">IF(C58&lt;&gt;"",[2]!HK3RECHECHERECHANTIER(C58,"LIBELLE"),"")</f>
        <v>ILLKIRCH GRAFFENSTADEN - Rue des Moineau</v>
      </c>
      <c r="K58" t="str" cm="1">
        <f t="array" ref="K58">IF(C58&lt;&gt;"",[2]!HK3RECHECHERECHANTIER(C58,"VILLE"),"")</f>
        <v>ILLKIRCH GRAFFENSTADEN</v>
      </c>
      <c r="L58" t="str" cm="1">
        <f t="array" ref="L58">IF(C58&lt;&gt;"",[2]!HK3RECHECHERECHANTIER(C58,"ADRESSE1"),"")</f>
        <v>Rue des Moineaux</v>
      </c>
      <c r="O58" s="6" t="str" cm="1">
        <f t="array" ref="O58">IF(C58&lt;&gt;"",[2]!HK3RECHECHERECHANTIER(C58,"DATE_OUVERT"),"")</f>
        <v>09/12/2022</v>
      </c>
      <c r="Q58" s="3"/>
      <c r="R58" t="str" cm="1">
        <f t="array" ref="R58">_xlfn.IFNA(IF(Q58="",[2]!HK3RECHECHERECDEAVEN(C58,"CD.COMMENTAIRE",0),[2]!HK3RECHECHERECDEAVEN(Q58,"CD.COMMENTAIRE",0)),"")</f>
        <v/>
      </c>
      <c r="S58" t="str" cm="1">
        <f t="array" ref="S58">IF(Q58&lt;&gt;"",[2]!HK3RECHECHERECDEAVEN(Q58,"CD.NUM_DEVIS",0),[2]!HK3RECHECHERECDEAVEN(C58,"CD.NUM_DEVIS",0))</f>
        <v>2023-57151</v>
      </c>
      <c r="T58" t="str" cm="1">
        <f t="array" ref="T58">IF(Q58&lt;&gt;"",[2]!HK3RECHECHERECDEAVEN(Q58,"CD.NUM_COMMANDE",0),[2]!HK3RECHECHERECDEAVEN(C58,"CD.NUM_COMMANDE",0))</f>
        <v>314491</v>
      </c>
      <c r="AB58" s="5">
        <f t="shared" si="1"/>
        <v>1</v>
      </c>
      <c r="AC58" s="5" t="str">
        <f t="shared" si="0"/>
        <v>FAUX</v>
      </c>
    </row>
    <row r="59" spans="1:29" x14ac:dyDescent="0.3">
      <c r="A59" s="3" t="s">
        <v>102</v>
      </c>
      <c r="B59" s="3" t="s">
        <v>29</v>
      </c>
      <c r="C59" s="3" t="s">
        <v>99</v>
      </c>
      <c r="D59" s="6">
        <v>44986</v>
      </c>
      <c r="J59" t="str" cm="1">
        <f t="array" ref="J59">IF(C59&lt;&gt;"",[2]!HK3RECHECHERECHANTIER(C59,"LIBELLE"),"")</f>
        <v>ILLKIRCH GRAFFENSTADEN - Rue des Moineau</v>
      </c>
      <c r="K59" t="str" cm="1">
        <f t="array" ref="K59">IF(C59&lt;&gt;"",[2]!HK3RECHECHERECHANTIER(C59,"VILLE"),"")</f>
        <v>ILLKIRCH GRAFFENSTADEN</v>
      </c>
      <c r="L59" t="str" cm="1">
        <f t="array" ref="L59">IF(C59&lt;&gt;"",[2]!HK3RECHECHERECHANTIER(C59,"ADRESSE1"),"")</f>
        <v>Rue des Moineaux</v>
      </c>
      <c r="O59" s="6" t="str" cm="1">
        <f t="array" ref="O59">IF(C59&lt;&gt;"",[2]!HK3RECHECHERECHANTIER(C59,"DATE_OUVERT"),"")</f>
        <v>09/12/2022</v>
      </c>
      <c r="Q59" s="3"/>
      <c r="R59" t="str" cm="1">
        <f t="array" ref="R59">_xlfn.IFNA(IF(Q59="",[2]!HK3RECHECHERECDEAVEN(C59,"CD.COMMENTAIRE",0),[2]!HK3RECHECHERECDEAVEN(Q59,"CD.COMMENTAIRE",0)),"")</f>
        <v/>
      </c>
      <c r="S59" t="str" cm="1">
        <f t="array" ref="S59">IF(Q59&lt;&gt;"",[2]!HK3RECHECHERECDEAVEN(Q59,"CD.NUM_DEVIS",0),[2]!HK3RECHECHERECDEAVEN(C59,"CD.NUM_DEVIS",0))</f>
        <v>2023-57151</v>
      </c>
      <c r="T59" t="str" cm="1">
        <f t="array" ref="T59">IF(Q59&lt;&gt;"",[2]!HK3RECHECHERECDEAVEN(Q59,"CD.NUM_COMMANDE",0),[2]!HK3RECHECHERECDEAVEN(C59,"CD.NUM_COMMANDE",0))</f>
        <v>314491</v>
      </c>
      <c r="AB59" s="5">
        <f t="shared" si="1"/>
        <v>1</v>
      </c>
      <c r="AC59" s="5" t="str">
        <f t="shared" si="0"/>
        <v>FAUX</v>
      </c>
    </row>
    <row r="60" spans="1:29" x14ac:dyDescent="0.3">
      <c r="A60" s="3" t="s">
        <v>100</v>
      </c>
      <c r="B60" s="3" t="s">
        <v>29</v>
      </c>
      <c r="C60" s="3" t="s">
        <v>106</v>
      </c>
      <c r="D60" s="6">
        <v>44986</v>
      </c>
      <c r="J60" t="str" cm="1">
        <f t="array" ref="J60">IF(C60&lt;&gt;"",[2]!HK3RECHECHERECHANTIER(C60,"LIBELLE"),"")</f>
        <v>ILLKIRCH GRAFFENSTADEN - Rue des Perdrix</v>
      </c>
      <c r="K60" t="str" cm="1">
        <f t="array" ref="K60">IF(C60&lt;&gt;"",[2]!HK3RECHECHERECHANTIER(C60,"VILLE"),"")</f>
        <v>ILLKIRCH GRAFFENSTADEN</v>
      </c>
      <c r="L60" t="str" cm="1">
        <f t="array" ref="L60">IF(C60&lt;&gt;"",[2]!HK3RECHECHERECHANTIER(C60,"ADRESSE1"),"")</f>
        <v>Rue des Perdrix</v>
      </c>
      <c r="O60" s="6" t="str" cm="1">
        <f t="array" ref="O60">IF(C60&lt;&gt;"",[2]!HK3RECHECHERECHANTIER(C60,"DATE_OUVERT"),"")</f>
        <v>09/12/2022</v>
      </c>
      <c r="Q60" s="3"/>
      <c r="R60" t="str" cm="1">
        <f t="array" ref="R60">_xlfn.IFNA(IF(Q60="",[2]!HK3RECHECHERECDEAVEN(C60,"CD.COMMENTAIRE",0),[2]!HK3RECHECHERECDEAVEN(Q60,"CD.COMMENTAIRE",0)),"")</f>
        <v/>
      </c>
      <c r="S60" t="str" cm="1">
        <f t="array" ref="S60">IF(Q60&lt;&gt;"",[2]!HK3RECHECHERECDEAVEN(Q60,"CD.NUM_DEVIS",0),[2]!HK3RECHECHERECDEAVEN(C60,"CD.NUM_DEVIS",0))</f>
        <v>2023-57153</v>
      </c>
      <c r="T60" t="str" cm="1">
        <f t="array" ref="T60">IF(Q60&lt;&gt;"",[2]!HK3RECHECHERECDEAVEN(Q60,"CD.NUM_COMMANDE",0),[2]!HK3RECHECHERECDEAVEN(C60,"CD.NUM_COMMANDE",0))</f>
        <v>314494</v>
      </c>
      <c r="AB60" s="5">
        <f t="shared" si="1"/>
        <v>1</v>
      </c>
      <c r="AC60" s="5" t="str">
        <f t="shared" si="0"/>
        <v>FAUX</v>
      </c>
    </row>
    <row r="61" spans="1:29" x14ac:dyDescent="0.3">
      <c r="A61" s="3" t="s">
        <v>103</v>
      </c>
      <c r="B61" s="3" t="s">
        <v>29</v>
      </c>
      <c r="C61" s="3" t="s">
        <v>106</v>
      </c>
      <c r="D61" s="6">
        <v>44986</v>
      </c>
      <c r="J61" t="str" cm="1">
        <f t="array" ref="J61">IF(C61&lt;&gt;"",[2]!HK3RECHECHERECHANTIER(C61,"LIBELLE"),"")</f>
        <v>ILLKIRCH GRAFFENSTADEN - Rue des Perdrix</v>
      </c>
      <c r="K61" t="str" cm="1">
        <f t="array" ref="K61">IF(C61&lt;&gt;"",[2]!HK3RECHECHERECHANTIER(C61,"VILLE"),"")</f>
        <v>ILLKIRCH GRAFFENSTADEN</v>
      </c>
      <c r="L61" t="str" cm="1">
        <f t="array" ref="L61">IF(C61&lt;&gt;"",[2]!HK3RECHECHERECHANTIER(C61,"ADRESSE1"),"")</f>
        <v>Rue des Perdrix</v>
      </c>
      <c r="O61" s="6" t="str" cm="1">
        <f t="array" ref="O61">IF(C61&lt;&gt;"",[2]!HK3RECHECHERECHANTIER(C61,"DATE_OUVERT"),"")</f>
        <v>09/12/2022</v>
      </c>
      <c r="Q61" s="3"/>
      <c r="R61" t="str" cm="1">
        <f t="array" ref="R61">_xlfn.IFNA(IF(Q61="",[2]!HK3RECHECHERECDEAVEN(C61,"CD.COMMENTAIRE",0),[2]!HK3RECHECHERECDEAVEN(Q61,"CD.COMMENTAIRE",0)),"")</f>
        <v/>
      </c>
      <c r="S61" t="str" cm="1">
        <f t="array" ref="S61">IF(Q61&lt;&gt;"",[2]!HK3RECHECHERECDEAVEN(Q61,"CD.NUM_DEVIS",0),[2]!HK3RECHECHERECDEAVEN(C61,"CD.NUM_DEVIS",0))</f>
        <v>2023-57153</v>
      </c>
      <c r="T61" t="str" cm="1">
        <f t="array" ref="T61">IF(Q61&lt;&gt;"",[2]!HK3RECHECHERECDEAVEN(Q61,"CD.NUM_COMMANDE",0),[2]!HK3RECHECHERECDEAVEN(C61,"CD.NUM_COMMANDE",0))</f>
        <v>314494</v>
      </c>
      <c r="AB61" s="5">
        <f t="shared" si="1"/>
        <v>1</v>
      </c>
      <c r="AC61" s="5" t="str">
        <f t="shared" si="0"/>
        <v>FAUX</v>
      </c>
    </row>
    <row r="62" spans="1:29" x14ac:dyDescent="0.3">
      <c r="A62" s="3" t="s">
        <v>104</v>
      </c>
      <c r="B62" s="3" t="s">
        <v>29</v>
      </c>
      <c r="C62" s="3" t="s">
        <v>106</v>
      </c>
      <c r="D62" s="6">
        <v>44986</v>
      </c>
      <c r="J62" t="str" cm="1">
        <f t="array" ref="J62">IF(C62&lt;&gt;"",[2]!HK3RECHECHERECHANTIER(C62,"LIBELLE"),"")</f>
        <v>ILLKIRCH GRAFFENSTADEN - Rue des Perdrix</v>
      </c>
      <c r="K62" t="str" cm="1">
        <f t="array" ref="K62">IF(C62&lt;&gt;"",[2]!HK3RECHECHERECHANTIER(C62,"VILLE"),"")</f>
        <v>ILLKIRCH GRAFFENSTADEN</v>
      </c>
      <c r="L62" t="str" cm="1">
        <f t="array" ref="L62">IF(C62&lt;&gt;"",[2]!HK3RECHECHERECHANTIER(C62,"ADRESSE1"),"")</f>
        <v>Rue des Perdrix</v>
      </c>
      <c r="O62" s="6" t="str" cm="1">
        <f t="array" ref="O62">IF(C62&lt;&gt;"",[2]!HK3RECHECHERECHANTIER(C62,"DATE_OUVERT"),"")</f>
        <v>09/12/2022</v>
      </c>
      <c r="Q62" s="3"/>
      <c r="R62" t="str" cm="1">
        <f t="array" ref="R62">_xlfn.IFNA(IF(Q62="",[2]!HK3RECHECHERECDEAVEN(C62,"CD.COMMENTAIRE",0),[2]!HK3RECHECHERECDEAVEN(Q62,"CD.COMMENTAIRE",0)),"")</f>
        <v/>
      </c>
      <c r="S62" t="str" cm="1">
        <f t="array" ref="S62">IF(Q62&lt;&gt;"",[2]!HK3RECHECHERECDEAVEN(Q62,"CD.NUM_DEVIS",0),[2]!HK3RECHECHERECDEAVEN(C62,"CD.NUM_DEVIS",0))</f>
        <v>2023-57153</v>
      </c>
      <c r="T62" t="str" cm="1">
        <f t="array" ref="T62">IF(Q62&lt;&gt;"",[2]!HK3RECHECHERECDEAVEN(Q62,"CD.NUM_COMMANDE",0),[2]!HK3RECHECHERECDEAVEN(C62,"CD.NUM_COMMANDE",0))</f>
        <v>314494</v>
      </c>
      <c r="AB62" s="5">
        <f t="shared" si="1"/>
        <v>1</v>
      </c>
      <c r="AC62" s="5" t="str">
        <f t="shared" si="0"/>
        <v>FAUX</v>
      </c>
    </row>
    <row r="63" spans="1:29" x14ac:dyDescent="0.3">
      <c r="A63" s="3" t="s">
        <v>105</v>
      </c>
      <c r="B63" s="3" t="s">
        <v>29</v>
      </c>
      <c r="C63" s="3" t="s">
        <v>106</v>
      </c>
      <c r="D63" s="6">
        <v>44986</v>
      </c>
      <c r="J63" t="str" cm="1">
        <f t="array" ref="J63">IF(C63&lt;&gt;"",[2]!HK3RECHECHERECHANTIER(C63,"LIBELLE"),"")</f>
        <v>ILLKIRCH GRAFFENSTADEN - Rue des Perdrix</v>
      </c>
      <c r="K63" t="str" cm="1">
        <f t="array" ref="K63">IF(C63&lt;&gt;"",[2]!HK3RECHECHERECHANTIER(C63,"VILLE"),"")</f>
        <v>ILLKIRCH GRAFFENSTADEN</v>
      </c>
      <c r="L63" t="str" cm="1">
        <f t="array" ref="L63">IF(C63&lt;&gt;"",[2]!HK3RECHECHERECHANTIER(C63,"ADRESSE1"),"")</f>
        <v>Rue des Perdrix</v>
      </c>
      <c r="O63" s="6" t="str" cm="1">
        <f t="array" ref="O63">IF(C63&lt;&gt;"",[2]!HK3RECHECHERECHANTIER(C63,"DATE_OUVERT"),"")</f>
        <v>09/12/2022</v>
      </c>
      <c r="Q63" s="3"/>
      <c r="R63" t="str" cm="1">
        <f t="array" ref="R63">_xlfn.IFNA(IF(Q63="",[2]!HK3RECHECHERECDEAVEN(C63,"CD.COMMENTAIRE",0),[2]!HK3RECHECHERECDEAVEN(Q63,"CD.COMMENTAIRE",0)),"")</f>
        <v/>
      </c>
      <c r="S63" t="str" cm="1">
        <f t="array" ref="S63">IF(Q63&lt;&gt;"",[2]!HK3RECHECHERECDEAVEN(Q63,"CD.NUM_DEVIS",0),[2]!HK3RECHECHERECDEAVEN(C63,"CD.NUM_DEVIS",0))</f>
        <v>2023-57153</v>
      </c>
      <c r="T63" t="str" cm="1">
        <f t="array" ref="T63">IF(Q63&lt;&gt;"",[2]!HK3RECHECHERECDEAVEN(Q63,"CD.NUM_COMMANDE",0),[2]!HK3RECHECHERECDEAVEN(C63,"CD.NUM_COMMANDE",0))</f>
        <v>314494</v>
      </c>
      <c r="AB63" s="5">
        <f t="shared" si="1"/>
        <v>1</v>
      </c>
      <c r="AC63" s="5" t="str">
        <f t="shared" si="0"/>
        <v>FAUX</v>
      </c>
    </row>
    <row r="64" spans="1:29" x14ac:dyDescent="0.3">
      <c r="A64" s="3" t="s">
        <v>107</v>
      </c>
      <c r="B64" s="3" t="s">
        <v>29</v>
      </c>
      <c r="C64" s="3" t="s">
        <v>110</v>
      </c>
      <c r="D64" s="6">
        <v>44986</v>
      </c>
      <c r="J64" t="str" cm="1">
        <f t="array" ref="J64">IF(C64&lt;&gt;"",[2]!HK3RECHECHERECHANTIER(C64,"LIBELLE"),"")</f>
        <v>ILLKIRCH GRAFFENSTADEN - Rue des Vignes</v>
      </c>
      <c r="K64" t="str" cm="1">
        <f t="array" ref="K64">IF(C64&lt;&gt;"",[2]!HK3RECHECHERECHANTIER(C64,"VILLE"),"")</f>
        <v>ILLKIRCH GRAFFENSTADEN</v>
      </c>
      <c r="L64" t="str" cm="1">
        <f t="array" ref="L64">IF(C64&lt;&gt;"",[2]!HK3RECHECHERECHANTIER(C64,"ADRESSE1"),"")</f>
        <v>Rue des Vignes</v>
      </c>
      <c r="O64" s="6" t="str" cm="1">
        <f t="array" ref="O64">IF(C64&lt;&gt;"",[2]!HK3RECHECHERECHANTIER(C64,"DATE_OUVERT"),"")</f>
        <v>09/12/2022</v>
      </c>
      <c r="Q64" s="3"/>
      <c r="R64" t="str" cm="1">
        <f t="array" ref="R64">_xlfn.IFNA(IF(Q64="",[2]!HK3RECHECHERECDEAVEN(C64,"CD.COMMENTAIRE",0),[2]!HK3RECHECHERECDEAVEN(Q64,"CD.COMMENTAIRE",0)),"")</f>
        <v/>
      </c>
      <c r="S64" t="str" cm="1">
        <f t="array" ref="S64">IF(Q64&lt;&gt;"",[2]!HK3RECHECHERECDEAVEN(Q64,"CD.NUM_DEVIS",0),[2]!HK3RECHECHERECDEAVEN(C64,"CD.NUM_DEVIS",0))</f>
        <v>2022-57033</v>
      </c>
      <c r="T64" t="str" cm="1">
        <f t="array" ref="T64">IF(Q64&lt;&gt;"",[2]!HK3RECHECHERECDEAVEN(Q64,"CD.NUM_COMMANDE",0),[2]!HK3RECHECHERECDEAVEN(C64,"CD.NUM_COMMANDE",0))</f>
        <v>314300</v>
      </c>
      <c r="AB64" s="5">
        <f t="shared" si="1"/>
        <v>1</v>
      </c>
      <c r="AC64" s="5" t="str">
        <f t="shared" si="0"/>
        <v>FAUX</v>
      </c>
    </row>
    <row r="65" spans="1:29" x14ac:dyDescent="0.3">
      <c r="A65" s="3" t="s">
        <v>108</v>
      </c>
      <c r="B65" s="3" t="s">
        <v>29</v>
      </c>
      <c r="C65" s="3" t="s">
        <v>110</v>
      </c>
      <c r="D65" s="6">
        <v>44986</v>
      </c>
      <c r="J65" t="str" cm="1">
        <f t="array" ref="J65">IF(C65&lt;&gt;"",[2]!HK3RECHECHERECHANTIER(C65,"LIBELLE"),"")</f>
        <v>ILLKIRCH GRAFFENSTADEN - Rue des Vignes</v>
      </c>
      <c r="K65" t="str" cm="1">
        <f t="array" ref="K65">IF(C65&lt;&gt;"",[2]!HK3RECHECHERECHANTIER(C65,"VILLE"),"")</f>
        <v>ILLKIRCH GRAFFENSTADEN</v>
      </c>
      <c r="L65" t="str" cm="1">
        <f t="array" ref="L65">IF(C65&lt;&gt;"",[2]!HK3RECHECHERECHANTIER(C65,"ADRESSE1"),"")</f>
        <v>Rue des Vignes</v>
      </c>
      <c r="O65" s="6" t="str" cm="1">
        <f t="array" ref="O65">IF(C65&lt;&gt;"",[2]!HK3RECHECHERECHANTIER(C65,"DATE_OUVERT"),"")</f>
        <v>09/12/2022</v>
      </c>
      <c r="Q65" s="3"/>
      <c r="R65" t="str" cm="1">
        <f t="array" ref="R65">_xlfn.IFNA(IF(Q65="",[2]!HK3RECHECHERECDEAVEN(C65,"CD.COMMENTAIRE",0),[2]!HK3RECHECHERECDEAVEN(Q65,"CD.COMMENTAIRE",0)),"")</f>
        <v/>
      </c>
      <c r="S65" t="str" cm="1">
        <f t="array" ref="S65">IF(Q65&lt;&gt;"",[2]!HK3RECHECHERECDEAVEN(Q65,"CD.NUM_DEVIS",0),[2]!HK3RECHECHERECDEAVEN(C65,"CD.NUM_DEVIS",0))</f>
        <v>2022-57033</v>
      </c>
      <c r="T65" t="str" cm="1">
        <f t="array" ref="T65">IF(Q65&lt;&gt;"",[2]!HK3RECHECHERECDEAVEN(Q65,"CD.NUM_COMMANDE",0),[2]!HK3RECHECHERECDEAVEN(C65,"CD.NUM_COMMANDE",0))</f>
        <v>314300</v>
      </c>
      <c r="AB65" s="5">
        <f t="shared" si="1"/>
        <v>1</v>
      </c>
      <c r="AC65" s="5" t="str">
        <f t="shared" si="0"/>
        <v>FAUX</v>
      </c>
    </row>
    <row r="66" spans="1:29" x14ac:dyDescent="0.3">
      <c r="A66" s="3" t="s">
        <v>109</v>
      </c>
      <c r="B66" s="3" t="s">
        <v>29</v>
      </c>
      <c r="C66" s="3" t="s">
        <v>110</v>
      </c>
      <c r="D66" s="6">
        <v>44986</v>
      </c>
      <c r="J66" t="str" cm="1">
        <f t="array" ref="J66">IF(C66&lt;&gt;"",[2]!HK3RECHECHERECHANTIER(C66,"LIBELLE"),"")</f>
        <v>ILLKIRCH GRAFFENSTADEN - Rue des Vignes</v>
      </c>
      <c r="K66" t="str" cm="1">
        <f t="array" ref="K66">IF(C66&lt;&gt;"",[2]!HK3RECHECHERECHANTIER(C66,"VILLE"),"")</f>
        <v>ILLKIRCH GRAFFENSTADEN</v>
      </c>
      <c r="L66" t="str" cm="1">
        <f t="array" ref="L66">IF(C66&lt;&gt;"",[2]!HK3RECHECHERECHANTIER(C66,"ADRESSE1"),"")</f>
        <v>Rue des Vignes</v>
      </c>
      <c r="O66" s="6" t="str" cm="1">
        <f t="array" ref="O66">IF(C66&lt;&gt;"",[2]!HK3RECHECHERECHANTIER(C66,"DATE_OUVERT"),"")</f>
        <v>09/12/2022</v>
      </c>
      <c r="Q66" s="3"/>
      <c r="R66" t="str" cm="1">
        <f t="array" ref="R66">_xlfn.IFNA(IF(Q66="",[2]!HK3RECHECHERECDEAVEN(C66,"CD.COMMENTAIRE",0),[2]!HK3RECHECHERECDEAVEN(Q66,"CD.COMMENTAIRE",0)),"")</f>
        <v/>
      </c>
      <c r="S66" t="str" cm="1">
        <f t="array" ref="S66">IF(Q66&lt;&gt;"",[2]!HK3RECHECHERECDEAVEN(Q66,"CD.NUM_DEVIS",0),[2]!HK3RECHECHERECDEAVEN(C66,"CD.NUM_DEVIS",0))</f>
        <v>2022-57033</v>
      </c>
      <c r="T66" t="str" cm="1">
        <f t="array" ref="T66">IF(Q66&lt;&gt;"",[2]!HK3RECHECHERECDEAVEN(Q66,"CD.NUM_COMMANDE",0),[2]!HK3RECHECHERECDEAVEN(C66,"CD.NUM_COMMANDE",0))</f>
        <v>314300</v>
      </c>
      <c r="AB66" s="5">
        <f t="shared" si="1"/>
        <v>1</v>
      </c>
      <c r="AC66" s="5" t="str">
        <f t="shared" si="0"/>
        <v>FAUX</v>
      </c>
    </row>
    <row r="67" spans="1:29" x14ac:dyDescent="0.3">
      <c r="A67" s="3" t="s">
        <v>111</v>
      </c>
      <c r="B67" s="3" t="s">
        <v>29</v>
      </c>
      <c r="C67" s="3" t="s">
        <v>117</v>
      </c>
      <c r="D67" s="6">
        <v>44986</v>
      </c>
      <c r="J67" t="str" cm="1">
        <f t="array" ref="J67">IF(C67&lt;&gt;"",[2]!HK3RECHECHERECHANTIER(C67,"LIBELLE"),"")</f>
        <v>LA WANTZENAU - Rues des Héros et Gal Lec</v>
      </c>
      <c r="K67" t="str" cm="1">
        <f t="array" ref="K67">IF(C67&lt;&gt;"",[2]!HK3RECHECHERECHANTIER(C67,"VILLE"),"")</f>
        <v>LA WANTZENAU</v>
      </c>
      <c r="L67" t="str" cm="1">
        <f t="array" ref="L67">IF(C67&lt;&gt;"",[2]!HK3RECHECHERECHANTIER(C67,"ADRESSE1"),"")</f>
        <v>Rues des Héros et Gal Leclerc</v>
      </c>
      <c r="O67" s="6" t="str" cm="1">
        <f t="array" ref="O67">IF(C67&lt;&gt;"",[2]!HK3RECHECHERECHANTIER(C67,"DATE_OUVERT"),"")</f>
        <v>09/12/2022</v>
      </c>
      <c r="Q67" s="3"/>
      <c r="R67" t="str" cm="1">
        <f t="array" ref="R67">_xlfn.IFNA(IF(Q67="",[2]!HK3RECHECHERECDEAVEN(C67,"CD.COMMENTAIRE",0),[2]!HK3RECHECHERECDEAVEN(Q67,"CD.COMMENTAIRE",0)),"")</f>
        <v/>
      </c>
      <c r="S67" t="str" cm="1">
        <f t="array" ref="S67">IF(Q67&lt;&gt;"",[2]!HK3RECHECHERECDEAVEN(Q67,"CD.NUM_DEVIS",0),[2]!HK3RECHECHERECDEAVEN(C67,"CD.NUM_DEVIS",0))</f>
        <v>2023-57146</v>
      </c>
      <c r="T67" t="str" cm="1">
        <f t="array" ref="T67">IF(Q67&lt;&gt;"",[2]!HK3RECHECHERECDEAVEN(Q67,"CD.NUM_COMMANDE",0),[2]!HK3RECHECHERECDEAVEN(C67,"CD.NUM_COMMANDE",0))</f>
        <v>314486</v>
      </c>
      <c r="AB67" s="5">
        <f t="shared" si="1"/>
        <v>1</v>
      </c>
      <c r="AC67" s="5" t="str">
        <f t="shared" ref="AC67:AC130" si="2">IF(C67&lt;&gt;"","FAUX","")</f>
        <v>FAUX</v>
      </c>
    </row>
    <row r="68" spans="1:29" x14ac:dyDescent="0.3">
      <c r="A68" s="3" t="s">
        <v>112</v>
      </c>
      <c r="B68" s="3" t="s">
        <v>29</v>
      </c>
      <c r="C68" s="3" t="s">
        <v>117</v>
      </c>
      <c r="D68" s="6">
        <v>44986</v>
      </c>
      <c r="J68" t="str" cm="1">
        <f t="array" ref="J68">IF(C68&lt;&gt;"",[2]!HK3RECHECHERECHANTIER(C68,"LIBELLE"),"")</f>
        <v>LA WANTZENAU - Rues des Héros et Gal Lec</v>
      </c>
      <c r="K68" t="str" cm="1">
        <f t="array" ref="K68">IF(C68&lt;&gt;"",[2]!HK3RECHECHERECHANTIER(C68,"VILLE"),"")</f>
        <v>LA WANTZENAU</v>
      </c>
      <c r="L68" t="str" cm="1">
        <f t="array" ref="L68">IF(C68&lt;&gt;"",[2]!HK3RECHECHERECHANTIER(C68,"ADRESSE1"),"")</f>
        <v>Rues des Héros et Gal Leclerc</v>
      </c>
      <c r="O68" s="6" t="str" cm="1">
        <f t="array" ref="O68">IF(C68&lt;&gt;"",[2]!HK3RECHECHERECHANTIER(C68,"DATE_OUVERT"),"")</f>
        <v>09/12/2022</v>
      </c>
      <c r="Q68" s="3"/>
      <c r="R68" t="str" cm="1">
        <f t="array" ref="R68">_xlfn.IFNA(IF(Q68="",[2]!HK3RECHECHERECDEAVEN(C68,"CD.COMMENTAIRE",0),[2]!HK3RECHECHERECDEAVEN(Q68,"CD.COMMENTAIRE",0)),"")</f>
        <v/>
      </c>
      <c r="S68" t="str" cm="1">
        <f t="array" ref="S68">IF(Q68&lt;&gt;"",[2]!HK3RECHECHERECDEAVEN(Q68,"CD.NUM_DEVIS",0),[2]!HK3RECHECHERECDEAVEN(C68,"CD.NUM_DEVIS",0))</f>
        <v>2023-57146</v>
      </c>
      <c r="T68" t="str" cm="1">
        <f t="array" ref="T68">IF(Q68&lt;&gt;"",[2]!HK3RECHECHERECDEAVEN(Q68,"CD.NUM_COMMANDE",0),[2]!HK3RECHECHERECDEAVEN(C68,"CD.NUM_COMMANDE",0))</f>
        <v>314486</v>
      </c>
      <c r="AB68" s="5">
        <f t="shared" ref="AB68:AB131" si="3">IF(C68&lt;&gt;"",1,"")</f>
        <v>1</v>
      </c>
      <c r="AC68" s="5" t="str">
        <f t="shared" si="2"/>
        <v>FAUX</v>
      </c>
    </row>
    <row r="69" spans="1:29" x14ac:dyDescent="0.3">
      <c r="A69" s="3" t="s">
        <v>113</v>
      </c>
      <c r="B69" s="3" t="s">
        <v>29</v>
      </c>
      <c r="C69" s="3" t="s">
        <v>117</v>
      </c>
      <c r="D69" s="6">
        <v>44986</v>
      </c>
      <c r="J69" t="str" cm="1">
        <f t="array" ref="J69">IF(C69&lt;&gt;"",[2]!HK3RECHECHERECHANTIER(C69,"LIBELLE"),"")</f>
        <v>LA WANTZENAU - Rues des Héros et Gal Lec</v>
      </c>
      <c r="K69" t="str" cm="1">
        <f t="array" ref="K69">IF(C69&lt;&gt;"",[2]!HK3RECHECHERECHANTIER(C69,"VILLE"),"")</f>
        <v>LA WANTZENAU</v>
      </c>
      <c r="L69" t="str" cm="1">
        <f t="array" ref="L69">IF(C69&lt;&gt;"",[2]!HK3RECHECHERECHANTIER(C69,"ADRESSE1"),"")</f>
        <v>Rues des Héros et Gal Leclerc</v>
      </c>
      <c r="O69" s="6" t="str" cm="1">
        <f t="array" ref="O69">IF(C69&lt;&gt;"",[2]!HK3RECHECHERECHANTIER(C69,"DATE_OUVERT"),"")</f>
        <v>09/12/2022</v>
      </c>
      <c r="Q69" s="3"/>
      <c r="R69" t="str" cm="1">
        <f t="array" ref="R69">_xlfn.IFNA(IF(Q69="",[2]!HK3RECHECHERECDEAVEN(C69,"CD.COMMENTAIRE",0),[2]!HK3RECHECHERECDEAVEN(Q69,"CD.COMMENTAIRE",0)),"")</f>
        <v/>
      </c>
      <c r="S69" t="str" cm="1">
        <f t="array" ref="S69">IF(Q69&lt;&gt;"",[2]!HK3RECHECHERECDEAVEN(Q69,"CD.NUM_DEVIS",0),[2]!HK3RECHECHERECDEAVEN(C69,"CD.NUM_DEVIS",0))</f>
        <v>2023-57146</v>
      </c>
      <c r="T69" t="str" cm="1">
        <f t="array" ref="T69">IF(Q69&lt;&gt;"",[2]!HK3RECHECHERECDEAVEN(Q69,"CD.NUM_COMMANDE",0),[2]!HK3RECHECHERECDEAVEN(C69,"CD.NUM_COMMANDE",0))</f>
        <v>314486</v>
      </c>
      <c r="AB69" s="5">
        <f t="shared" si="3"/>
        <v>1</v>
      </c>
      <c r="AC69" s="5" t="str">
        <f t="shared" si="2"/>
        <v>FAUX</v>
      </c>
    </row>
    <row r="70" spans="1:29" x14ac:dyDescent="0.3">
      <c r="A70" s="3" t="s">
        <v>114</v>
      </c>
      <c r="B70" s="3" t="s">
        <v>29</v>
      </c>
      <c r="C70" s="3" t="s">
        <v>117</v>
      </c>
      <c r="D70" s="6">
        <v>44986</v>
      </c>
      <c r="J70" t="str" cm="1">
        <f t="array" ref="J70">IF(C70&lt;&gt;"",[2]!HK3RECHECHERECHANTIER(C70,"LIBELLE"),"")</f>
        <v>LA WANTZENAU - Rues des Héros et Gal Lec</v>
      </c>
      <c r="K70" t="str" cm="1">
        <f t="array" ref="K70">IF(C70&lt;&gt;"",[2]!HK3RECHECHERECHANTIER(C70,"VILLE"),"")</f>
        <v>LA WANTZENAU</v>
      </c>
      <c r="L70" t="str" cm="1">
        <f t="array" ref="L70">IF(C70&lt;&gt;"",[2]!HK3RECHECHERECHANTIER(C70,"ADRESSE1"),"")</f>
        <v>Rues des Héros et Gal Leclerc</v>
      </c>
      <c r="O70" s="6" t="str" cm="1">
        <f t="array" ref="O70">IF(C70&lt;&gt;"",[2]!HK3RECHECHERECHANTIER(C70,"DATE_OUVERT"),"")</f>
        <v>09/12/2022</v>
      </c>
      <c r="Q70" s="3"/>
      <c r="R70" t="str" cm="1">
        <f t="array" ref="R70">_xlfn.IFNA(IF(Q70="",[2]!HK3RECHECHERECDEAVEN(C70,"CD.COMMENTAIRE",0),[2]!HK3RECHECHERECDEAVEN(Q70,"CD.COMMENTAIRE",0)),"")</f>
        <v/>
      </c>
      <c r="S70" t="str" cm="1">
        <f t="array" ref="S70">IF(Q70&lt;&gt;"",[2]!HK3RECHECHERECDEAVEN(Q70,"CD.NUM_DEVIS",0),[2]!HK3RECHECHERECDEAVEN(C70,"CD.NUM_DEVIS",0))</f>
        <v>2023-57146</v>
      </c>
      <c r="T70" t="str" cm="1">
        <f t="array" ref="T70">IF(Q70&lt;&gt;"",[2]!HK3RECHECHERECDEAVEN(Q70,"CD.NUM_COMMANDE",0),[2]!HK3RECHECHERECDEAVEN(C70,"CD.NUM_COMMANDE",0))</f>
        <v>314486</v>
      </c>
      <c r="AB70" s="5">
        <f t="shared" si="3"/>
        <v>1</v>
      </c>
      <c r="AC70" s="5" t="str">
        <f t="shared" si="2"/>
        <v>FAUX</v>
      </c>
    </row>
    <row r="71" spans="1:29" x14ac:dyDescent="0.3">
      <c r="A71" s="3" t="s">
        <v>115</v>
      </c>
      <c r="B71" s="3" t="s">
        <v>29</v>
      </c>
      <c r="C71" s="3" t="s">
        <v>117</v>
      </c>
      <c r="D71" s="6">
        <v>44986</v>
      </c>
      <c r="J71" t="str" cm="1">
        <f t="array" ref="J71">IF(C71&lt;&gt;"",[2]!HK3RECHECHERECHANTIER(C71,"LIBELLE"),"")</f>
        <v>LA WANTZENAU - Rues des Héros et Gal Lec</v>
      </c>
      <c r="K71" t="str" cm="1">
        <f t="array" ref="K71">IF(C71&lt;&gt;"",[2]!HK3RECHECHERECHANTIER(C71,"VILLE"),"")</f>
        <v>LA WANTZENAU</v>
      </c>
      <c r="L71" t="str" cm="1">
        <f t="array" ref="L71">IF(C71&lt;&gt;"",[2]!HK3RECHECHERECHANTIER(C71,"ADRESSE1"),"")</f>
        <v>Rues des Héros et Gal Leclerc</v>
      </c>
      <c r="O71" s="6" t="str" cm="1">
        <f t="array" ref="O71">IF(C71&lt;&gt;"",[2]!HK3RECHECHERECHANTIER(C71,"DATE_OUVERT"),"")</f>
        <v>09/12/2022</v>
      </c>
      <c r="Q71" s="3"/>
      <c r="R71" t="str" cm="1">
        <f t="array" ref="R71">_xlfn.IFNA(IF(Q71="",[2]!HK3RECHECHERECDEAVEN(C71,"CD.COMMENTAIRE",0),[2]!HK3RECHECHERECDEAVEN(Q71,"CD.COMMENTAIRE",0)),"")</f>
        <v/>
      </c>
      <c r="S71" t="str" cm="1">
        <f t="array" ref="S71">IF(Q71&lt;&gt;"",[2]!HK3RECHECHERECDEAVEN(Q71,"CD.NUM_DEVIS",0),[2]!HK3RECHECHERECDEAVEN(C71,"CD.NUM_DEVIS",0))</f>
        <v>2023-57146</v>
      </c>
      <c r="T71" t="str" cm="1">
        <f t="array" ref="T71">IF(Q71&lt;&gt;"",[2]!HK3RECHECHERECDEAVEN(Q71,"CD.NUM_COMMANDE",0),[2]!HK3RECHECHERECDEAVEN(C71,"CD.NUM_COMMANDE",0))</f>
        <v>314486</v>
      </c>
      <c r="AB71" s="5">
        <f t="shared" si="3"/>
        <v>1</v>
      </c>
      <c r="AC71" s="5" t="str">
        <f t="shared" si="2"/>
        <v>FAUX</v>
      </c>
    </row>
    <row r="72" spans="1:29" x14ac:dyDescent="0.3">
      <c r="A72" s="3" t="s">
        <v>116</v>
      </c>
      <c r="B72" s="3" t="s">
        <v>29</v>
      </c>
      <c r="C72" s="3" t="s">
        <v>117</v>
      </c>
      <c r="D72" s="6">
        <v>44986</v>
      </c>
      <c r="J72" t="str" cm="1">
        <f t="array" ref="J72">IF(C72&lt;&gt;"",[2]!HK3RECHECHERECHANTIER(C72,"LIBELLE"),"")</f>
        <v>LA WANTZENAU - Rues des Héros et Gal Lec</v>
      </c>
      <c r="K72" t="str" cm="1">
        <f t="array" ref="K72">IF(C72&lt;&gt;"",[2]!HK3RECHECHERECHANTIER(C72,"VILLE"),"")</f>
        <v>LA WANTZENAU</v>
      </c>
      <c r="L72" t="str" cm="1">
        <f t="array" ref="L72">IF(C72&lt;&gt;"",[2]!HK3RECHECHERECHANTIER(C72,"ADRESSE1"),"")</f>
        <v>Rues des Héros et Gal Leclerc</v>
      </c>
      <c r="O72" s="6" t="str" cm="1">
        <f t="array" ref="O72">IF(C72&lt;&gt;"",[2]!HK3RECHECHERECHANTIER(C72,"DATE_OUVERT"),"")</f>
        <v>09/12/2022</v>
      </c>
      <c r="Q72" s="3"/>
      <c r="R72" t="str" cm="1">
        <f t="array" ref="R72">_xlfn.IFNA(IF(Q72="",[2]!HK3RECHECHERECDEAVEN(C72,"CD.COMMENTAIRE",0),[2]!HK3RECHECHERECDEAVEN(Q72,"CD.COMMENTAIRE",0)),"")</f>
        <v/>
      </c>
      <c r="S72" t="str" cm="1">
        <f t="array" ref="S72">IF(Q72&lt;&gt;"",[2]!HK3RECHECHERECDEAVEN(Q72,"CD.NUM_DEVIS",0),[2]!HK3RECHECHERECDEAVEN(C72,"CD.NUM_DEVIS",0))</f>
        <v>2023-57146</v>
      </c>
      <c r="T72" t="str" cm="1">
        <f t="array" ref="T72">IF(Q72&lt;&gt;"",[2]!HK3RECHECHERECDEAVEN(Q72,"CD.NUM_COMMANDE",0),[2]!HK3RECHECHERECDEAVEN(C72,"CD.NUM_COMMANDE",0))</f>
        <v>314486</v>
      </c>
      <c r="AB72" s="5">
        <f t="shared" si="3"/>
        <v>1</v>
      </c>
      <c r="AC72" s="5" t="str">
        <f t="shared" si="2"/>
        <v>FAUX</v>
      </c>
    </row>
    <row r="73" spans="1:29" x14ac:dyDescent="0.3">
      <c r="A73" s="3" t="s">
        <v>118</v>
      </c>
      <c r="B73" s="3" t="s">
        <v>29</v>
      </c>
      <c r="C73" s="3" t="s">
        <v>119</v>
      </c>
      <c r="D73" s="6">
        <v>44986</v>
      </c>
      <c r="J73" t="str" cm="1">
        <f t="array" ref="J73">IF(C73&lt;&gt;"",[2]!HK3RECHECHERECHANTIER(C73,"LIBELLE"),"")</f>
        <v>LINGOLSHEIM - Rue de la Protection</v>
      </c>
      <c r="K73" t="str" cm="1">
        <f t="array" ref="K73">IF(C73&lt;&gt;"",[2]!HK3RECHECHERECHANTIER(C73,"VILLE"),"")</f>
        <v>LINGOLSHEIM</v>
      </c>
      <c r="L73" t="str" cm="1">
        <f t="array" ref="L73">IF(C73&lt;&gt;"",[2]!HK3RECHECHERECHANTIER(C73,"ADRESSE1"),"")</f>
        <v>Rue de la Protection</v>
      </c>
      <c r="O73" s="6" t="str" cm="1">
        <f t="array" ref="O73">IF(C73&lt;&gt;"",[2]!HK3RECHECHERECHANTIER(C73,"DATE_OUVERT"),"")</f>
        <v>09/12/2022</v>
      </c>
      <c r="Q73" s="3"/>
      <c r="R73" t="str" cm="1">
        <f t="array" ref="R73">_xlfn.IFNA(IF(Q73="",[2]!HK3RECHECHERECDEAVEN(C73,"CD.COMMENTAIRE",0),[2]!HK3RECHECHERECDEAVEN(Q73,"CD.COMMENTAIRE",0)),"")</f>
        <v/>
      </c>
      <c r="S73" t="str" cm="1">
        <f t="array" ref="S73">IF(Q73&lt;&gt;"",[2]!HK3RECHECHERECDEAVEN(Q73,"CD.NUM_DEVIS",0),[2]!HK3RECHECHERECDEAVEN(C73,"CD.NUM_DEVIS",0))</f>
        <v>2023-57154</v>
      </c>
      <c r="T73" t="str" cm="1">
        <f t="array" ref="T73">IF(Q73&lt;&gt;"",[2]!HK3RECHECHERECDEAVEN(Q73,"CD.NUM_COMMANDE",0),[2]!HK3RECHECHERECDEAVEN(C73,"CD.NUM_COMMANDE",0))</f>
        <v>314495</v>
      </c>
      <c r="AB73" s="5">
        <f t="shared" si="3"/>
        <v>1</v>
      </c>
      <c r="AC73" s="5" t="str">
        <f t="shared" si="2"/>
        <v>FAUX</v>
      </c>
    </row>
    <row r="74" spans="1:29" x14ac:dyDescent="0.3">
      <c r="A74" s="3" t="s">
        <v>120</v>
      </c>
      <c r="B74" s="3" t="s">
        <v>29</v>
      </c>
      <c r="C74" s="3" t="s">
        <v>119</v>
      </c>
      <c r="D74" s="6">
        <v>44986</v>
      </c>
      <c r="J74" t="str" cm="1">
        <f t="array" ref="J74">IF(C74&lt;&gt;"",[2]!HK3RECHECHERECHANTIER(C74,"LIBELLE"),"")</f>
        <v>LINGOLSHEIM - Rue de la Protection</v>
      </c>
      <c r="K74" t="str" cm="1">
        <f t="array" ref="K74">IF(C74&lt;&gt;"",[2]!HK3RECHECHERECHANTIER(C74,"VILLE"),"")</f>
        <v>LINGOLSHEIM</v>
      </c>
      <c r="L74" t="str" cm="1">
        <f t="array" ref="L74">IF(C74&lt;&gt;"",[2]!HK3RECHECHERECHANTIER(C74,"ADRESSE1"),"")</f>
        <v>Rue de la Protection</v>
      </c>
      <c r="O74" s="6" t="str" cm="1">
        <f t="array" ref="O74">IF(C74&lt;&gt;"",[2]!HK3RECHECHERECHANTIER(C74,"DATE_OUVERT"),"")</f>
        <v>09/12/2022</v>
      </c>
      <c r="Q74" s="3"/>
      <c r="R74" t="str" cm="1">
        <f t="array" ref="R74">_xlfn.IFNA(IF(Q74="",[2]!HK3RECHECHERECDEAVEN(C74,"CD.COMMENTAIRE",0),[2]!HK3RECHECHERECDEAVEN(Q74,"CD.COMMENTAIRE",0)),"")</f>
        <v/>
      </c>
      <c r="S74" t="str" cm="1">
        <f t="array" ref="S74">IF(Q74&lt;&gt;"",[2]!HK3RECHECHERECDEAVEN(Q74,"CD.NUM_DEVIS",0),[2]!HK3RECHECHERECDEAVEN(C74,"CD.NUM_DEVIS",0))</f>
        <v>2023-57154</v>
      </c>
      <c r="T74" t="str" cm="1">
        <f t="array" ref="T74">IF(Q74&lt;&gt;"",[2]!HK3RECHECHERECDEAVEN(Q74,"CD.NUM_COMMANDE",0),[2]!HK3RECHECHERECDEAVEN(C74,"CD.NUM_COMMANDE",0))</f>
        <v>314495</v>
      </c>
      <c r="AB74" s="5">
        <f t="shared" si="3"/>
        <v>1</v>
      </c>
      <c r="AC74" s="5" t="str">
        <f t="shared" si="2"/>
        <v>FAUX</v>
      </c>
    </row>
    <row r="75" spans="1:29" x14ac:dyDescent="0.3">
      <c r="A75" s="3" t="s">
        <v>121</v>
      </c>
      <c r="B75" s="3" t="s">
        <v>29</v>
      </c>
      <c r="C75" s="3" t="s">
        <v>119</v>
      </c>
      <c r="D75" s="6">
        <v>44986</v>
      </c>
      <c r="J75" t="str" cm="1">
        <f t="array" ref="J75">IF(C75&lt;&gt;"",[2]!HK3RECHECHERECHANTIER(C75,"LIBELLE"),"")</f>
        <v>LINGOLSHEIM - Rue de la Protection</v>
      </c>
      <c r="K75" t="str" cm="1">
        <f t="array" ref="K75">IF(C75&lt;&gt;"",[2]!HK3RECHECHERECHANTIER(C75,"VILLE"),"")</f>
        <v>LINGOLSHEIM</v>
      </c>
      <c r="L75" t="str" cm="1">
        <f t="array" ref="L75">IF(C75&lt;&gt;"",[2]!HK3RECHECHERECHANTIER(C75,"ADRESSE1"),"")</f>
        <v>Rue de la Protection</v>
      </c>
      <c r="O75" s="6" t="str" cm="1">
        <f t="array" ref="O75">IF(C75&lt;&gt;"",[2]!HK3RECHECHERECHANTIER(C75,"DATE_OUVERT"),"")</f>
        <v>09/12/2022</v>
      </c>
      <c r="Q75" s="3"/>
      <c r="R75" t="str" cm="1">
        <f t="array" ref="R75">_xlfn.IFNA(IF(Q75="",[2]!HK3RECHECHERECDEAVEN(C75,"CD.COMMENTAIRE",0),[2]!HK3RECHECHERECDEAVEN(Q75,"CD.COMMENTAIRE",0)),"")</f>
        <v/>
      </c>
      <c r="S75" t="str" cm="1">
        <f t="array" ref="S75">IF(Q75&lt;&gt;"",[2]!HK3RECHECHERECDEAVEN(Q75,"CD.NUM_DEVIS",0),[2]!HK3RECHECHERECDEAVEN(C75,"CD.NUM_DEVIS",0))</f>
        <v>2023-57154</v>
      </c>
      <c r="T75" t="str" cm="1">
        <f t="array" ref="T75">IF(Q75&lt;&gt;"",[2]!HK3RECHECHERECDEAVEN(Q75,"CD.NUM_COMMANDE",0),[2]!HK3RECHECHERECDEAVEN(C75,"CD.NUM_COMMANDE",0))</f>
        <v>314495</v>
      </c>
      <c r="AB75" s="5">
        <f t="shared" si="3"/>
        <v>1</v>
      </c>
      <c r="AC75" s="5" t="str">
        <f t="shared" si="2"/>
        <v>FAUX</v>
      </c>
    </row>
    <row r="76" spans="1:29" x14ac:dyDescent="0.3">
      <c r="A76" s="3" t="s">
        <v>123</v>
      </c>
      <c r="B76" s="3" t="s">
        <v>29</v>
      </c>
      <c r="C76" s="3" t="s">
        <v>122</v>
      </c>
      <c r="D76" s="6">
        <v>44986</v>
      </c>
      <c r="J76" t="str" cm="1">
        <f t="array" ref="J76">IF(C76&lt;&gt;"",[2]!HK3RECHECHERECHANTIER(C76,"LIBELLE"),"")</f>
        <v>LINGOLSHEIM - Rue Tournante</v>
      </c>
      <c r="K76" t="str" cm="1">
        <f t="array" ref="K76">IF(C76&lt;&gt;"",[2]!HK3RECHECHERECHANTIER(C76,"VILLE"),"")</f>
        <v>LINGOLSHEIM</v>
      </c>
      <c r="L76" t="str" cm="1">
        <f t="array" ref="L76">IF(C76&lt;&gt;"",[2]!HK3RECHECHERECHANTIER(C76,"ADRESSE1"),"")</f>
        <v>Rue Tournante</v>
      </c>
      <c r="O76" s="6" t="str" cm="1">
        <f t="array" ref="O76">IF(C76&lt;&gt;"",[2]!HK3RECHECHERECHANTIER(C76,"DATE_OUVERT"),"")</f>
        <v>09/12/2022</v>
      </c>
      <c r="Q76" s="3"/>
      <c r="R76" t="str" cm="1">
        <f t="array" ref="R76">_xlfn.IFNA(IF(Q76="",[2]!HK3RECHECHERECDEAVEN(C76,"CD.COMMENTAIRE",0),[2]!HK3RECHECHERECDEAVEN(Q76,"CD.COMMENTAIRE",0)),"")</f>
        <v/>
      </c>
      <c r="S76" t="str" cm="1">
        <f t="array" ref="S76">IF(Q76&lt;&gt;"",[2]!HK3RECHECHERECDEAVEN(Q76,"CD.NUM_DEVIS",0),[2]!HK3RECHECHERECDEAVEN(C76,"CD.NUM_DEVIS",0))</f>
        <v>2022-57034</v>
      </c>
      <c r="T76" t="str" cm="1">
        <f t="array" ref="T76">IF(Q76&lt;&gt;"",[2]!HK3RECHECHERECDEAVEN(Q76,"CD.NUM_COMMANDE",0),[2]!HK3RECHECHERECDEAVEN(C76,"CD.NUM_COMMANDE",0))</f>
        <v>314301</v>
      </c>
      <c r="AB76" s="5">
        <f t="shared" si="3"/>
        <v>1</v>
      </c>
      <c r="AC76" s="5" t="str">
        <f t="shared" si="2"/>
        <v>FAUX</v>
      </c>
    </row>
    <row r="77" spans="1:29" x14ac:dyDescent="0.3">
      <c r="A77" s="3" t="s">
        <v>124</v>
      </c>
      <c r="B77" s="3" t="s">
        <v>29</v>
      </c>
      <c r="C77" s="3" t="s">
        <v>122</v>
      </c>
      <c r="D77" s="6">
        <v>44986</v>
      </c>
      <c r="J77" t="str" cm="1">
        <f t="array" ref="J77">IF(C77&lt;&gt;"",[2]!HK3RECHECHERECHANTIER(C77,"LIBELLE"),"")</f>
        <v>LINGOLSHEIM - Rue Tournante</v>
      </c>
      <c r="K77" t="str" cm="1">
        <f t="array" ref="K77">IF(C77&lt;&gt;"",[2]!HK3RECHECHERECHANTIER(C77,"VILLE"),"")</f>
        <v>LINGOLSHEIM</v>
      </c>
      <c r="L77" t="str" cm="1">
        <f t="array" ref="L77">IF(C77&lt;&gt;"",[2]!HK3RECHECHERECHANTIER(C77,"ADRESSE1"),"")</f>
        <v>Rue Tournante</v>
      </c>
      <c r="O77" s="6" t="str" cm="1">
        <f t="array" ref="O77">IF(C77&lt;&gt;"",[2]!HK3RECHECHERECHANTIER(C77,"DATE_OUVERT"),"")</f>
        <v>09/12/2022</v>
      </c>
      <c r="Q77" s="3"/>
      <c r="R77" t="str" cm="1">
        <f t="array" ref="R77">_xlfn.IFNA(IF(Q77="",[2]!HK3RECHECHERECDEAVEN(C77,"CD.COMMENTAIRE",0),[2]!HK3RECHECHERECDEAVEN(Q77,"CD.COMMENTAIRE",0)),"")</f>
        <v/>
      </c>
      <c r="S77" t="str" cm="1">
        <f t="array" ref="S77">IF(Q77&lt;&gt;"",[2]!HK3RECHECHERECDEAVEN(Q77,"CD.NUM_DEVIS",0),[2]!HK3RECHECHERECDEAVEN(C77,"CD.NUM_DEVIS",0))</f>
        <v>2022-57034</v>
      </c>
      <c r="T77" t="str" cm="1">
        <f t="array" ref="T77">IF(Q77&lt;&gt;"",[2]!HK3RECHECHERECDEAVEN(Q77,"CD.NUM_COMMANDE",0),[2]!HK3RECHECHERECDEAVEN(C77,"CD.NUM_COMMANDE",0))</f>
        <v>314301</v>
      </c>
      <c r="AB77" s="5">
        <f t="shared" si="3"/>
        <v>1</v>
      </c>
      <c r="AC77" s="5" t="str">
        <f t="shared" si="2"/>
        <v>FAUX</v>
      </c>
    </row>
    <row r="78" spans="1:29" x14ac:dyDescent="0.3">
      <c r="A78" s="3" t="s">
        <v>125</v>
      </c>
      <c r="B78" s="3" t="s">
        <v>29</v>
      </c>
      <c r="C78" s="3" t="s">
        <v>122</v>
      </c>
      <c r="D78" s="6">
        <v>44986</v>
      </c>
      <c r="J78" t="str" cm="1">
        <f t="array" ref="J78">IF(C78&lt;&gt;"",[2]!HK3RECHECHERECHANTIER(C78,"LIBELLE"),"")</f>
        <v>LINGOLSHEIM - Rue Tournante</v>
      </c>
      <c r="K78" t="str" cm="1">
        <f t="array" ref="K78">IF(C78&lt;&gt;"",[2]!HK3RECHECHERECHANTIER(C78,"VILLE"),"")</f>
        <v>LINGOLSHEIM</v>
      </c>
      <c r="L78" t="str" cm="1">
        <f t="array" ref="L78">IF(C78&lt;&gt;"",[2]!HK3RECHECHERECHANTIER(C78,"ADRESSE1"),"")</f>
        <v>Rue Tournante</v>
      </c>
      <c r="O78" s="6" t="str" cm="1">
        <f t="array" ref="O78">IF(C78&lt;&gt;"",[2]!HK3RECHECHERECHANTIER(C78,"DATE_OUVERT"),"")</f>
        <v>09/12/2022</v>
      </c>
      <c r="Q78" s="3"/>
      <c r="R78" t="str" cm="1">
        <f t="array" ref="R78">_xlfn.IFNA(IF(Q78="",[2]!HK3RECHECHERECDEAVEN(C78,"CD.COMMENTAIRE",0),[2]!HK3RECHECHERECDEAVEN(Q78,"CD.COMMENTAIRE",0)),"")</f>
        <v/>
      </c>
      <c r="S78" t="str" cm="1">
        <f t="array" ref="S78">IF(Q78&lt;&gt;"",[2]!HK3RECHECHERECDEAVEN(Q78,"CD.NUM_DEVIS",0),[2]!HK3RECHECHERECDEAVEN(C78,"CD.NUM_DEVIS",0))</f>
        <v>2022-57034</v>
      </c>
      <c r="T78" t="str" cm="1">
        <f t="array" ref="T78">IF(Q78&lt;&gt;"",[2]!HK3RECHECHERECDEAVEN(Q78,"CD.NUM_COMMANDE",0),[2]!HK3RECHECHERECDEAVEN(C78,"CD.NUM_COMMANDE",0))</f>
        <v>314301</v>
      </c>
      <c r="AB78" s="5">
        <f t="shared" si="3"/>
        <v>1</v>
      </c>
      <c r="AC78" s="5" t="str">
        <f t="shared" si="2"/>
        <v>FAUX</v>
      </c>
    </row>
    <row r="79" spans="1:29" x14ac:dyDescent="0.3">
      <c r="A79" s="3" t="s">
        <v>126</v>
      </c>
      <c r="B79" s="3" t="s">
        <v>29</v>
      </c>
      <c r="C79" s="3" t="s">
        <v>131</v>
      </c>
      <c r="D79" s="6">
        <v>44986</v>
      </c>
      <c r="J79" t="str" cm="1">
        <f t="array" ref="J79">IF(C79&lt;&gt;"",[2]!HK3RECHECHERECHANTIER(C79,"LIBELLE"),"")</f>
        <v>LIPSHEIM - Rue d'Alsace</v>
      </c>
      <c r="K79" t="str" cm="1">
        <f t="array" ref="K79">IF(C79&lt;&gt;"",[2]!HK3RECHECHERECHANTIER(C79,"VILLE"),"")</f>
        <v>LIPSHEIM</v>
      </c>
      <c r="L79" t="str" cm="1">
        <f t="array" ref="L79">IF(C79&lt;&gt;"",[2]!HK3RECHECHERECHANTIER(C79,"ADRESSE1"),"")</f>
        <v>Rue d'Alsace</v>
      </c>
      <c r="O79" s="6" t="str" cm="1">
        <f t="array" ref="O79">IF(C79&lt;&gt;"",[2]!HK3RECHECHERECHANTIER(C79,"DATE_OUVERT"),"")</f>
        <v>09/12/2022</v>
      </c>
      <c r="Q79" s="3"/>
      <c r="R79" t="str" cm="1">
        <f t="array" ref="R79">_xlfn.IFNA(IF(Q79="",[2]!HK3RECHECHERECDEAVEN(C79,"CD.COMMENTAIRE",0),[2]!HK3RECHECHERECDEAVEN(Q79,"CD.COMMENTAIRE",0)),"")</f>
        <v/>
      </c>
      <c r="S79" t="str" cm="1">
        <f t="array" ref="S79">IF(Q79&lt;&gt;"",[2]!HK3RECHECHERECDEAVEN(Q79,"CD.NUM_DEVIS",0),[2]!HK3RECHECHERECDEAVEN(C79,"CD.NUM_DEVIS",0))</f>
        <v>2022-57035</v>
      </c>
      <c r="T79" t="str" cm="1">
        <f t="array" ref="T79">IF(Q79&lt;&gt;"",[2]!HK3RECHECHERECDEAVEN(Q79,"CD.NUM_COMMANDE",0),[2]!HK3RECHECHERECDEAVEN(C79,"CD.NUM_COMMANDE",0))</f>
        <v>314302</v>
      </c>
      <c r="AB79" s="5">
        <f t="shared" si="3"/>
        <v>1</v>
      </c>
      <c r="AC79" s="5" t="str">
        <f t="shared" si="2"/>
        <v>FAUX</v>
      </c>
    </row>
    <row r="80" spans="1:29" x14ac:dyDescent="0.3">
      <c r="A80" s="3" t="s">
        <v>127</v>
      </c>
      <c r="B80" s="3" t="s">
        <v>29</v>
      </c>
      <c r="C80" s="3" t="s">
        <v>131</v>
      </c>
      <c r="D80" s="6">
        <v>44986</v>
      </c>
      <c r="J80" t="str" cm="1">
        <f t="array" ref="J80">IF(C80&lt;&gt;"",[2]!HK3RECHECHERECHANTIER(C80,"LIBELLE"),"")</f>
        <v>LIPSHEIM - Rue d'Alsace</v>
      </c>
      <c r="K80" t="str" cm="1">
        <f t="array" ref="K80">IF(C80&lt;&gt;"",[2]!HK3RECHECHERECHANTIER(C80,"VILLE"),"")</f>
        <v>LIPSHEIM</v>
      </c>
      <c r="L80" t="str" cm="1">
        <f t="array" ref="L80">IF(C80&lt;&gt;"",[2]!HK3RECHECHERECHANTIER(C80,"ADRESSE1"),"")</f>
        <v>Rue d'Alsace</v>
      </c>
      <c r="O80" s="6" t="str" cm="1">
        <f t="array" ref="O80">IF(C80&lt;&gt;"",[2]!HK3RECHECHERECHANTIER(C80,"DATE_OUVERT"),"")</f>
        <v>09/12/2022</v>
      </c>
      <c r="Q80" s="3"/>
      <c r="R80" t="str" cm="1">
        <f t="array" ref="R80">_xlfn.IFNA(IF(Q80="",[2]!HK3RECHECHERECDEAVEN(C80,"CD.COMMENTAIRE",0),[2]!HK3RECHECHERECDEAVEN(Q80,"CD.COMMENTAIRE",0)),"")</f>
        <v/>
      </c>
      <c r="S80" t="str" cm="1">
        <f t="array" ref="S80">IF(Q80&lt;&gt;"",[2]!HK3RECHECHERECDEAVEN(Q80,"CD.NUM_DEVIS",0),[2]!HK3RECHECHERECDEAVEN(C80,"CD.NUM_DEVIS",0))</f>
        <v>2022-57035</v>
      </c>
      <c r="T80" t="str" cm="1">
        <f t="array" ref="T80">IF(Q80&lt;&gt;"",[2]!HK3RECHECHERECDEAVEN(Q80,"CD.NUM_COMMANDE",0),[2]!HK3RECHECHERECDEAVEN(C80,"CD.NUM_COMMANDE",0))</f>
        <v>314302</v>
      </c>
      <c r="AB80" s="5">
        <f t="shared" si="3"/>
        <v>1</v>
      </c>
      <c r="AC80" s="5" t="str">
        <f t="shared" si="2"/>
        <v>FAUX</v>
      </c>
    </row>
    <row r="81" spans="1:29" x14ac:dyDescent="0.3">
      <c r="A81" s="3" t="s">
        <v>128</v>
      </c>
      <c r="B81" s="3" t="s">
        <v>29</v>
      </c>
      <c r="C81" s="3" t="s">
        <v>131</v>
      </c>
      <c r="D81" s="6">
        <v>44986</v>
      </c>
      <c r="J81" t="str" cm="1">
        <f t="array" ref="J81">IF(C81&lt;&gt;"",[2]!HK3RECHECHERECHANTIER(C81,"LIBELLE"),"")</f>
        <v>LIPSHEIM - Rue d'Alsace</v>
      </c>
      <c r="K81" t="str" cm="1">
        <f t="array" ref="K81">IF(C81&lt;&gt;"",[2]!HK3RECHECHERECHANTIER(C81,"VILLE"),"")</f>
        <v>LIPSHEIM</v>
      </c>
      <c r="L81" t="str" cm="1">
        <f t="array" ref="L81">IF(C81&lt;&gt;"",[2]!HK3RECHECHERECHANTIER(C81,"ADRESSE1"),"")</f>
        <v>Rue d'Alsace</v>
      </c>
      <c r="O81" s="6" t="str" cm="1">
        <f t="array" ref="O81">IF(C81&lt;&gt;"",[2]!HK3RECHECHERECHANTIER(C81,"DATE_OUVERT"),"")</f>
        <v>09/12/2022</v>
      </c>
      <c r="Q81" s="3"/>
      <c r="R81" t="str" cm="1">
        <f t="array" ref="R81">_xlfn.IFNA(IF(Q81="",[2]!HK3RECHECHERECDEAVEN(C81,"CD.COMMENTAIRE",0),[2]!HK3RECHECHERECDEAVEN(Q81,"CD.COMMENTAIRE",0)),"")</f>
        <v/>
      </c>
      <c r="S81" t="str" cm="1">
        <f t="array" ref="S81">IF(Q81&lt;&gt;"",[2]!HK3RECHECHERECDEAVEN(Q81,"CD.NUM_DEVIS",0),[2]!HK3RECHECHERECDEAVEN(C81,"CD.NUM_DEVIS",0))</f>
        <v>2022-57035</v>
      </c>
      <c r="T81" t="str" cm="1">
        <f t="array" ref="T81">IF(Q81&lt;&gt;"",[2]!HK3RECHECHERECDEAVEN(Q81,"CD.NUM_COMMANDE",0),[2]!HK3RECHECHERECDEAVEN(C81,"CD.NUM_COMMANDE",0))</f>
        <v>314302</v>
      </c>
      <c r="AB81" s="5">
        <f t="shared" si="3"/>
        <v>1</v>
      </c>
      <c r="AC81" s="5" t="str">
        <f t="shared" si="2"/>
        <v>FAUX</v>
      </c>
    </row>
    <row r="82" spans="1:29" x14ac:dyDescent="0.3">
      <c r="A82" s="3" t="s">
        <v>129</v>
      </c>
      <c r="B82" s="3" t="s">
        <v>29</v>
      </c>
      <c r="C82" s="3" t="s">
        <v>130</v>
      </c>
      <c r="D82" s="6">
        <v>44986</v>
      </c>
      <c r="J82" t="str" cm="1">
        <f t="array" ref="J82">IF(C82&lt;&gt;"",[2]!HK3RECHECHERECHANTIER(C82,"LIBELLE"),"")</f>
        <v>MUNDOLSHEIM - Rue du Printemps</v>
      </c>
      <c r="K82" t="str" cm="1">
        <f t="array" ref="K82">IF(C82&lt;&gt;"",[2]!HK3RECHECHERECHANTIER(C82,"VILLE"),"")</f>
        <v>MUNDOLSHEIM</v>
      </c>
      <c r="L82" t="str" cm="1">
        <f t="array" ref="L82">IF(C82&lt;&gt;"",[2]!HK3RECHECHERECHANTIER(C82,"ADRESSE1"),"")</f>
        <v>Rue du Printemps</v>
      </c>
      <c r="O82" s="6" t="str" cm="1">
        <f t="array" ref="O82">IF(C82&lt;&gt;"",[2]!HK3RECHECHERECHANTIER(C82,"DATE_OUVERT"),"")</f>
        <v>09/12/2022</v>
      </c>
      <c r="Q82" s="3"/>
      <c r="R82" t="str" cm="1">
        <f t="array" ref="R82">_xlfn.IFNA(IF(Q82="",[2]!HK3RECHECHERECDEAVEN(C82,"CD.COMMENTAIRE",0),[2]!HK3RECHECHERECDEAVEN(Q82,"CD.COMMENTAIRE",0)),"")</f>
        <v/>
      </c>
      <c r="S82" t="str" cm="1">
        <f t="array" ref="S82">IF(Q82&lt;&gt;"",[2]!HK3RECHECHERECDEAVEN(Q82,"CD.NUM_DEVIS",0),[2]!HK3RECHECHERECDEAVEN(C82,"CD.NUM_DEVIS",0))</f>
        <v>2023-57155</v>
      </c>
      <c r="T82" t="str" cm="1">
        <f t="array" ref="T82">IF(Q82&lt;&gt;"",[2]!HK3RECHECHERECDEAVEN(Q82,"CD.NUM_COMMANDE",0),[2]!HK3RECHECHERECDEAVEN(C82,"CD.NUM_COMMANDE",0))</f>
        <v>314496</v>
      </c>
      <c r="AB82" s="5">
        <f t="shared" si="3"/>
        <v>1</v>
      </c>
      <c r="AC82" s="5" t="str">
        <f t="shared" si="2"/>
        <v>FAUX</v>
      </c>
    </row>
    <row r="83" spans="1:29" x14ac:dyDescent="0.3">
      <c r="A83" s="3" t="s">
        <v>132</v>
      </c>
      <c r="B83" s="3" t="s">
        <v>29</v>
      </c>
      <c r="C83" s="3" t="s">
        <v>130</v>
      </c>
      <c r="D83" s="6">
        <v>44986</v>
      </c>
      <c r="J83" t="str" cm="1">
        <f t="array" ref="J83">IF(C83&lt;&gt;"",[2]!HK3RECHECHERECHANTIER(C83,"LIBELLE"),"")</f>
        <v>MUNDOLSHEIM - Rue du Printemps</v>
      </c>
      <c r="K83" t="str" cm="1">
        <f t="array" ref="K83">IF(C83&lt;&gt;"",[2]!HK3RECHECHERECHANTIER(C83,"VILLE"),"")</f>
        <v>MUNDOLSHEIM</v>
      </c>
      <c r="L83" t="str" cm="1">
        <f t="array" ref="L83">IF(C83&lt;&gt;"",[2]!HK3RECHECHERECHANTIER(C83,"ADRESSE1"),"")</f>
        <v>Rue du Printemps</v>
      </c>
      <c r="O83" s="6" t="str" cm="1">
        <f t="array" ref="O83">IF(C83&lt;&gt;"",[2]!HK3RECHECHERECHANTIER(C83,"DATE_OUVERT"),"")</f>
        <v>09/12/2022</v>
      </c>
      <c r="Q83" s="3"/>
      <c r="R83" t="str" cm="1">
        <f t="array" ref="R83">_xlfn.IFNA(IF(Q83="",[2]!HK3RECHECHERECDEAVEN(C83,"CD.COMMENTAIRE",0),[2]!HK3RECHECHERECDEAVEN(Q83,"CD.COMMENTAIRE",0)),"")</f>
        <v/>
      </c>
      <c r="S83" t="str" cm="1">
        <f t="array" ref="S83">IF(Q83&lt;&gt;"",[2]!HK3RECHECHERECDEAVEN(Q83,"CD.NUM_DEVIS",0),[2]!HK3RECHECHERECDEAVEN(C83,"CD.NUM_DEVIS",0))</f>
        <v>2023-57155</v>
      </c>
      <c r="T83" t="str" cm="1">
        <f t="array" ref="T83">IF(Q83&lt;&gt;"",[2]!HK3RECHECHERECDEAVEN(Q83,"CD.NUM_COMMANDE",0),[2]!HK3RECHECHERECDEAVEN(C83,"CD.NUM_COMMANDE",0))</f>
        <v>314496</v>
      </c>
      <c r="AB83" s="5">
        <f t="shared" si="3"/>
        <v>1</v>
      </c>
      <c r="AC83" s="5" t="str">
        <f t="shared" si="2"/>
        <v>FAUX</v>
      </c>
    </row>
    <row r="84" spans="1:29" x14ac:dyDescent="0.3">
      <c r="A84" s="3" t="s">
        <v>133</v>
      </c>
      <c r="B84" s="3" t="s">
        <v>29</v>
      </c>
      <c r="C84" s="3" t="s">
        <v>130</v>
      </c>
      <c r="D84" s="6">
        <v>44986</v>
      </c>
      <c r="J84" t="str" cm="1">
        <f t="array" ref="J84">IF(C84&lt;&gt;"",[2]!HK3RECHECHERECHANTIER(C84,"LIBELLE"),"")</f>
        <v>MUNDOLSHEIM - Rue du Printemps</v>
      </c>
      <c r="K84" t="str" cm="1">
        <f t="array" ref="K84">IF(C84&lt;&gt;"",[2]!HK3RECHECHERECHANTIER(C84,"VILLE"),"")</f>
        <v>MUNDOLSHEIM</v>
      </c>
      <c r="L84" t="str" cm="1">
        <f t="array" ref="L84">IF(C84&lt;&gt;"",[2]!HK3RECHECHERECHANTIER(C84,"ADRESSE1"),"")</f>
        <v>Rue du Printemps</v>
      </c>
      <c r="O84" s="6" t="str" cm="1">
        <f t="array" ref="O84">IF(C84&lt;&gt;"",[2]!HK3RECHECHERECHANTIER(C84,"DATE_OUVERT"),"")</f>
        <v>09/12/2022</v>
      </c>
      <c r="Q84" s="3"/>
      <c r="R84" t="str" cm="1">
        <f t="array" ref="R84">_xlfn.IFNA(IF(Q84="",[2]!HK3RECHECHERECDEAVEN(C84,"CD.COMMENTAIRE",0),[2]!HK3RECHECHERECDEAVEN(Q84,"CD.COMMENTAIRE",0)),"")</f>
        <v/>
      </c>
      <c r="S84" t="str" cm="1">
        <f t="array" ref="S84">IF(Q84&lt;&gt;"",[2]!HK3RECHECHERECDEAVEN(Q84,"CD.NUM_DEVIS",0),[2]!HK3RECHECHERECDEAVEN(C84,"CD.NUM_DEVIS",0))</f>
        <v>2023-57155</v>
      </c>
      <c r="T84" t="str" cm="1">
        <f t="array" ref="T84">IF(Q84&lt;&gt;"",[2]!HK3RECHECHERECDEAVEN(Q84,"CD.NUM_COMMANDE",0),[2]!HK3RECHECHERECDEAVEN(C84,"CD.NUM_COMMANDE",0))</f>
        <v>314496</v>
      </c>
      <c r="AB84" s="5">
        <f t="shared" si="3"/>
        <v>1</v>
      </c>
      <c r="AC84" s="5" t="str">
        <f t="shared" si="2"/>
        <v>FAUX</v>
      </c>
    </row>
    <row r="85" spans="1:29" x14ac:dyDescent="0.3">
      <c r="A85" s="3" t="s">
        <v>134</v>
      </c>
      <c r="B85" s="3" t="s">
        <v>29</v>
      </c>
      <c r="C85" s="3" t="s">
        <v>135</v>
      </c>
      <c r="D85" s="6">
        <v>44986</v>
      </c>
      <c r="J85" t="str" cm="1">
        <f t="array" ref="J85">IF(C85&lt;&gt;"",[2]!HK3RECHECHERECHANTIER(C85,"LIBELLE"),"")</f>
        <v>OSTHOFFEN - Rue des Fleurs</v>
      </c>
      <c r="K85" t="str" cm="1">
        <f t="array" ref="K85">IF(C85&lt;&gt;"",[2]!HK3RECHECHERECHANTIER(C85,"VILLE"),"")</f>
        <v>OSTHOFFEN</v>
      </c>
      <c r="L85" t="str" cm="1">
        <f t="array" ref="L85">IF(C85&lt;&gt;"",[2]!HK3RECHECHERECHANTIER(C85,"ADRESSE1"),"")</f>
        <v>Rue des Fleurs</v>
      </c>
      <c r="O85" s="6" t="str" cm="1">
        <f t="array" ref="O85">IF(C85&lt;&gt;"",[2]!HK3RECHECHERECHANTIER(C85,"DATE_OUVERT"),"")</f>
        <v>09/12/2022</v>
      </c>
      <c r="Q85" s="3"/>
      <c r="R85" t="str" cm="1">
        <f t="array" ref="R85">_xlfn.IFNA(IF(Q85="",[2]!HK3RECHECHERECDEAVEN(C85,"CD.COMMENTAIRE",0),[2]!HK3RECHECHERECDEAVEN(Q85,"CD.COMMENTAIRE",0)),"")</f>
        <v/>
      </c>
      <c r="S85" t="str" cm="1">
        <f t="array" ref="S85">IF(Q85&lt;&gt;"",[2]!HK3RECHECHERECDEAVEN(Q85,"CD.NUM_DEVIS",0),[2]!HK3RECHECHERECDEAVEN(C85,"CD.NUM_DEVIS",0))</f>
        <v>202257036</v>
      </c>
      <c r="T85" t="str" cm="1">
        <f t="array" ref="T85">IF(Q85&lt;&gt;"",[2]!HK3RECHECHERECDEAVEN(Q85,"CD.NUM_COMMANDE",0),[2]!HK3RECHECHERECDEAVEN(C85,"CD.NUM_COMMANDE",0))</f>
        <v>314304</v>
      </c>
      <c r="AB85" s="5">
        <f t="shared" si="3"/>
        <v>1</v>
      </c>
      <c r="AC85" s="5" t="str">
        <f t="shared" si="2"/>
        <v>FAUX</v>
      </c>
    </row>
    <row r="86" spans="1:29" x14ac:dyDescent="0.3">
      <c r="A86" s="3" t="s">
        <v>136</v>
      </c>
      <c r="B86" s="3" t="s">
        <v>29</v>
      </c>
      <c r="C86" s="3" t="s">
        <v>135</v>
      </c>
      <c r="D86" s="6">
        <v>44986</v>
      </c>
      <c r="J86" t="str" cm="1">
        <f t="array" ref="J86">IF(C86&lt;&gt;"",[2]!HK3RECHECHERECHANTIER(C86,"LIBELLE"),"")</f>
        <v>OSTHOFFEN - Rue des Fleurs</v>
      </c>
      <c r="K86" t="str" cm="1">
        <f t="array" ref="K86">IF(C86&lt;&gt;"",[2]!HK3RECHECHERECHANTIER(C86,"VILLE"),"")</f>
        <v>OSTHOFFEN</v>
      </c>
      <c r="L86" t="str" cm="1">
        <f t="array" ref="L86">IF(C86&lt;&gt;"",[2]!HK3RECHECHERECHANTIER(C86,"ADRESSE1"),"")</f>
        <v>Rue des Fleurs</v>
      </c>
      <c r="O86" s="6" t="str" cm="1">
        <f t="array" ref="O86">IF(C86&lt;&gt;"",[2]!HK3RECHECHERECHANTIER(C86,"DATE_OUVERT"),"")</f>
        <v>09/12/2022</v>
      </c>
      <c r="Q86" s="3"/>
      <c r="R86" t="str" cm="1">
        <f t="array" ref="R86">_xlfn.IFNA(IF(Q86="",[2]!HK3RECHECHERECDEAVEN(C86,"CD.COMMENTAIRE",0),[2]!HK3RECHECHERECDEAVEN(Q86,"CD.COMMENTAIRE",0)),"")</f>
        <v/>
      </c>
      <c r="S86" t="str" cm="1">
        <f t="array" ref="S86">IF(Q86&lt;&gt;"",[2]!HK3RECHECHERECDEAVEN(Q86,"CD.NUM_DEVIS",0),[2]!HK3RECHECHERECDEAVEN(C86,"CD.NUM_DEVIS",0))</f>
        <v>202257036</v>
      </c>
      <c r="T86" t="str" cm="1">
        <f t="array" ref="T86">IF(Q86&lt;&gt;"",[2]!HK3RECHECHERECDEAVEN(Q86,"CD.NUM_COMMANDE",0),[2]!HK3RECHECHERECDEAVEN(C86,"CD.NUM_COMMANDE",0))</f>
        <v>314304</v>
      </c>
      <c r="AB86" s="5">
        <f t="shared" si="3"/>
        <v>1</v>
      </c>
      <c r="AC86" s="5" t="str">
        <f t="shared" si="2"/>
        <v>FAUX</v>
      </c>
    </row>
    <row r="87" spans="1:29" x14ac:dyDescent="0.3">
      <c r="A87" s="3" t="s">
        <v>137</v>
      </c>
      <c r="B87" s="3" t="s">
        <v>29</v>
      </c>
      <c r="C87" s="3" t="s">
        <v>135</v>
      </c>
      <c r="D87" s="6">
        <v>44986</v>
      </c>
      <c r="J87" t="str" cm="1">
        <f t="array" ref="J87">IF(C87&lt;&gt;"",[2]!HK3RECHECHERECHANTIER(C87,"LIBELLE"),"")</f>
        <v>OSTHOFFEN - Rue des Fleurs</v>
      </c>
      <c r="K87" t="str" cm="1">
        <f t="array" ref="K87">IF(C87&lt;&gt;"",[2]!HK3RECHECHERECHANTIER(C87,"VILLE"),"")</f>
        <v>OSTHOFFEN</v>
      </c>
      <c r="L87" t="str" cm="1">
        <f t="array" ref="L87">IF(C87&lt;&gt;"",[2]!HK3RECHECHERECHANTIER(C87,"ADRESSE1"),"")</f>
        <v>Rue des Fleurs</v>
      </c>
      <c r="O87" s="6" t="str" cm="1">
        <f t="array" ref="O87">IF(C87&lt;&gt;"",[2]!HK3RECHECHERECHANTIER(C87,"DATE_OUVERT"),"")</f>
        <v>09/12/2022</v>
      </c>
      <c r="Q87" s="3"/>
      <c r="R87" t="str" cm="1">
        <f t="array" ref="R87">_xlfn.IFNA(IF(Q87="",[2]!HK3RECHECHERECDEAVEN(C87,"CD.COMMENTAIRE",0),[2]!HK3RECHECHERECDEAVEN(Q87,"CD.COMMENTAIRE",0)),"")</f>
        <v/>
      </c>
      <c r="S87" t="str" cm="1">
        <f t="array" ref="S87">IF(Q87&lt;&gt;"",[2]!HK3RECHECHERECDEAVEN(Q87,"CD.NUM_DEVIS",0),[2]!HK3RECHECHERECDEAVEN(C87,"CD.NUM_DEVIS",0))</f>
        <v>202257036</v>
      </c>
      <c r="T87" t="str" cm="1">
        <f t="array" ref="T87">IF(Q87&lt;&gt;"",[2]!HK3RECHECHERECDEAVEN(Q87,"CD.NUM_COMMANDE",0),[2]!HK3RECHECHERECDEAVEN(C87,"CD.NUM_COMMANDE",0))</f>
        <v>314304</v>
      </c>
      <c r="AB87" s="5">
        <f t="shared" si="3"/>
        <v>1</v>
      </c>
      <c r="AC87" s="5" t="str">
        <f t="shared" si="2"/>
        <v>FAUX</v>
      </c>
    </row>
    <row r="88" spans="1:29" x14ac:dyDescent="0.3">
      <c r="A88" s="3" t="s">
        <v>138</v>
      </c>
      <c r="B88" s="3" t="s">
        <v>29</v>
      </c>
      <c r="C88" s="3" t="s">
        <v>139</v>
      </c>
      <c r="D88" s="6">
        <v>44986</v>
      </c>
      <c r="J88" t="str" cm="1">
        <f t="array" ref="J88">IF(C88&lt;&gt;"",[2]!HK3RECHECHERECHANTIER(C88,"LIBELLE"),"")</f>
        <v>OSTWALD - Rue du Feil</v>
      </c>
      <c r="K88" t="str" cm="1">
        <f t="array" ref="K88">IF(C88&lt;&gt;"",[2]!HK3RECHECHERECHANTIER(C88,"VILLE"),"")</f>
        <v>OSTWALD</v>
      </c>
      <c r="L88" t="str" cm="1">
        <f t="array" ref="L88">IF(C88&lt;&gt;"",[2]!HK3RECHECHERECHANTIER(C88,"ADRESSE1"),"")</f>
        <v>Rue du Feil</v>
      </c>
      <c r="O88" s="6" t="str" cm="1">
        <f t="array" ref="O88">IF(C88&lt;&gt;"",[2]!HK3RECHECHERECHANTIER(C88,"DATE_OUVERT"),"")</f>
        <v>09/12/2022</v>
      </c>
      <c r="Q88" s="3"/>
      <c r="R88" t="str" cm="1">
        <f t="array" ref="R88">_xlfn.IFNA(IF(Q88="",[2]!HK3RECHECHERECDEAVEN(C88,"CD.COMMENTAIRE",0),[2]!HK3RECHECHERECDEAVEN(Q88,"CD.COMMENTAIRE",0)),"")</f>
        <v/>
      </c>
      <c r="S88" t="str" cm="1">
        <f t="array" ref="S88">IF(Q88&lt;&gt;"",[2]!HK3RECHECHERECDEAVEN(Q88,"CD.NUM_DEVIS",0),[2]!HK3RECHECHERECDEAVEN(C88,"CD.NUM_DEVIS",0))</f>
        <v>2023-57156</v>
      </c>
      <c r="T88" t="str" cm="1">
        <f t="array" ref="T88">IF(Q88&lt;&gt;"",[2]!HK3RECHECHERECDEAVEN(Q88,"CD.NUM_COMMANDE",0),[2]!HK3RECHECHERECDEAVEN(C88,"CD.NUM_COMMANDE",0))</f>
        <v>314497</v>
      </c>
      <c r="AB88" s="5">
        <f t="shared" si="3"/>
        <v>1</v>
      </c>
      <c r="AC88" s="5" t="str">
        <f t="shared" si="2"/>
        <v>FAUX</v>
      </c>
    </row>
    <row r="89" spans="1:29" x14ac:dyDescent="0.3">
      <c r="A89" s="3" t="s">
        <v>140</v>
      </c>
      <c r="B89" s="3" t="s">
        <v>29</v>
      </c>
      <c r="C89" s="3" t="s">
        <v>139</v>
      </c>
      <c r="D89" s="6">
        <v>44986</v>
      </c>
      <c r="J89" t="str" cm="1">
        <f t="array" ref="J89">IF(C89&lt;&gt;"",[2]!HK3RECHECHERECHANTIER(C89,"LIBELLE"),"")</f>
        <v>OSTWALD - Rue du Feil</v>
      </c>
      <c r="K89" t="str" cm="1">
        <f t="array" ref="K89">IF(C89&lt;&gt;"",[2]!HK3RECHECHERECHANTIER(C89,"VILLE"),"")</f>
        <v>OSTWALD</v>
      </c>
      <c r="L89" t="str" cm="1">
        <f t="array" ref="L89">IF(C89&lt;&gt;"",[2]!HK3RECHECHERECHANTIER(C89,"ADRESSE1"),"")</f>
        <v>Rue du Feil</v>
      </c>
      <c r="O89" s="6" t="str" cm="1">
        <f t="array" ref="O89">IF(C89&lt;&gt;"",[2]!HK3RECHECHERECHANTIER(C89,"DATE_OUVERT"),"")</f>
        <v>09/12/2022</v>
      </c>
      <c r="Q89" s="3"/>
      <c r="R89" t="str" cm="1">
        <f t="array" ref="R89">_xlfn.IFNA(IF(Q89="",[2]!HK3RECHECHERECDEAVEN(C89,"CD.COMMENTAIRE",0),[2]!HK3RECHECHERECDEAVEN(Q89,"CD.COMMENTAIRE",0)),"")</f>
        <v/>
      </c>
      <c r="S89" t="str" cm="1">
        <f t="array" ref="S89">IF(Q89&lt;&gt;"",[2]!HK3RECHECHERECDEAVEN(Q89,"CD.NUM_DEVIS",0),[2]!HK3RECHECHERECDEAVEN(C89,"CD.NUM_DEVIS",0))</f>
        <v>2023-57156</v>
      </c>
      <c r="T89" t="str" cm="1">
        <f t="array" ref="T89">IF(Q89&lt;&gt;"",[2]!HK3RECHECHERECDEAVEN(Q89,"CD.NUM_COMMANDE",0),[2]!HK3RECHECHERECDEAVEN(C89,"CD.NUM_COMMANDE",0))</f>
        <v>314497</v>
      </c>
      <c r="AB89" s="5">
        <f t="shared" si="3"/>
        <v>1</v>
      </c>
      <c r="AC89" s="5" t="str">
        <f t="shared" si="2"/>
        <v>FAUX</v>
      </c>
    </row>
    <row r="90" spans="1:29" x14ac:dyDescent="0.3">
      <c r="A90" s="3" t="s">
        <v>141</v>
      </c>
      <c r="B90" s="3" t="s">
        <v>29</v>
      </c>
      <c r="C90" s="3" t="s">
        <v>139</v>
      </c>
      <c r="D90" s="6">
        <v>44986</v>
      </c>
      <c r="J90" t="str" cm="1">
        <f t="array" ref="J90">IF(C90&lt;&gt;"",[2]!HK3RECHECHERECHANTIER(C90,"LIBELLE"),"")</f>
        <v>OSTWALD - Rue du Feil</v>
      </c>
      <c r="K90" t="str" cm="1">
        <f t="array" ref="K90">IF(C90&lt;&gt;"",[2]!HK3RECHECHERECHANTIER(C90,"VILLE"),"")</f>
        <v>OSTWALD</v>
      </c>
      <c r="L90" t="str" cm="1">
        <f t="array" ref="L90">IF(C90&lt;&gt;"",[2]!HK3RECHECHERECHANTIER(C90,"ADRESSE1"),"")</f>
        <v>Rue du Feil</v>
      </c>
      <c r="O90" s="6" t="str" cm="1">
        <f t="array" ref="O90">IF(C90&lt;&gt;"",[2]!HK3RECHECHERECHANTIER(C90,"DATE_OUVERT"),"")</f>
        <v>09/12/2022</v>
      </c>
      <c r="Q90" s="3"/>
      <c r="R90" t="str" cm="1">
        <f t="array" ref="R90">_xlfn.IFNA(IF(Q90="",[2]!HK3RECHECHERECDEAVEN(C90,"CD.COMMENTAIRE",0),[2]!HK3RECHECHERECDEAVEN(Q90,"CD.COMMENTAIRE",0)),"")</f>
        <v/>
      </c>
      <c r="S90" t="str" cm="1">
        <f t="array" ref="S90">IF(Q90&lt;&gt;"",[2]!HK3RECHECHERECDEAVEN(Q90,"CD.NUM_DEVIS",0),[2]!HK3RECHECHERECDEAVEN(C90,"CD.NUM_DEVIS",0))</f>
        <v>2023-57156</v>
      </c>
      <c r="T90" t="str" cm="1">
        <f t="array" ref="T90">IF(Q90&lt;&gt;"",[2]!HK3RECHECHERECDEAVEN(Q90,"CD.NUM_COMMANDE",0),[2]!HK3RECHECHERECDEAVEN(C90,"CD.NUM_COMMANDE",0))</f>
        <v>314497</v>
      </c>
      <c r="AB90" s="5">
        <f t="shared" si="3"/>
        <v>1</v>
      </c>
      <c r="AC90" s="5" t="str">
        <f t="shared" si="2"/>
        <v>FAUX</v>
      </c>
    </row>
    <row r="91" spans="1:29" x14ac:dyDescent="0.3">
      <c r="A91" s="3" t="s">
        <v>142</v>
      </c>
      <c r="B91" s="3" t="s">
        <v>29</v>
      </c>
      <c r="C91" s="3" t="s">
        <v>143</v>
      </c>
      <c r="D91" s="6">
        <v>44986</v>
      </c>
      <c r="J91" t="str" cm="1">
        <f t="array" ref="J91">IF(C91&lt;&gt;"",[2]!HK3RECHECHERECHANTIER(C91,"LIBELLE"),"")</f>
        <v>PLOBSHEIM - Rue de l'Espérance</v>
      </c>
      <c r="K91" t="str" cm="1">
        <f t="array" ref="K91">IF(C91&lt;&gt;"",[2]!HK3RECHECHERECHANTIER(C91,"VILLE"),"")</f>
        <v>PLOBSHEIM</v>
      </c>
      <c r="L91" t="str" cm="1">
        <f t="array" ref="L91">IF(C91&lt;&gt;"",[2]!HK3RECHECHERECHANTIER(C91,"ADRESSE1"),"")</f>
        <v>Rue de l'Espérance</v>
      </c>
      <c r="O91" s="6" t="str" cm="1">
        <f t="array" ref="O91">IF(C91&lt;&gt;"",[2]!HK3RECHECHERECHANTIER(C91,"DATE_OUVERT"),"")</f>
        <v>09/12/2022</v>
      </c>
      <c r="Q91" s="3"/>
      <c r="R91" t="str" cm="1">
        <f t="array" ref="R91">_xlfn.IFNA(IF(Q91="",[2]!HK3RECHECHERECDEAVEN(C91,"CD.COMMENTAIRE",0),[2]!HK3RECHECHERECDEAVEN(Q91,"CD.COMMENTAIRE",0)),"")</f>
        <v/>
      </c>
      <c r="S91" t="str" cm="1">
        <f t="array" ref="S91">IF(Q91&lt;&gt;"",[2]!HK3RECHECHERECDEAVEN(Q91,"CD.NUM_DEVIS",0),[2]!HK3RECHECHERECDEAVEN(C91,"CD.NUM_DEVIS",0))</f>
        <v>2023-57157</v>
      </c>
      <c r="T91" t="str" cm="1">
        <f t="array" ref="T91">IF(Q91&lt;&gt;"",[2]!HK3RECHECHERECDEAVEN(Q91,"CD.NUM_COMMANDE",0),[2]!HK3RECHECHERECDEAVEN(C91,"CD.NUM_COMMANDE",0))</f>
        <v>314498</v>
      </c>
      <c r="AB91" s="5">
        <f t="shared" si="3"/>
        <v>1</v>
      </c>
      <c r="AC91" s="5" t="str">
        <f t="shared" si="2"/>
        <v>FAUX</v>
      </c>
    </row>
    <row r="92" spans="1:29" x14ac:dyDescent="0.3">
      <c r="A92" s="3" t="s">
        <v>144</v>
      </c>
      <c r="B92" s="3" t="s">
        <v>29</v>
      </c>
      <c r="C92" s="3" t="s">
        <v>143</v>
      </c>
      <c r="D92" s="6">
        <v>44986</v>
      </c>
      <c r="J92" t="str" cm="1">
        <f t="array" ref="J92">IF(C92&lt;&gt;"",[2]!HK3RECHECHERECHANTIER(C92,"LIBELLE"),"")</f>
        <v>PLOBSHEIM - Rue de l'Espérance</v>
      </c>
      <c r="K92" t="str" cm="1">
        <f t="array" ref="K92">IF(C92&lt;&gt;"",[2]!HK3RECHECHERECHANTIER(C92,"VILLE"),"")</f>
        <v>PLOBSHEIM</v>
      </c>
      <c r="L92" t="str" cm="1">
        <f t="array" ref="L92">IF(C92&lt;&gt;"",[2]!HK3RECHECHERECHANTIER(C92,"ADRESSE1"),"")</f>
        <v>Rue de l'Espérance</v>
      </c>
      <c r="O92" s="6" t="str" cm="1">
        <f t="array" ref="O92">IF(C92&lt;&gt;"",[2]!HK3RECHECHERECHANTIER(C92,"DATE_OUVERT"),"")</f>
        <v>09/12/2022</v>
      </c>
      <c r="Q92" s="3"/>
      <c r="R92" t="str" cm="1">
        <f t="array" ref="R92">_xlfn.IFNA(IF(Q92="",[2]!HK3RECHECHERECDEAVEN(C92,"CD.COMMENTAIRE",0),[2]!HK3RECHECHERECDEAVEN(Q92,"CD.COMMENTAIRE",0)),"")</f>
        <v/>
      </c>
      <c r="S92" t="str" cm="1">
        <f t="array" ref="S92">IF(Q92&lt;&gt;"",[2]!HK3RECHECHERECDEAVEN(Q92,"CD.NUM_DEVIS",0),[2]!HK3RECHECHERECDEAVEN(C92,"CD.NUM_DEVIS",0))</f>
        <v>2023-57157</v>
      </c>
      <c r="T92" t="str" cm="1">
        <f t="array" ref="T92">IF(Q92&lt;&gt;"",[2]!HK3RECHECHERECDEAVEN(Q92,"CD.NUM_COMMANDE",0),[2]!HK3RECHECHERECDEAVEN(C92,"CD.NUM_COMMANDE",0))</f>
        <v>314498</v>
      </c>
      <c r="AB92" s="5">
        <f t="shared" si="3"/>
        <v>1</v>
      </c>
      <c r="AC92" s="5" t="str">
        <f t="shared" si="2"/>
        <v>FAUX</v>
      </c>
    </row>
    <row r="93" spans="1:29" x14ac:dyDescent="0.3">
      <c r="A93" s="3" t="s">
        <v>145</v>
      </c>
      <c r="B93" s="3" t="s">
        <v>29</v>
      </c>
      <c r="C93" s="3" t="s">
        <v>143</v>
      </c>
      <c r="D93" s="6">
        <v>44986</v>
      </c>
      <c r="J93" t="str" cm="1">
        <f t="array" ref="J93">IF(C93&lt;&gt;"",[2]!HK3RECHECHERECHANTIER(C93,"LIBELLE"),"")</f>
        <v>PLOBSHEIM - Rue de l'Espérance</v>
      </c>
      <c r="K93" t="str" cm="1">
        <f t="array" ref="K93">IF(C93&lt;&gt;"",[2]!HK3RECHECHERECHANTIER(C93,"VILLE"),"")</f>
        <v>PLOBSHEIM</v>
      </c>
      <c r="L93" t="str" cm="1">
        <f t="array" ref="L93">IF(C93&lt;&gt;"",[2]!HK3RECHECHERECHANTIER(C93,"ADRESSE1"),"")</f>
        <v>Rue de l'Espérance</v>
      </c>
      <c r="O93" s="6" t="str" cm="1">
        <f t="array" ref="O93">IF(C93&lt;&gt;"",[2]!HK3RECHECHERECHANTIER(C93,"DATE_OUVERT"),"")</f>
        <v>09/12/2022</v>
      </c>
      <c r="Q93" s="3"/>
      <c r="R93" t="str" cm="1">
        <f t="array" ref="R93">_xlfn.IFNA(IF(Q93="",[2]!HK3RECHECHERECDEAVEN(C93,"CD.COMMENTAIRE",0),[2]!HK3RECHECHERECDEAVEN(Q93,"CD.COMMENTAIRE",0)),"")</f>
        <v/>
      </c>
      <c r="S93" t="str" cm="1">
        <f t="array" ref="S93">IF(Q93&lt;&gt;"",[2]!HK3RECHECHERECDEAVEN(Q93,"CD.NUM_DEVIS",0),[2]!HK3RECHECHERECDEAVEN(C93,"CD.NUM_DEVIS",0))</f>
        <v>2023-57157</v>
      </c>
      <c r="T93" t="str" cm="1">
        <f t="array" ref="T93">IF(Q93&lt;&gt;"",[2]!HK3RECHECHERECDEAVEN(Q93,"CD.NUM_COMMANDE",0),[2]!HK3RECHECHERECDEAVEN(C93,"CD.NUM_COMMANDE",0))</f>
        <v>314498</v>
      </c>
      <c r="AB93" s="5">
        <f t="shared" si="3"/>
        <v>1</v>
      </c>
      <c r="AC93" s="5" t="str">
        <f t="shared" si="2"/>
        <v>FAUX</v>
      </c>
    </row>
    <row r="94" spans="1:29" x14ac:dyDescent="0.3">
      <c r="A94" s="3" t="s">
        <v>147</v>
      </c>
      <c r="B94" s="3" t="s">
        <v>29</v>
      </c>
      <c r="C94" s="3" t="s">
        <v>146</v>
      </c>
      <c r="D94" s="6">
        <v>44986</v>
      </c>
      <c r="J94" t="str" cm="1">
        <f t="array" ref="J94">IF(C94&lt;&gt;"",[2]!HK3RECHECHERECHANTIER(C94,"LIBELLE"),"")</f>
        <v>REICHSTETT - Rue du Limousin</v>
      </c>
      <c r="K94" t="str" cm="1">
        <f t="array" ref="K94">IF(C94&lt;&gt;"",[2]!HK3RECHECHERECHANTIER(C94,"VILLE"),"")</f>
        <v>REICHSTETT</v>
      </c>
      <c r="L94" t="str" cm="1">
        <f t="array" ref="L94">IF(C94&lt;&gt;"",[2]!HK3RECHECHERECHANTIER(C94,"ADRESSE1"),"")</f>
        <v>Rue du Limousin</v>
      </c>
      <c r="O94" s="6" t="str" cm="1">
        <f t="array" ref="O94">IF(C94&lt;&gt;"",[2]!HK3RECHECHERECHANTIER(C94,"DATE_OUVERT"),"")</f>
        <v>09/12/2022</v>
      </c>
      <c r="Q94" s="3"/>
      <c r="R94" t="str" cm="1">
        <f t="array" ref="R94">_xlfn.IFNA(IF(Q94="",[2]!HK3RECHECHERECDEAVEN(C94,"CD.COMMENTAIRE",0),[2]!HK3RECHECHERECDEAVEN(Q94,"CD.COMMENTAIRE",0)),"")</f>
        <v/>
      </c>
      <c r="S94" t="str" cm="1">
        <f t="array" ref="S94">IF(Q94&lt;&gt;"",[2]!HK3RECHECHERECDEAVEN(Q94,"CD.NUM_DEVIS",0),[2]!HK3RECHECHERECDEAVEN(C94,"CD.NUM_DEVIS",0))</f>
        <v>2023-57158</v>
      </c>
      <c r="T94" t="str" cm="1">
        <f t="array" ref="T94">IF(Q94&lt;&gt;"",[2]!HK3RECHECHERECDEAVEN(Q94,"CD.NUM_COMMANDE",0),[2]!HK3RECHECHERECDEAVEN(C94,"CD.NUM_COMMANDE",0))</f>
        <v>314501</v>
      </c>
      <c r="AB94" s="5">
        <f t="shared" si="3"/>
        <v>1</v>
      </c>
      <c r="AC94" s="5" t="str">
        <f t="shared" si="2"/>
        <v>FAUX</v>
      </c>
    </row>
    <row r="95" spans="1:29" x14ac:dyDescent="0.3">
      <c r="A95" s="3" t="s">
        <v>148</v>
      </c>
      <c r="B95" s="3" t="s">
        <v>29</v>
      </c>
      <c r="C95" s="3" t="s">
        <v>146</v>
      </c>
      <c r="D95" s="6">
        <v>44986</v>
      </c>
      <c r="J95" t="str" cm="1">
        <f t="array" ref="J95">IF(C95&lt;&gt;"",[2]!HK3RECHECHERECHANTIER(C95,"LIBELLE"),"")</f>
        <v>REICHSTETT - Rue du Limousin</v>
      </c>
      <c r="K95" t="str" cm="1">
        <f t="array" ref="K95">IF(C95&lt;&gt;"",[2]!HK3RECHECHERECHANTIER(C95,"VILLE"),"")</f>
        <v>REICHSTETT</v>
      </c>
      <c r="L95" t="str" cm="1">
        <f t="array" ref="L95">IF(C95&lt;&gt;"",[2]!HK3RECHECHERECHANTIER(C95,"ADRESSE1"),"")</f>
        <v>Rue du Limousin</v>
      </c>
      <c r="O95" s="6" t="str" cm="1">
        <f t="array" ref="O95">IF(C95&lt;&gt;"",[2]!HK3RECHECHERECHANTIER(C95,"DATE_OUVERT"),"")</f>
        <v>09/12/2022</v>
      </c>
      <c r="Q95" s="3"/>
      <c r="R95" t="str" cm="1">
        <f t="array" ref="R95">_xlfn.IFNA(IF(Q95="",[2]!HK3RECHECHERECDEAVEN(C95,"CD.COMMENTAIRE",0),[2]!HK3RECHECHERECDEAVEN(Q95,"CD.COMMENTAIRE",0)),"")</f>
        <v/>
      </c>
      <c r="S95" t="str" cm="1">
        <f t="array" ref="S95">IF(Q95&lt;&gt;"",[2]!HK3RECHECHERECDEAVEN(Q95,"CD.NUM_DEVIS",0),[2]!HK3RECHECHERECDEAVEN(C95,"CD.NUM_DEVIS",0))</f>
        <v>2023-57158</v>
      </c>
      <c r="T95" t="str" cm="1">
        <f t="array" ref="T95">IF(Q95&lt;&gt;"",[2]!HK3RECHECHERECDEAVEN(Q95,"CD.NUM_COMMANDE",0),[2]!HK3RECHECHERECDEAVEN(C95,"CD.NUM_COMMANDE",0))</f>
        <v>314501</v>
      </c>
      <c r="AB95" s="5">
        <f t="shared" si="3"/>
        <v>1</v>
      </c>
      <c r="AC95" s="5" t="str">
        <f t="shared" si="2"/>
        <v>FAUX</v>
      </c>
    </row>
    <row r="96" spans="1:29" x14ac:dyDescent="0.3">
      <c r="A96" s="3" t="s">
        <v>149</v>
      </c>
      <c r="B96" s="3" t="s">
        <v>29</v>
      </c>
      <c r="C96" s="3" t="s">
        <v>146</v>
      </c>
      <c r="D96" s="6">
        <v>44986</v>
      </c>
      <c r="J96" t="str" cm="1">
        <f t="array" ref="J96">IF(C96&lt;&gt;"",[2]!HK3RECHECHERECHANTIER(C96,"LIBELLE"),"")</f>
        <v>REICHSTETT - Rue du Limousin</v>
      </c>
      <c r="K96" t="str" cm="1">
        <f t="array" ref="K96">IF(C96&lt;&gt;"",[2]!HK3RECHECHERECHANTIER(C96,"VILLE"),"")</f>
        <v>REICHSTETT</v>
      </c>
      <c r="L96" t="str" cm="1">
        <f t="array" ref="L96">IF(C96&lt;&gt;"",[2]!HK3RECHECHERECHANTIER(C96,"ADRESSE1"),"")</f>
        <v>Rue du Limousin</v>
      </c>
      <c r="O96" s="6" t="str" cm="1">
        <f t="array" ref="O96">IF(C96&lt;&gt;"",[2]!HK3RECHECHERECHANTIER(C96,"DATE_OUVERT"),"")</f>
        <v>09/12/2022</v>
      </c>
      <c r="Q96" s="3"/>
      <c r="R96" t="str" cm="1">
        <f t="array" ref="R96">_xlfn.IFNA(IF(Q96="",[2]!HK3RECHECHERECDEAVEN(C96,"CD.COMMENTAIRE",0),[2]!HK3RECHECHERECDEAVEN(Q96,"CD.COMMENTAIRE",0)),"")</f>
        <v/>
      </c>
      <c r="S96" t="str" cm="1">
        <f t="array" ref="S96">IF(Q96&lt;&gt;"",[2]!HK3RECHECHERECDEAVEN(Q96,"CD.NUM_DEVIS",0),[2]!HK3RECHECHERECDEAVEN(C96,"CD.NUM_DEVIS",0))</f>
        <v>2023-57158</v>
      </c>
      <c r="T96" t="str" cm="1">
        <f t="array" ref="T96">IF(Q96&lt;&gt;"",[2]!HK3RECHECHERECDEAVEN(Q96,"CD.NUM_COMMANDE",0),[2]!HK3RECHECHERECDEAVEN(C96,"CD.NUM_COMMANDE",0))</f>
        <v>314501</v>
      </c>
      <c r="AB96" s="5">
        <f t="shared" si="3"/>
        <v>1</v>
      </c>
      <c r="AC96" s="5" t="str">
        <f t="shared" si="2"/>
        <v>FAUX</v>
      </c>
    </row>
    <row r="97" spans="1:29" x14ac:dyDescent="0.3">
      <c r="A97" s="3" t="s">
        <v>150</v>
      </c>
      <c r="B97" s="3" t="s">
        <v>29</v>
      </c>
      <c r="C97" s="3" t="s">
        <v>151</v>
      </c>
      <c r="D97" s="6">
        <v>44986</v>
      </c>
      <c r="J97" t="str" cm="1">
        <f t="array" ref="J97">IF(C97&lt;&gt;"",[2]!HK3RECHECHERECHANTIER(C97,"LIBELLE"),"")</f>
        <v>REICHSTETT - Rues de Lorraine et Bretagn</v>
      </c>
      <c r="K97" t="str" cm="1">
        <f t="array" ref="K97">IF(C97&lt;&gt;"",[2]!HK3RECHECHERECHANTIER(C97,"VILLE"),"")</f>
        <v>REICHSTETT</v>
      </c>
      <c r="L97" t="str" cm="1">
        <f t="array" ref="L97">IF(C97&lt;&gt;"",[2]!HK3RECHECHERECHANTIER(C97,"ADRESSE1"),"")</f>
        <v>Rues de Lorraine et Bretagne</v>
      </c>
      <c r="O97" s="6" t="str" cm="1">
        <f t="array" ref="O97">IF(C97&lt;&gt;"",[2]!HK3RECHECHERECHANTIER(C97,"DATE_OUVERT"),"")</f>
        <v>09/12/2022</v>
      </c>
      <c r="Q97" s="3"/>
      <c r="R97" t="str" cm="1">
        <f t="array" ref="R97">_xlfn.IFNA(IF(Q97="",[2]!HK3RECHECHERECDEAVEN(C97,"CD.COMMENTAIRE",0),[2]!HK3RECHECHERECDEAVEN(Q97,"CD.COMMENTAIRE",0)),"")</f>
        <v/>
      </c>
      <c r="S97" t="str" cm="1">
        <f t="array" ref="S97">IF(Q97&lt;&gt;"",[2]!HK3RECHECHERECDEAVEN(Q97,"CD.NUM_DEVIS",0),[2]!HK3RECHECHERECDEAVEN(C97,"CD.NUM_DEVIS",0))</f>
        <v>2023-57159</v>
      </c>
      <c r="T97" t="str" cm="1">
        <f t="array" ref="T97">IF(Q97&lt;&gt;"",[2]!HK3RECHECHERECDEAVEN(Q97,"CD.NUM_COMMANDE",0),[2]!HK3RECHECHERECDEAVEN(C97,"CD.NUM_COMMANDE",0))</f>
        <v>314502</v>
      </c>
      <c r="AB97" s="5">
        <f t="shared" si="3"/>
        <v>1</v>
      </c>
      <c r="AC97" s="5" t="str">
        <f t="shared" si="2"/>
        <v>FAUX</v>
      </c>
    </row>
    <row r="98" spans="1:29" x14ac:dyDescent="0.3">
      <c r="A98" s="3" t="s">
        <v>152</v>
      </c>
      <c r="B98" s="3" t="s">
        <v>29</v>
      </c>
      <c r="C98" s="3" t="s">
        <v>151</v>
      </c>
      <c r="D98" s="6">
        <v>44986</v>
      </c>
      <c r="J98" t="str" cm="1">
        <f t="array" ref="J98">IF(C98&lt;&gt;"",[2]!HK3RECHECHERECHANTIER(C98,"LIBELLE"),"")</f>
        <v>REICHSTETT - Rues de Lorraine et Bretagn</v>
      </c>
      <c r="K98" t="str" cm="1">
        <f t="array" ref="K98">IF(C98&lt;&gt;"",[2]!HK3RECHECHERECHANTIER(C98,"VILLE"),"")</f>
        <v>REICHSTETT</v>
      </c>
      <c r="L98" t="str" cm="1">
        <f t="array" ref="L98">IF(C98&lt;&gt;"",[2]!HK3RECHECHERECHANTIER(C98,"ADRESSE1"),"")</f>
        <v>Rues de Lorraine et Bretagne</v>
      </c>
      <c r="O98" s="6" t="str" cm="1">
        <f t="array" ref="O98">IF(C98&lt;&gt;"",[2]!HK3RECHECHERECHANTIER(C98,"DATE_OUVERT"),"")</f>
        <v>09/12/2022</v>
      </c>
      <c r="Q98" s="3"/>
      <c r="R98" t="str" cm="1">
        <f t="array" ref="R98">_xlfn.IFNA(IF(Q98="",[2]!HK3RECHECHERECDEAVEN(C98,"CD.COMMENTAIRE",0),[2]!HK3RECHECHERECDEAVEN(Q98,"CD.COMMENTAIRE",0)),"")</f>
        <v/>
      </c>
      <c r="S98" t="str" cm="1">
        <f t="array" ref="S98">IF(Q98&lt;&gt;"",[2]!HK3RECHECHERECDEAVEN(Q98,"CD.NUM_DEVIS",0),[2]!HK3RECHECHERECDEAVEN(C98,"CD.NUM_DEVIS",0))</f>
        <v>2023-57159</v>
      </c>
      <c r="T98" t="str" cm="1">
        <f t="array" ref="T98">IF(Q98&lt;&gt;"",[2]!HK3RECHECHERECDEAVEN(Q98,"CD.NUM_COMMANDE",0),[2]!HK3RECHECHERECDEAVEN(C98,"CD.NUM_COMMANDE",0))</f>
        <v>314502</v>
      </c>
      <c r="AB98" s="5">
        <f t="shared" si="3"/>
        <v>1</v>
      </c>
      <c r="AC98" s="5" t="str">
        <f t="shared" si="2"/>
        <v>FAUX</v>
      </c>
    </row>
    <row r="99" spans="1:29" x14ac:dyDescent="0.3">
      <c r="A99" s="3" t="s">
        <v>153</v>
      </c>
      <c r="B99" s="3" t="s">
        <v>29</v>
      </c>
      <c r="C99" s="3" t="s">
        <v>151</v>
      </c>
      <c r="D99" s="6">
        <v>44986</v>
      </c>
      <c r="J99" t="str" cm="1">
        <f t="array" ref="J99">IF(C99&lt;&gt;"",[2]!HK3RECHECHERECHANTIER(C99,"LIBELLE"),"")</f>
        <v>REICHSTETT - Rues de Lorraine et Bretagn</v>
      </c>
      <c r="K99" t="str" cm="1">
        <f t="array" ref="K99">IF(C99&lt;&gt;"",[2]!HK3RECHECHERECHANTIER(C99,"VILLE"),"")</f>
        <v>REICHSTETT</v>
      </c>
      <c r="L99" t="str" cm="1">
        <f t="array" ref="L99">IF(C99&lt;&gt;"",[2]!HK3RECHECHERECHANTIER(C99,"ADRESSE1"),"")</f>
        <v>Rues de Lorraine et Bretagne</v>
      </c>
      <c r="O99" s="6" t="str" cm="1">
        <f t="array" ref="O99">IF(C99&lt;&gt;"",[2]!HK3RECHECHERECHANTIER(C99,"DATE_OUVERT"),"")</f>
        <v>09/12/2022</v>
      </c>
      <c r="Q99" s="3"/>
      <c r="R99" t="str" cm="1">
        <f t="array" ref="R99">_xlfn.IFNA(IF(Q99="",[2]!HK3RECHECHERECDEAVEN(C99,"CD.COMMENTAIRE",0),[2]!HK3RECHECHERECDEAVEN(Q99,"CD.COMMENTAIRE",0)),"")</f>
        <v/>
      </c>
      <c r="S99" t="str" cm="1">
        <f t="array" ref="S99">IF(Q99&lt;&gt;"",[2]!HK3RECHECHERECDEAVEN(Q99,"CD.NUM_DEVIS",0),[2]!HK3RECHECHERECDEAVEN(C99,"CD.NUM_DEVIS",0))</f>
        <v>2023-57159</v>
      </c>
      <c r="T99" t="str" cm="1">
        <f t="array" ref="T99">IF(Q99&lt;&gt;"",[2]!HK3RECHECHERECDEAVEN(Q99,"CD.NUM_COMMANDE",0),[2]!HK3RECHECHERECDEAVEN(C99,"CD.NUM_COMMANDE",0))</f>
        <v>314502</v>
      </c>
      <c r="AB99" s="5">
        <f t="shared" si="3"/>
        <v>1</v>
      </c>
      <c r="AC99" s="5" t="str">
        <f t="shared" si="2"/>
        <v>FAUX</v>
      </c>
    </row>
    <row r="100" spans="1:29" x14ac:dyDescent="0.3">
      <c r="A100" s="3" t="s">
        <v>154</v>
      </c>
      <c r="B100" s="3" t="s">
        <v>29</v>
      </c>
      <c r="C100" s="3" t="s">
        <v>151</v>
      </c>
      <c r="D100" s="6">
        <v>44986</v>
      </c>
      <c r="J100" t="str" cm="1">
        <f t="array" ref="J100">IF(C100&lt;&gt;"",[2]!HK3RECHECHERECHANTIER(C100,"LIBELLE"),"")</f>
        <v>REICHSTETT - Rues de Lorraine et Bretagn</v>
      </c>
      <c r="K100" t="str" cm="1">
        <f t="array" ref="K100">IF(C100&lt;&gt;"",[2]!HK3RECHECHERECHANTIER(C100,"VILLE"),"")</f>
        <v>REICHSTETT</v>
      </c>
      <c r="L100" t="str" cm="1">
        <f t="array" ref="L100">IF(C100&lt;&gt;"",[2]!HK3RECHECHERECHANTIER(C100,"ADRESSE1"),"")</f>
        <v>Rues de Lorraine et Bretagne</v>
      </c>
      <c r="O100" s="6" t="str" cm="1">
        <f t="array" ref="O100">IF(C100&lt;&gt;"",[2]!HK3RECHECHERECHANTIER(C100,"DATE_OUVERT"),"")</f>
        <v>09/12/2022</v>
      </c>
      <c r="Q100" s="3"/>
      <c r="R100" t="str" cm="1">
        <f t="array" ref="R100">_xlfn.IFNA(IF(Q100="",[2]!HK3RECHECHERECDEAVEN(C100,"CD.COMMENTAIRE",0),[2]!HK3RECHECHERECDEAVEN(Q100,"CD.COMMENTAIRE",0)),"")</f>
        <v/>
      </c>
      <c r="S100" t="str" cm="1">
        <f t="array" ref="S100">IF(Q100&lt;&gt;"",[2]!HK3RECHECHERECDEAVEN(Q100,"CD.NUM_DEVIS",0),[2]!HK3RECHECHERECDEAVEN(C100,"CD.NUM_DEVIS",0))</f>
        <v>2023-57159</v>
      </c>
      <c r="T100" t="str" cm="1">
        <f t="array" ref="T100">IF(Q100&lt;&gt;"",[2]!HK3RECHECHERECDEAVEN(Q100,"CD.NUM_COMMANDE",0),[2]!HK3RECHECHERECDEAVEN(C100,"CD.NUM_COMMANDE",0))</f>
        <v>314502</v>
      </c>
      <c r="AB100" s="5">
        <f t="shared" si="3"/>
        <v>1</v>
      </c>
      <c r="AC100" s="5" t="str">
        <f t="shared" si="2"/>
        <v>FAUX</v>
      </c>
    </row>
    <row r="101" spans="1:29" x14ac:dyDescent="0.3">
      <c r="A101" s="3" t="s">
        <v>155</v>
      </c>
      <c r="B101" s="3" t="s">
        <v>29</v>
      </c>
      <c r="C101" s="3" t="s">
        <v>151</v>
      </c>
      <c r="D101" s="6">
        <v>44986</v>
      </c>
      <c r="J101" t="str" cm="1">
        <f t="array" ref="J101">IF(C101&lt;&gt;"",[2]!HK3RECHECHERECHANTIER(C101,"LIBELLE"),"")</f>
        <v>REICHSTETT - Rues de Lorraine et Bretagn</v>
      </c>
      <c r="K101" t="str" cm="1">
        <f t="array" ref="K101">IF(C101&lt;&gt;"",[2]!HK3RECHECHERECHANTIER(C101,"VILLE"),"")</f>
        <v>REICHSTETT</v>
      </c>
      <c r="L101" t="str" cm="1">
        <f t="array" ref="L101">IF(C101&lt;&gt;"",[2]!HK3RECHECHERECHANTIER(C101,"ADRESSE1"),"")</f>
        <v>Rues de Lorraine et Bretagne</v>
      </c>
      <c r="O101" s="6" t="str" cm="1">
        <f t="array" ref="O101">IF(C101&lt;&gt;"",[2]!HK3RECHECHERECHANTIER(C101,"DATE_OUVERT"),"")</f>
        <v>09/12/2022</v>
      </c>
      <c r="Q101" s="3"/>
      <c r="R101" t="str" cm="1">
        <f t="array" ref="R101">_xlfn.IFNA(IF(Q101="",[2]!HK3RECHECHERECDEAVEN(C101,"CD.COMMENTAIRE",0),[2]!HK3RECHECHERECDEAVEN(Q101,"CD.COMMENTAIRE",0)),"")</f>
        <v/>
      </c>
      <c r="S101" t="str" cm="1">
        <f t="array" ref="S101">IF(Q101&lt;&gt;"",[2]!HK3RECHECHERECDEAVEN(Q101,"CD.NUM_DEVIS",0),[2]!HK3RECHECHERECDEAVEN(C101,"CD.NUM_DEVIS",0))</f>
        <v>2023-57159</v>
      </c>
      <c r="T101" t="str" cm="1">
        <f t="array" ref="T101">IF(Q101&lt;&gt;"",[2]!HK3RECHECHERECDEAVEN(Q101,"CD.NUM_COMMANDE",0),[2]!HK3RECHECHERECDEAVEN(C101,"CD.NUM_COMMANDE",0))</f>
        <v>314502</v>
      </c>
      <c r="AB101" s="5">
        <f t="shared" si="3"/>
        <v>1</v>
      </c>
      <c r="AC101" s="5" t="str">
        <f t="shared" si="2"/>
        <v>FAUX</v>
      </c>
    </row>
    <row r="102" spans="1:29" x14ac:dyDescent="0.3">
      <c r="A102" s="3" t="s">
        <v>156</v>
      </c>
      <c r="B102" s="3" t="s">
        <v>29</v>
      </c>
      <c r="C102" s="3" t="s">
        <v>157</v>
      </c>
      <c r="D102" s="6">
        <v>44986</v>
      </c>
      <c r="J102" t="str" cm="1">
        <f t="array" ref="J102">IF(C102&lt;&gt;"",[2]!HK3RECHECHERECHANTIER(C102,"LIBELLE"),"")</f>
        <v>SCHILTIGHEIM - Rue Claire</v>
      </c>
      <c r="K102" t="str" cm="1">
        <f t="array" ref="K102">IF(C102&lt;&gt;"",[2]!HK3RECHECHERECHANTIER(C102,"VILLE"),"")</f>
        <v>SCHILTIGHEIM</v>
      </c>
      <c r="L102" t="str" cm="1">
        <f t="array" ref="L102">IF(C102&lt;&gt;"",[2]!HK3RECHECHERECHANTIER(C102,"ADRESSE1"),"")</f>
        <v>Rue Claire</v>
      </c>
      <c r="O102" s="6" t="str" cm="1">
        <f t="array" ref="O102">IF(C102&lt;&gt;"",[2]!HK3RECHECHERECHANTIER(C102,"DATE_OUVERT"),"")</f>
        <v>09/12/2022</v>
      </c>
      <c r="Q102" s="3"/>
      <c r="R102" t="str" cm="1">
        <f t="array" ref="R102">_xlfn.IFNA(IF(Q102="",[2]!HK3RECHECHERECDEAVEN(C102,"CD.COMMENTAIRE",0),[2]!HK3RECHECHERECDEAVEN(Q102,"CD.COMMENTAIRE",0)),"")</f>
        <v/>
      </c>
      <c r="S102" t="str" cm="1">
        <f t="array" ref="S102">IF(Q102&lt;&gt;"",[2]!HK3RECHECHERECDEAVEN(Q102,"CD.NUM_DEVIS",0),[2]!HK3RECHECHERECDEAVEN(C102,"CD.NUM_DEVIS",0))</f>
        <v>2022-57037</v>
      </c>
      <c r="T102" t="str" cm="1">
        <f t="array" ref="T102">IF(Q102&lt;&gt;"",[2]!HK3RECHECHERECDEAVEN(Q102,"CD.NUM_COMMANDE",0),[2]!HK3RECHECHERECDEAVEN(C102,"CD.NUM_COMMANDE",0))</f>
        <v>314305</v>
      </c>
      <c r="AB102" s="5">
        <f t="shared" si="3"/>
        <v>1</v>
      </c>
      <c r="AC102" s="5" t="str">
        <f t="shared" si="2"/>
        <v>FAUX</v>
      </c>
    </row>
    <row r="103" spans="1:29" x14ac:dyDescent="0.3">
      <c r="A103" s="3" t="s">
        <v>158</v>
      </c>
      <c r="B103" s="3" t="s">
        <v>29</v>
      </c>
      <c r="C103" s="3" t="s">
        <v>157</v>
      </c>
      <c r="D103" s="6">
        <v>44986</v>
      </c>
      <c r="J103" t="str" cm="1">
        <f t="array" ref="J103">IF(C103&lt;&gt;"",[2]!HK3RECHECHERECHANTIER(C103,"LIBELLE"),"")</f>
        <v>SCHILTIGHEIM - Rue Claire</v>
      </c>
      <c r="K103" t="str" cm="1">
        <f t="array" ref="K103">IF(C103&lt;&gt;"",[2]!HK3RECHECHERECHANTIER(C103,"VILLE"),"")</f>
        <v>SCHILTIGHEIM</v>
      </c>
      <c r="L103" t="str" cm="1">
        <f t="array" ref="L103">IF(C103&lt;&gt;"",[2]!HK3RECHECHERECHANTIER(C103,"ADRESSE1"),"")</f>
        <v>Rue Claire</v>
      </c>
      <c r="O103" s="6" t="str" cm="1">
        <f t="array" ref="O103">IF(C103&lt;&gt;"",[2]!HK3RECHECHERECHANTIER(C103,"DATE_OUVERT"),"")</f>
        <v>09/12/2022</v>
      </c>
      <c r="Q103" s="3"/>
      <c r="R103" t="str" cm="1">
        <f t="array" ref="R103">_xlfn.IFNA(IF(Q103="",[2]!HK3RECHECHERECDEAVEN(C103,"CD.COMMENTAIRE",0),[2]!HK3RECHECHERECDEAVEN(Q103,"CD.COMMENTAIRE",0)),"")</f>
        <v/>
      </c>
      <c r="S103" t="str" cm="1">
        <f t="array" ref="S103">IF(Q103&lt;&gt;"",[2]!HK3RECHECHERECDEAVEN(Q103,"CD.NUM_DEVIS",0),[2]!HK3RECHECHERECDEAVEN(C103,"CD.NUM_DEVIS",0))</f>
        <v>2022-57037</v>
      </c>
      <c r="T103" t="str" cm="1">
        <f t="array" ref="T103">IF(Q103&lt;&gt;"",[2]!HK3RECHECHERECDEAVEN(Q103,"CD.NUM_COMMANDE",0),[2]!HK3RECHECHERECDEAVEN(C103,"CD.NUM_COMMANDE",0))</f>
        <v>314305</v>
      </c>
      <c r="AB103" s="5">
        <f t="shared" si="3"/>
        <v>1</v>
      </c>
      <c r="AC103" s="5" t="str">
        <f t="shared" si="2"/>
        <v>FAUX</v>
      </c>
    </row>
    <row r="104" spans="1:29" x14ac:dyDescent="0.3">
      <c r="A104" s="3" t="s">
        <v>159</v>
      </c>
      <c r="B104" s="3" t="s">
        <v>29</v>
      </c>
      <c r="C104" s="3" t="s">
        <v>157</v>
      </c>
      <c r="D104" s="6">
        <v>44986</v>
      </c>
      <c r="J104" t="str" cm="1">
        <f t="array" ref="J104">IF(C104&lt;&gt;"",[2]!HK3RECHECHERECHANTIER(C104,"LIBELLE"),"")</f>
        <v>SCHILTIGHEIM - Rue Claire</v>
      </c>
      <c r="K104" t="str" cm="1">
        <f t="array" ref="K104">IF(C104&lt;&gt;"",[2]!HK3RECHECHERECHANTIER(C104,"VILLE"),"")</f>
        <v>SCHILTIGHEIM</v>
      </c>
      <c r="L104" t="str" cm="1">
        <f t="array" ref="L104">IF(C104&lt;&gt;"",[2]!HK3RECHECHERECHANTIER(C104,"ADRESSE1"),"")</f>
        <v>Rue Claire</v>
      </c>
      <c r="O104" s="6" t="str" cm="1">
        <f t="array" ref="O104">IF(C104&lt;&gt;"",[2]!HK3RECHECHERECHANTIER(C104,"DATE_OUVERT"),"")</f>
        <v>09/12/2022</v>
      </c>
      <c r="Q104" s="3"/>
      <c r="R104" t="str" cm="1">
        <f t="array" ref="R104">_xlfn.IFNA(IF(Q104="",[2]!HK3RECHECHERECDEAVEN(C104,"CD.COMMENTAIRE",0),[2]!HK3RECHECHERECDEAVEN(Q104,"CD.COMMENTAIRE",0)),"")</f>
        <v/>
      </c>
      <c r="S104" t="str" cm="1">
        <f t="array" ref="S104">IF(Q104&lt;&gt;"",[2]!HK3RECHECHERECDEAVEN(Q104,"CD.NUM_DEVIS",0),[2]!HK3RECHECHERECDEAVEN(C104,"CD.NUM_DEVIS",0))</f>
        <v>2022-57037</v>
      </c>
      <c r="T104" t="str" cm="1">
        <f t="array" ref="T104">IF(Q104&lt;&gt;"",[2]!HK3RECHECHERECDEAVEN(Q104,"CD.NUM_COMMANDE",0),[2]!HK3RECHECHERECDEAVEN(C104,"CD.NUM_COMMANDE",0))</f>
        <v>314305</v>
      </c>
      <c r="AB104" s="5">
        <f t="shared" si="3"/>
        <v>1</v>
      </c>
      <c r="AC104" s="5" t="str">
        <f t="shared" si="2"/>
        <v>FAUX</v>
      </c>
    </row>
    <row r="105" spans="1:29" x14ac:dyDescent="0.3">
      <c r="A105" s="3" t="s">
        <v>160</v>
      </c>
      <c r="B105" s="3" t="s">
        <v>29</v>
      </c>
      <c r="C105" s="3" t="s">
        <v>161</v>
      </c>
      <c r="D105" s="6">
        <v>44986</v>
      </c>
      <c r="J105" t="str" cm="1">
        <f t="array" ref="J105">IF(C105&lt;&gt;"",[2]!HK3RECHECHERECHANTIER(C105,"LIBELLE"),"")</f>
        <v>SOUFFELWEYERSHEIM - Rue de l'Ecole</v>
      </c>
      <c r="K105" t="str" cm="1">
        <f t="array" ref="K105">IF(C105&lt;&gt;"",[2]!HK3RECHECHERECHANTIER(C105,"VILLE"),"")</f>
        <v>SOUFFELWEYERSHEIM</v>
      </c>
      <c r="L105" t="str" cm="1">
        <f t="array" ref="L105">IF(C105&lt;&gt;"",[2]!HK3RECHECHERECHANTIER(C105,"ADRESSE1"),"")</f>
        <v>Rue de l'Ecole</v>
      </c>
      <c r="O105" s="6" t="str" cm="1">
        <f t="array" ref="O105">IF(C105&lt;&gt;"",[2]!HK3RECHECHERECHANTIER(C105,"DATE_OUVERT"),"")</f>
        <v>09/12/2022</v>
      </c>
      <c r="Q105" s="3"/>
      <c r="R105" t="str" cm="1">
        <f t="array" ref="R105">_xlfn.IFNA(IF(Q105="",[2]!HK3RECHECHERECDEAVEN(C105,"CD.COMMENTAIRE",0),[2]!HK3RECHECHERECDEAVEN(Q105,"CD.COMMENTAIRE",0)),"")</f>
        <v/>
      </c>
      <c r="S105" t="str" cm="1">
        <f t="array" ref="S105">IF(Q105&lt;&gt;"",[2]!HK3RECHECHERECDEAVEN(Q105,"CD.NUM_DEVIS",0),[2]!HK3RECHECHERECDEAVEN(C105,"CD.NUM_DEVIS",0))</f>
        <v>2023-57160</v>
      </c>
      <c r="T105" t="str" cm="1">
        <f t="array" ref="T105">IF(Q105&lt;&gt;"",[2]!HK3RECHECHERECDEAVEN(Q105,"CD.NUM_COMMANDE",0),[2]!HK3RECHECHERECDEAVEN(C105,"CD.NUM_COMMANDE",0))</f>
        <v>314503</v>
      </c>
      <c r="AB105" s="5">
        <f t="shared" si="3"/>
        <v>1</v>
      </c>
      <c r="AC105" s="5" t="str">
        <f t="shared" si="2"/>
        <v>FAUX</v>
      </c>
    </row>
    <row r="106" spans="1:29" x14ac:dyDescent="0.3">
      <c r="A106" s="3" t="s">
        <v>162</v>
      </c>
      <c r="B106" s="3" t="s">
        <v>29</v>
      </c>
      <c r="C106" s="3" t="s">
        <v>161</v>
      </c>
      <c r="D106" s="6">
        <v>44986</v>
      </c>
      <c r="J106" t="str" cm="1">
        <f t="array" ref="J106">IF(C106&lt;&gt;"",[2]!HK3RECHECHERECHANTIER(C106,"LIBELLE"),"")</f>
        <v>SOUFFELWEYERSHEIM - Rue de l'Ecole</v>
      </c>
      <c r="K106" t="str" cm="1">
        <f t="array" ref="K106">IF(C106&lt;&gt;"",[2]!HK3RECHECHERECHANTIER(C106,"VILLE"),"")</f>
        <v>SOUFFELWEYERSHEIM</v>
      </c>
      <c r="L106" t="str" cm="1">
        <f t="array" ref="L106">IF(C106&lt;&gt;"",[2]!HK3RECHECHERECHANTIER(C106,"ADRESSE1"),"")</f>
        <v>Rue de l'Ecole</v>
      </c>
      <c r="O106" s="6" t="str" cm="1">
        <f t="array" ref="O106">IF(C106&lt;&gt;"",[2]!HK3RECHECHERECHANTIER(C106,"DATE_OUVERT"),"")</f>
        <v>09/12/2022</v>
      </c>
      <c r="Q106" s="3"/>
      <c r="R106" t="str" cm="1">
        <f t="array" ref="R106">_xlfn.IFNA(IF(Q106="",[2]!HK3RECHECHERECDEAVEN(C106,"CD.COMMENTAIRE",0),[2]!HK3RECHECHERECDEAVEN(Q106,"CD.COMMENTAIRE",0)),"")</f>
        <v/>
      </c>
      <c r="S106" t="str" cm="1">
        <f t="array" ref="S106">IF(Q106&lt;&gt;"",[2]!HK3RECHECHERECDEAVEN(Q106,"CD.NUM_DEVIS",0),[2]!HK3RECHECHERECDEAVEN(C106,"CD.NUM_DEVIS",0))</f>
        <v>2023-57160</v>
      </c>
      <c r="T106" t="str" cm="1">
        <f t="array" ref="T106">IF(Q106&lt;&gt;"",[2]!HK3RECHECHERECDEAVEN(Q106,"CD.NUM_COMMANDE",0),[2]!HK3RECHECHERECDEAVEN(C106,"CD.NUM_COMMANDE",0))</f>
        <v>314503</v>
      </c>
      <c r="AB106" s="5">
        <f t="shared" si="3"/>
        <v>1</v>
      </c>
      <c r="AC106" s="5" t="str">
        <f t="shared" si="2"/>
        <v>FAUX</v>
      </c>
    </row>
    <row r="107" spans="1:29" x14ac:dyDescent="0.3">
      <c r="A107" s="3" t="s">
        <v>163</v>
      </c>
      <c r="B107" s="3" t="s">
        <v>29</v>
      </c>
      <c r="C107" s="3" t="s">
        <v>161</v>
      </c>
      <c r="D107" s="6">
        <v>44986</v>
      </c>
      <c r="J107" t="str" cm="1">
        <f t="array" ref="J107">IF(C107&lt;&gt;"",[2]!HK3RECHECHERECHANTIER(C107,"LIBELLE"),"")</f>
        <v>SOUFFELWEYERSHEIM - Rue de l'Ecole</v>
      </c>
      <c r="K107" t="str" cm="1">
        <f t="array" ref="K107">IF(C107&lt;&gt;"",[2]!HK3RECHECHERECHANTIER(C107,"VILLE"),"")</f>
        <v>SOUFFELWEYERSHEIM</v>
      </c>
      <c r="L107" t="str" cm="1">
        <f t="array" ref="L107">IF(C107&lt;&gt;"",[2]!HK3RECHECHERECHANTIER(C107,"ADRESSE1"),"")</f>
        <v>Rue de l'Ecole</v>
      </c>
      <c r="O107" s="6" t="str" cm="1">
        <f t="array" ref="O107">IF(C107&lt;&gt;"",[2]!HK3RECHECHERECHANTIER(C107,"DATE_OUVERT"),"")</f>
        <v>09/12/2022</v>
      </c>
      <c r="Q107" s="3"/>
      <c r="R107" t="str" cm="1">
        <f t="array" ref="R107">_xlfn.IFNA(IF(Q107="",[2]!HK3RECHECHERECDEAVEN(C107,"CD.COMMENTAIRE",0),[2]!HK3RECHECHERECDEAVEN(Q107,"CD.COMMENTAIRE",0)),"")</f>
        <v/>
      </c>
      <c r="S107" t="str" cm="1">
        <f t="array" ref="S107">IF(Q107&lt;&gt;"",[2]!HK3RECHECHERECDEAVEN(Q107,"CD.NUM_DEVIS",0),[2]!HK3RECHECHERECDEAVEN(C107,"CD.NUM_DEVIS",0))</f>
        <v>2023-57160</v>
      </c>
      <c r="T107" t="str" cm="1">
        <f t="array" ref="T107">IF(Q107&lt;&gt;"",[2]!HK3RECHECHERECDEAVEN(Q107,"CD.NUM_COMMANDE",0),[2]!HK3RECHECHERECDEAVEN(C107,"CD.NUM_COMMANDE",0))</f>
        <v>314503</v>
      </c>
      <c r="AB107" s="5">
        <f t="shared" si="3"/>
        <v>1</v>
      </c>
      <c r="AC107" s="5" t="str">
        <f t="shared" si="2"/>
        <v>FAUX</v>
      </c>
    </row>
    <row r="108" spans="1:29" x14ac:dyDescent="0.3">
      <c r="A108" s="3" t="s">
        <v>164</v>
      </c>
      <c r="B108" s="3" t="s">
        <v>29</v>
      </c>
      <c r="C108" s="3" t="s">
        <v>165</v>
      </c>
      <c r="D108" s="6">
        <v>44986</v>
      </c>
      <c r="J108" t="str" cm="1">
        <f t="array" ref="J108">IF(C108&lt;&gt;"",[2]!HK3RECHECHERECHANTIER(C108,"LIBELLE"),"")</f>
        <v>SOUFFELWEYERSHEIM - Rue du Moulin</v>
      </c>
      <c r="K108" t="str" cm="1">
        <f t="array" ref="K108">IF(C108&lt;&gt;"",[2]!HK3RECHECHERECHANTIER(C108,"VILLE"),"")</f>
        <v>SOUFFELWEYERSHEIM</v>
      </c>
      <c r="L108" t="str" cm="1">
        <f t="array" ref="L108">IF(C108&lt;&gt;"",[2]!HK3RECHECHERECHANTIER(C108,"ADRESSE1"),"")</f>
        <v>Rue du Moulin</v>
      </c>
      <c r="O108" s="6" t="str" cm="1">
        <f t="array" ref="O108">IF(C108&lt;&gt;"",[2]!HK3RECHECHERECHANTIER(C108,"DATE_OUVERT"),"")</f>
        <v>09/12/2022</v>
      </c>
      <c r="Q108" s="3"/>
      <c r="R108" t="str" cm="1">
        <f t="array" ref="R108">_xlfn.IFNA(IF(Q108="",[2]!HK3RECHECHERECDEAVEN(C108,"CD.COMMENTAIRE",0),[2]!HK3RECHECHERECDEAVEN(Q108,"CD.COMMENTAIRE",0)),"")</f>
        <v/>
      </c>
      <c r="S108" t="str" cm="1">
        <f t="array" ref="S108">IF(Q108&lt;&gt;"",[2]!HK3RECHECHERECDEAVEN(Q108,"CD.NUM_DEVIS",0),[2]!HK3RECHECHERECDEAVEN(C108,"CD.NUM_DEVIS",0))</f>
        <v>2023-57163</v>
      </c>
      <c r="T108" t="str" cm="1">
        <f t="array" ref="T108">IF(Q108&lt;&gt;"",[2]!HK3RECHECHERECDEAVEN(Q108,"CD.NUM_COMMANDE",0),[2]!HK3RECHECHERECDEAVEN(C108,"CD.NUM_COMMANDE",0))</f>
        <v>314508</v>
      </c>
      <c r="AB108" s="5">
        <f t="shared" si="3"/>
        <v>1</v>
      </c>
      <c r="AC108" s="5" t="str">
        <f t="shared" si="2"/>
        <v>FAUX</v>
      </c>
    </row>
    <row r="109" spans="1:29" x14ac:dyDescent="0.3">
      <c r="A109" s="3" t="s">
        <v>166</v>
      </c>
      <c r="B109" s="3" t="s">
        <v>29</v>
      </c>
      <c r="C109" s="3" t="s">
        <v>165</v>
      </c>
      <c r="D109" s="6">
        <v>44986</v>
      </c>
      <c r="J109" t="str" cm="1">
        <f t="array" ref="J109">IF(C109&lt;&gt;"",[2]!HK3RECHECHERECHANTIER(C109,"LIBELLE"),"")</f>
        <v>SOUFFELWEYERSHEIM - Rue du Moulin</v>
      </c>
      <c r="K109" t="str" cm="1">
        <f t="array" ref="K109">IF(C109&lt;&gt;"",[2]!HK3RECHECHERECHANTIER(C109,"VILLE"),"")</f>
        <v>SOUFFELWEYERSHEIM</v>
      </c>
      <c r="L109" t="str" cm="1">
        <f t="array" ref="L109">IF(C109&lt;&gt;"",[2]!HK3RECHECHERECHANTIER(C109,"ADRESSE1"),"")</f>
        <v>Rue du Moulin</v>
      </c>
      <c r="O109" s="6" t="str" cm="1">
        <f t="array" ref="O109">IF(C109&lt;&gt;"",[2]!HK3RECHECHERECHANTIER(C109,"DATE_OUVERT"),"")</f>
        <v>09/12/2022</v>
      </c>
      <c r="Q109" s="3"/>
      <c r="R109" t="str" cm="1">
        <f t="array" ref="R109">_xlfn.IFNA(IF(Q109="",[2]!HK3RECHECHERECDEAVEN(C109,"CD.COMMENTAIRE",0),[2]!HK3RECHECHERECDEAVEN(Q109,"CD.COMMENTAIRE",0)),"")</f>
        <v/>
      </c>
      <c r="S109" t="str" cm="1">
        <f t="array" ref="S109">IF(Q109&lt;&gt;"",[2]!HK3RECHECHERECDEAVEN(Q109,"CD.NUM_DEVIS",0),[2]!HK3RECHECHERECDEAVEN(C109,"CD.NUM_DEVIS",0))</f>
        <v>2023-57163</v>
      </c>
      <c r="T109" t="str" cm="1">
        <f t="array" ref="T109">IF(Q109&lt;&gt;"",[2]!HK3RECHECHERECDEAVEN(Q109,"CD.NUM_COMMANDE",0),[2]!HK3RECHECHERECDEAVEN(C109,"CD.NUM_COMMANDE",0))</f>
        <v>314508</v>
      </c>
      <c r="AB109" s="5">
        <f t="shared" si="3"/>
        <v>1</v>
      </c>
      <c r="AC109" s="5" t="str">
        <f t="shared" si="2"/>
        <v>FAUX</v>
      </c>
    </row>
    <row r="110" spans="1:29" x14ac:dyDescent="0.3">
      <c r="A110" s="3" t="s">
        <v>167</v>
      </c>
      <c r="B110" s="3" t="s">
        <v>29</v>
      </c>
      <c r="C110" s="3" t="s">
        <v>165</v>
      </c>
      <c r="D110" s="6">
        <v>44986</v>
      </c>
      <c r="J110" t="str" cm="1">
        <f t="array" ref="J110">IF(C110&lt;&gt;"",[2]!HK3RECHECHERECHANTIER(C110,"LIBELLE"),"")</f>
        <v>SOUFFELWEYERSHEIM - Rue du Moulin</v>
      </c>
      <c r="K110" t="str" cm="1">
        <f t="array" ref="K110">IF(C110&lt;&gt;"",[2]!HK3RECHECHERECHANTIER(C110,"VILLE"),"")</f>
        <v>SOUFFELWEYERSHEIM</v>
      </c>
      <c r="L110" t="str" cm="1">
        <f t="array" ref="L110">IF(C110&lt;&gt;"",[2]!HK3RECHECHERECHANTIER(C110,"ADRESSE1"),"")</f>
        <v>Rue du Moulin</v>
      </c>
      <c r="O110" s="6" t="str" cm="1">
        <f t="array" ref="O110">IF(C110&lt;&gt;"",[2]!HK3RECHECHERECHANTIER(C110,"DATE_OUVERT"),"")</f>
        <v>09/12/2022</v>
      </c>
      <c r="Q110" s="3"/>
      <c r="R110" t="str" cm="1">
        <f t="array" ref="R110">_xlfn.IFNA(IF(Q110="",[2]!HK3RECHECHERECDEAVEN(C110,"CD.COMMENTAIRE",0),[2]!HK3RECHECHERECDEAVEN(Q110,"CD.COMMENTAIRE",0)),"")</f>
        <v/>
      </c>
      <c r="S110" t="str" cm="1">
        <f t="array" ref="S110">IF(Q110&lt;&gt;"",[2]!HK3RECHECHERECDEAVEN(Q110,"CD.NUM_DEVIS",0),[2]!HK3RECHECHERECDEAVEN(C110,"CD.NUM_DEVIS",0))</f>
        <v>2023-57163</v>
      </c>
      <c r="T110" t="str" cm="1">
        <f t="array" ref="T110">IF(Q110&lt;&gt;"",[2]!HK3RECHECHERECDEAVEN(Q110,"CD.NUM_COMMANDE",0),[2]!HK3RECHECHERECDEAVEN(C110,"CD.NUM_COMMANDE",0))</f>
        <v>314508</v>
      </c>
      <c r="AB110" s="5">
        <f t="shared" si="3"/>
        <v>1</v>
      </c>
      <c r="AC110" s="5" t="str">
        <f t="shared" si="2"/>
        <v>FAUX</v>
      </c>
    </row>
    <row r="111" spans="1:29" x14ac:dyDescent="0.3">
      <c r="A111" s="3" t="s">
        <v>168</v>
      </c>
      <c r="B111" s="3" t="s">
        <v>29</v>
      </c>
      <c r="C111" s="3" t="s">
        <v>169</v>
      </c>
      <c r="D111" s="6">
        <v>44986</v>
      </c>
      <c r="J111" t="str" cm="1">
        <f t="array" ref="J111">IF(C111&lt;&gt;"",[2]!HK3RECHECHERECHANTIER(C111,"LIBELLE"),"")</f>
        <v>VENDENHEIM - Rues des Artisans et Indust</v>
      </c>
      <c r="K111" t="str" cm="1">
        <f t="array" ref="K111">IF(C111&lt;&gt;"",[2]!HK3RECHECHERECHANTIER(C111,"VILLE"),"")</f>
        <v>VENDENHEIM</v>
      </c>
      <c r="L111" t="str" cm="1">
        <f t="array" ref="L111">IF(C111&lt;&gt;"",[2]!HK3RECHECHERECHANTIER(C111,"ADRESSE1"),"")</f>
        <v>Rues des Artisans et Industrie</v>
      </c>
      <c r="O111" s="6" t="str" cm="1">
        <f t="array" ref="O111">IF(C111&lt;&gt;"",[2]!HK3RECHECHERECHANTIER(C111,"DATE_OUVERT"),"")</f>
        <v>09/12/2022</v>
      </c>
      <c r="Q111" s="3"/>
      <c r="R111" t="str" cm="1">
        <f t="array" ref="R111">_xlfn.IFNA(IF(Q111="",[2]!HK3RECHECHERECDEAVEN(C111,"CD.COMMENTAIRE",0),[2]!HK3RECHECHERECDEAVEN(Q111,"CD.COMMENTAIRE",0)),"")</f>
        <v/>
      </c>
      <c r="S111" t="str" cm="1">
        <f t="array" ref="S111">IF(Q111&lt;&gt;"",[2]!HK3RECHECHERECDEAVEN(Q111,"CD.NUM_DEVIS",0),[2]!HK3RECHECHERECDEAVEN(C111,"CD.NUM_DEVIS",0))</f>
        <v>2022-57049</v>
      </c>
      <c r="T111" t="str" cm="1">
        <f t="array" ref="T111">IF(Q111&lt;&gt;"",[2]!HK3RECHECHERECDEAVEN(Q111,"CD.NUM_COMMANDE",0),[2]!HK3RECHECHERECDEAVEN(C111,"CD.NUM_COMMANDE",0))</f>
        <v>314317</v>
      </c>
      <c r="AB111" s="5">
        <f t="shared" si="3"/>
        <v>1</v>
      </c>
      <c r="AC111" s="5" t="str">
        <f t="shared" si="2"/>
        <v>FAUX</v>
      </c>
    </row>
    <row r="112" spans="1:29" x14ac:dyDescent="0.3">
      <c r="A112" s="3" t="s">
        <v>170</v>
      </c>
      <c r="B112" s="3" t="s">
        <v>29</v>
      </c>
      <c r="C112" s="3" t="s">
        <v>169</v>
      </c>
      <c r="D112" s="6">
        <v>44986</v>
      </c>
      <c r="J112" t="str" cm="1">
        <f t="array" ref="J112">IF(C112&lt;&gt;"",[2]!HK3RECHECHERECHANTIER(C112,"LIBELLE"),"")</f>
        <v>VENDENHEIM - Rues des Artisans et Indust</v>
      </c>
      <c r="K112" t="str" cm="1">
        <f t="array" ref="K112">IF(C112&lt;&gt;"",[2]!HK3RECHECHERECHANTIER(C112,"VILLE"),"")</f>
        <v>VENDENHEIM</v>
      </c>
      <c r="L112" t="str" cm="1">
        <f t="array" ref="L112">IF(C112&lt;&gt;"",[2]!HK3RECHECHERECHANTIER(C112,"ADRESSE1"),"")</f>
        <v>Rues des Artisans et Industrie</v>
      </c>
      <c r="O112" s="6" t="str" cm="1">
        <f t="array" ref="O112">IF(C112&lt;&gt;"",[2]!HK3RECHECHERECHANTIER(C112,"DATE_OUVERT"),"")</f>
        <v>09/12/2022</v>
      </c>
      <c r="Q112" s="3"/>
      <c r="R112" t="str" cm="1">
        <f t="array" ref="R112">_xlfn.IFNA(IF(Q112="",[2]!HK3RECHECHERECDEAVEN(C112,"CD.COMMENTAIRE",0),[2]!HK3RECHECHERECDEAVEN(Q112,"CD.COMMENTAIRE",0)),"")</f>
        <v/>
      </c>
      <c r="S112" t="str" cm="1">
        <f t="array" ref="S112">IF(Q112&lt;&gt;"",[2]!HK3RECHECHERECDEAVEN(Q112,"CD.NUM_DEVIS",0),[2]!HK3RECHECHERECDEAVEN(C112,"CD.NUM_DEVIS",0))</f>
        <v>2022-57049</v>
      </c>
      <c r="T112" t="str" cm="1">
        <f t="array" ref="T112">IF(Q112&lt;&gt;"",[2]!HK3RECHECHERECDEAVEN(Q112,"CD.NUM_COMMANDE",0),[2]!HK3RECHECHERECDEAVEN(C112,"CD.NUM_COMMANDE",0))</f>
        <v>314317</v>
      </c>
      <c r="AB112" s="5">
        <f t="shared" si="3"/>
        <v>1</v>
      </c>
      <c r="AC112" s="5" t="str">
        <f t="shared" si="2"/>
        <v>FAUX</v>
      </c>
    </row>
    <row r="113" spans="1:29" x14ac:dyDescent="0.3">
      <c r="A113" s="3" t="s">
        <v>171</v>
      </c>
      <c r="B113" s="3" t="s">
        <v>29</v>
      </c>
      <c r="C113" s="3" t="s">
        <v>172</v>
      </c>
      <c r="D113" s="6">
        <v>44986</v>
      </c>
      <c r="J113" t="str" cm="1">
        <f t="array" ref="J113">IF(C113&lt;&gt;"",[2]!HK3RECHECHERECHANTIER(C113,"LIBELLE"),"")</f>
        <v>STRASBOURG - Rue de Betschdorf</v>
      </c>
      <c r="K113" t="str" cm="1">
        <f t="array" ref="K113">IF(C113&lt;&gt;"",[2]!HK3RECHECHERECHANTIER(C113,"VILLE"),"")</f>
        <v>STRASBOURG</v>
      </c>
      <c r="L113" t="str" cm="1">
        <f t="array" ref="L113">IF(C113&lt;&gt;"",[2]!HK3RECHECHERECHANTIER(C113,"ADRESSE1"),"")</f>
        <v>Rue de Betschdorf</v>
      </c>
      <c r="O113" s="6" t="str" cm="1">
        <f t="array" ref="O113">IF(C113&lt;&gt;"",[2]!HK3RECHECHERECHANTIER(C113,"DATE_OUVERT"),"")</f>
        <v>09/12/2022</v>
      </c>
      <c r="Q113" s="3"/>
      <c r="R113" t="str" cm="1">
        <f t="array" ref="R113">_xlfn.IFNA(IF(Q113="",[2]!HK3RECHECHERECDEAVEN(C113,"CD.COMMENTAIRE",0),[2]!HK3RECHECHERECDEAVEN(Q113,"CD.COMMENTAIRE",0)),"")</f>
        <v/>
      </c>
      <c r="S113" t="str" cm="1">
        <f t="array" ref="S113">IF(Q113&lt;&gt;"",[2]!HK3RECHECHERECDEAVEN(Q113,"CD.NUM_DEVIS",0),[2]!HK3RECHECHERECDEAVEN(C113,"CD.NUM_DEVIS",0))</f>
        <v>2022-57039</v>
      </c>
      <c r="T113" t="str" cm="1">
        <f t="array" ref="T113">IF(Q113&lt;&gt;"",[2]!HK3RECHECHERECDEAVEN(Q113,"CD.NUM_COMMANDE",0),[2]!HK3RECHECHERECDEAVEN(C113,"CD.NUM_COMMANDE",0))</f>
        <v>314307</v>
      </c>
      <c r="AB113" s="5">
        <f t="shared" si="3"/>
        <v>1</v>
      </c>
      <c r="AC113" s="5" t="str">
        <f t="shared" si="2"/>
        <v>FAUX</v>
      </c>
    </row>
    <row r="114" spans="1:29" x14ac:dyDescent="0.3">
      <c r="A114" s="3" t="s">
        <v>173</v>
      </c>
      <c r="B114" s="3" t="s">
        <v>29</v>
      </c>
      <c r="C114" s="3" t="s">
        <v>172</v>
      </c>
      <c r="D114" s="6">
        <v>44986</v>
      </c>
      <c r="J114" t="str" cm="1">
        <f t="array" ref="J114">IF(C114&lt;&gt;"",[2]!HK3RECHECHERECHANTIER(C114,"LIBELLE"),"")</f>
        <v>STRASBOURG - Rue de Betschdorf</v>
      </c>
      <c r="K114" t="str" cm="1">
        <f t="array" ref="K114">IF(C114&lt;&gt;"",[2]!HK3RECHECHERECHANTIER(C114,"VILLE"),"")</f>
        <v>STRASBOURG</v>
      </c>
      <c r="L114" t="str" cm="1">
        <f t="array" ref="L114">IF(C114&lt;&gt;"",[2]!HK3RECHECHERECHANTIER(C114,"ADRESSE1"),"")</f>
        <v>Rue de Betschdorf</v>
      </c>
      <c r="O114" s="6" t="str" cm="1">
        <f t="array" ref="O114">IF(C114&lt;&gt;"",[2]!HK3RECHECHERECHANTIER(C114,"DATE_OUVERT"),"")</f>
        <v>09/12/2022</v>
      </c>
      <c r="Q114" s="3"/>
      <c r="R114" t="str" cm="1">
        <f t="array" ref="R114">_xlfn.IFNA(IF(Q114="",[2]!HK3RECHECHERECDEAVEN(C114,"CD.COMMENTAIRE",0),[2]!HK3RECHECHERECDEAVEN(Q114,"CD.COMMENTAIRE",0)),"")</f>
        <v/>
      </c>
      <c r="S114" t="str" cm="1">
        <f t="array" ref="S114">IF(Q114&lt;&gt;"",[2]!HK3RECHECHERECDEAVEN(Q114,"CD.NUM_DEVIS",0),[2]!HK3RECHECHERECDEAVEN(C114,"CD.NUM_DEVIS",0))</f>
        <v>2022-57039</v>
      </c>
      <c r="T114" t="str" cm="1">
        <f t="array" ref="T114">IF(Q114&lt;&gt;"",[2]!HK3RECHECHERECDEAVEN(Q114,"CD.NUM_COMMANDE",0),[2]!HK3RECHECHERECDEAVEN(C114,"CD.NUM_COMMANDE",0))</f>
        <v>314307</v>
      </c>
      <c r="AB114" s="5">
        <f t="shared" si="3"/>
        <v>1</v>
      </c>
      <c r="AC114" s="5" t="str">
        <f t="shared" si="2"/>
        <v>FAUX</v>
      </c>
    </row>
    <row r="115" spans="1:29" x14ac:dyDescent="0.3">
      <c r="A115" s="3" t="s">
        <v>174</v>
      </c>
      <c r="B115" s="3" t="s">
        <v>29</v>
      </c>
      <c r="C115" s="3" t="s">
        <v>172</v>
      </c>
      <c r="D115" s="6">
        <v>44986</v>
      </c>
      <c r="J115" t="str" cm="1">
        <f t="array" ref="J115">IF(C115&lt;&gt;"",[2]!HK3RECHECHERECHANTIER(C115,"LIBELLE"),"")</f>
        <v>STRASBOURG - Rue de Betschdorf</v>
      </c>
      <c r="K115" t="str" cm="1">
        <f t="array" ref="K115">IF(C115&lt;&gt;"",[2]!HK3RECHECHERECHANTIER(C115,"VILLE"),"")</f>
        <v>STRASBOURG</v>
      </c>
      <c r="L115" t="str" cm="1">
        <f t="array" ref="L115">IF(C115&lt;&gt;"",[2]!HK3RECHECHERECHANTIER(C115,"ADRESSE1"),"")</f>
        <v>Rue de Betschdorf</v>
      </c>
      <c r="O115" s="6" t="str" cm="1">
        <f t="array" ref="O115">IF(C115&lt;&gt;"",[2]!HK3RECHECHERECHANTIER(C115,"DATE_OUVERT"),"")</f>
        <v>09/12/2022</v>
      </c>
      <c r="Q115" s="3"/>
      <c r="R115" t="str" cm="1">
        <f t="array" ref="R115">_xlfn.IFNA(IF(Q115="",[2]!HK3RECHECHERECDEAVEN(C115,"CD.COMMENTAIRE",0),[2]!HK3RECHECHERECDEAVEN(Q115,"CD.COMMENTAIRE",0)),"")</f>
        <v/>
      </c>
      <c r="S115" t="str" cm="1">
        <f t="array" ref="S115">IF(Q115&lt;&gt;"",[2]!HK3RECHECHERECDEAVEN(Q115,"CD.NUM_DEVIS",0),[2]!HK3RECHECHERECDEAVEN(C115,"CD.NUM_DEVIS",0))</f>
        <v>2022-57039</v>
      </c>
      <c r="T115" t="str" cm="1">
        <f t="array" ref="T115">IF(Q115&lt;&gt;"",[2]!HK3RECHECHERECDEAVEN(Q115,"CD.NUM_COMMANDE",0),[2]!HK3RECHECHERECDEAVEN(C115,"CD.NUM_COMMANDE",0))</f>
        <v>314307</v>
      </c>
      <c r="AB115" s="5">
        <f t="shared" si="3"/>
        <v>1</v>
      </c>
      <c r="AC115" s="5" t="str">
        <f t="shared" si="2"/>
        <v>FAUX</v>
      </c>
    </row>
    <row r="116" spans="1:29" x14ac:dyDescent="0.3">
      <c r="A116" s="3" t="s">
        <v>175</v>
      </c>
      <c r="B116" s="3" t="s">
        <v>29</v>
      </c>
      <c r="C116" s="3" t="s">
        <v>176</v>
      </c>
      <c r="D116" s="6">
        <v>44986</v>
      </c>
      <c r="J116" t="str" cm="1">
        <f t="array" ref="J116">IF(C116&lt;&gt;"",[2]!HK3RECHECHERECHANTIER(C116,"LIBELLE"),"")</f>
        <v>STRASBOURG - Rue de Fort-Louis</v>
      </c>
      <c r="K116" t="str" cm="1">
        <f t="array" ref="K116">IF(C116&lt;&gt;"",[2]!HK3RECHECHERECHANTIER(C116,"VILLE"),"")</f>
        <v>STRASBOURG</v>
      </c>
      <c r="L116" t="str" cm="1">
        <f t="array" ref="L116">IF(C116&lt;&gt;"",[2]!HK3RECHECHERECHANTIER(C116,"ADRESSE1"),"")</f>
        <v>Rue de Fort-Louis</v>
      </c>
      <c r="O116" s="6" t="str" cm="1">
        <f t="array" ref="O116">IF(C116&lt;&gt;"",[2]!HK3RECHECHERECHANTIER(C116,"DATE_OUVERT"),"")</f>
        <v>09/12/2022</v>
      </c>
      <c r="Q116" s="3"/>
      <c r="R116" t="str" cm="1">
        <f t="array" ref="R116">_xlfn.IFNA(IF(Q116="",[2]!HK3RECHECHERECDEAVEN(C116,"CD.COMMENTAIRE",0),[2]!HK3RECHECHERECDEAVEN(Q116,"CD.COMMENTAIRE",0)),"")</f>
        <v/>
      </c>
      <c r="S116" t="str" cm="1">
        <f t="array" ref="S116">IF(Q116&lt;&gt;"",[2]!HK3RECHECHERECDEAVEN(Q116,"CD.NUM_DEVIS",0),[2]!HK3RECHECHERECDEAVEN(C116,"CD.NUM_DEVIS",0))</f>
        <v>2022-57040</v>
      </c>
      <c r="T116" t="str" cm="1">
        <f t="array" ref="T116">IF(Q116&lt;&gt;"",[2]!HK3RECHECHERECDEAVEN(Q116,"CD.NUM_COMMANDE",0),[2]!HK3RECHECHERECDEAVEN(C116,"CD.NUM_COMMANDE",0))</f>
        <v>314308</v>
      </c>
      <c r="AB116" s="5">
        <f t="shared" si="3"/>
        <v>1</v>
      </c>
      <c r="AC116" s="5" t="str">
        <f t="shared" si="2"/>
        <v>FAUX</v>
      </c>
    </row>
    <row r="117" spans="1:29" x14ac:dyDescent="0.3">
      <c r="A117" s="3" t="s">
        <v>177</v>
      </c>
      <c r="B117" s="3" t="s">
        <v>29</v>
      </c>
      <c r="C117" s="3" t="s">
        <v>176</v>
      </c>
      <c r="D117" s="6">
        <v>44986</v>
      </c>
      <c r="J117" t="str" cm="1">
        <f t="array" ref="J117">IF(C117&lt;&gt;"",[2]!HK3RECHECHERECHANTIER(C117,"LIBELLE"),"")</f>
        <v>STRASBOURG - Rue de Fort-Louis</v>
      </c>
      <c r="K117" t="str" cm="1">
        <f t="array" ref="K117">IF(C117&lt;&gt;"",[2]!HK3RECHECHERECHANTIER(C117,"VILLE"),"")</f>
        <v>STRASBOURG</v>
      </c>
      <c r="L117" t="str" cm="1">
        <f t="array" ref="L117">IF(C117&lt;&gt;"",[2]!HK3RECHECHERECHANTIER(C117,"ADRESSE1"),"")</f>
        <v>Rue de Fort-Louis</v>
      </c>
      <c r="O117" s="6" t="str" cm="1">
        <f t="array" ref="O117">IF(C117&lt;&gt;"",[2]!HK3RECHECHERECHANTIER(C117,"DATE_OUVERT"),"")</f>
        <v>09/12/2022</v>
      </c>
      <c r="Q117" s="3"/>
      <c r="R117" t="str" cm="1">
        <f t="array" ref="R117">_xlfn.IFNA(IF(Q117="",[2]!HK3RECHECHERECDEAVEN(C117,"CD.COMMENTAIRE",0),[2]!HK3RECHECHERECDEAVEN(Q117,"CD.COMMENTAIRE",0)),"")</f>
        <v/>
      </c>
      <c r="S117" t="str" cm="1">
        <f t="array" ref="S117">IF(Q117&lt;&gt;"",[2]!HK3RECHECHERECDEAVEN(Q117,"CD.NUM_DEVIS",0),[2]!HK3RECHECHERECDEAVEN(C117,"CD.NUM_DEVIS",0))</f>
        <v>2022-57040</v>
      </c>
      <c r="T117" t="str" cm="1">
        <f t="array" ref="T117">IF(Q117&lt;&gt;"",[2]!HK3RECHECHERECDEAVEN(Q117,"CD.NUM_COMMANDE",0),[2]!HK3RECHECHERECDEAVEN(C117,"CD.NUM_COMMANDE",0))</f>
        <v>314308</v>
      </c>
      <c r="AB117" s="5">
        <f t="shared" si="3"/>
        <v>1</v>
      </c>
      <c r="AC117" s="5" t="str">
        <f t="shared" si="2"/>
        <v>FAUX</v>
      </c>
    </row>
    <row r="118" spans="1:29" x14ac:dyDescent="0.3">
      <c r="A118" s="3" t="s">
        <v>178</v>
      </c>
      <c r="B118" s="3" t="s">
        <v>29</v>
      </c>
      <c r="C118" s="3" t="s">
        <v>179</v>
      </c>
      <c r="D118" s="6">
        <v>44986</v>
      </c>
      <c r="J118" t="str" cm="1">
        <f t="array" ref="J118">IF(C118&lt;&gt;"",[2]!HK3RECHECHERECHANTIER(C118,"LIBELLE"),"")</f>
        <v>STRASBOURG - Rue de Kilstett</v>
      </c>
      <c r="K118" t="str" cm="1">
        <f t="array" ref="K118">IF(C118&lt;&gt;"",[2]!HK3RECHECHERECHANTIER(C118,"VILLE"),"")</f>
        <v>STRASBOURG</v>
      </c>
      <c r="L118" t="str" cm="1">
        <f t="array" ref="L118">IF(C118&lt;&gt;"",[2]!HK3RECHECHERECHANTIER(C118,"ADRESSE1"),"")</f>
        <v>Rue de Kilstett</v>
      </c>
      <c r="O118" s="6" t="str" cm="1">
        <f t="array" ref="O118">IF(C118&lt;&gt;"",[2]!HK3RECHECHERECHANTIER(C118,"DATE_OUVERT"),"")</f>
        <v>09/12/2022</v>
      </c>
      <c r="Q118" s="3"/>
      <c r="R118" t="str" cm="1">
        <f t="array" ref="R118">_xlfn.IFNA(IF(Q118="",[2]!HK3RECHECHERECDEAVEN(C118,"CD.COMMENTAIRE",0),[2]!HK3RECHECHERECDEAVEN(Q118,"CD.COMMENTAIRE",0)),"")</f>
        <v/>
      </c>
      <c r="S118" t="str" cm="1">
        <f t="array" ref="S118">IF(Q118&lt;&gt;"",[2]!HK3RECHECHERECDEAVEN(Q118,"CD.NUM_DEVIS",0),[2]!HK3RECHECHERECDEAVEN(C118,"CD.NUM_DEVIS",0))</f>
        <v>2022-57042</v>
      </c>
      <c r="T118" t="str" cm="1">
        <f t="array" ref="T118">IF(Q118&lt;&gt;"",[2]!HK3RECHECHERECDEAVEN(Q118,"CD.NUM_COMMANDE",0),[2]!HK3RECHECHERECDEAVEN(C118,"CD.NUM_COMMANDE",0))</f>
        <v>314310</v>
      </c>
      <c r="AB118" s="5">
        <f t="shared" si="3"/>
        <v>1</v>
      </c>
      <c r="AC118" s="5" t="str">
        <f t="shared" si="2"/>
        <v>FAUX</v>
      </c>
    </row>
    <row r="119" spans="1:29" x14ac:dyDescent="0.3">
      <c r="A119" s="3" t="s">
        <v>180</v>
      </c>
      <c r="B119" s="3" t="s">
        <v>29</v>
      </c>
      <c r="C119" s="3" t="s">
        <v>179</v>
      </c>
      <c r="D119" s="6">
        <v>44986</v>
      </c>
      <c r="J119" t="str" cm="1">
        <f t="array" ref="J119">IF(C119&lt;&gt;"",[2]!HK3RECHECHERECHANTIER(C119,"LIBELLE"),"")</f>
        <v>STRASBOURG - Rue de Kilstett</v>
      </c>
      <c r="K119" t="str" cm="1">
        <f t="array" ref="K119">IF(C119&lt;&gt;"",[2]!HK3RECHECHERECHANTIER(C119,"VILLE"),"")</f>
        <v>STRASBOURG</v>
      </c>
      <c r="L119" t="str" cm="1">
        <f t="array" ref="L119">IF(C119&lt;&gt;"",[2]!HK3RECHECHERECHANTIER(C119,"ADRESSE1"),"")</f>
        <v>Rue de Kilstett</v>
      </c>
      <c r="O119" s="6" t="str" cm="1">
        <f t="array" ref="O119">IF(C119&lt;&gt;"",[2]!HK3RECHECHERECHANTIER(C119,"DATE_OUVERT"),"")</f>
        <v>09/12/2022</v>
      </c>
      <c r="Q119" s="3"/>
      <c r="R119" t="str" cm="1">
        <f t="array" ref="R119">_xlfn.IFNA(IF(Q119="",[2]!HK3RECHECHERECDEAVEN(C119,"CD.COMMENTAIRE",0),[2]!HK3RECHECHERECDEAVEN(Q119,"CD.COMMENTAIRE",0)),"")</f>
        <v/>
      </c>
      <c r="S119" t="str" cm="1">
        <f t="array" ref="S119">IF(Q119&lt;&gt;"",[2]!HK3RECHECHERECDEAVEN(Q119,"CD.NUM_DEVIS",0),[2]!HK3RECHECHERECDEAVEN(C119,"CD.NUM_DEVIS",0))</f>
        <v>2022-57042</v>
      </c>
      <c r="T119" t="str" cm="1">
        <f t="array" ref="T119">IF(Q119&lt;&gt;"",[2]!HK3RECHECHERECDEAVEN(Q119,"CD.NUM_COMMANDE",0),[2]!HK3RECHECHERECDEAVEN(C119,"CD.NUM_COMMANDE",0))</f>
        <v>314310</v>
      </c>
      <c r="AB119" s="5">
        <f t="shared" si="3"/>
        <v>1</v>
      </c>
      <c r="AC119" s="5" t="str">
        <f t="shared" si="2"/>
        <v>FAUX</v>
      </c>
    </row>
    <row r="120" spans="1:29" x14ac:dyDescent="0.3">
      <c r="A120" s="3" t="s">
        <v>181</v>
      </c>
      <c r="B120" s="3" t="s">
        <v>29</v>
      </c>
      <c r="C120" s="3" t="s">
        <v>182</v>
      </c>
      <c r="D120" s="6">
        <v>44986</v>
      </c>
      <c r="J120" t="str" cm="1">
        <f t="array" ref="J120">IF(C120&lt;&gt;"",[2]!HK3RECHECHERECHANTIER(C120,"LIBELLE"),"")</f>
        <v>STRASBOURG - Rue de Lorraine</v>
      </c>
      <c r="K120" t="str" cm="1">
        <f t="array" ref="K120">IF(C120&lt;&gt;"",[2]!HK3RECHECHERECHANTIER(C120,"VILLE"),"")</f>
        <v>STRASBOURG</v>
      </c>
      <c r="L120" t="str" cm="1">
        <f t="array" ref="L120">IF(C120&lt;&gt;"",[2]!HK3RECHECHERECHANTIER(C120,"ADRESSE1"),"")</f>
        <v>Rue de Lorraine</v>
      </c>
      <c r="O120" s="6" t="str" cm="1">
        <f t="array" ref="O120">IF(C120&lt;&gt;"",[2]!HK3RECHECHERECHANTIER(C120,"DATE_OUVERT"),"")</f>
        <v>09/12/2022</v>
      </c>
      <c r="Q120" s="3"/>
      <c r="R120" t="str" cm="1">
        <f t="array" ref="R120">_xlfn.IFNA(IF(Q120="",[2]!HK3RECHECHERECDEAVEN(C120,"CD.COMMENTAIRE",0),[2]!HK3RECHECHERECDEAVEN(Q120,"CD.COMMENTAIRE",0)),"")</f>
        <v/>
      </c>
      <c r="S120" t="str" cm="1">
        <f t="array" ref="S120">IF(Q120&lt;&gt;"",[2]!HK3RECHECHERECDEAVEN(Q120,"CD.NUM_DEVIS",0),[2]!HK3RECHECHERECDEAVEN(C120,"CD.NUM_DEVIS",0))</f>
        <v>2023-57164</v>
      </c>
      <c r="T120" t="str" cm="1">
        <f t="array" ref="T120">IF(Q120&lt;&gt;"",[2]!HK3RECHECHERECDEAVEN(Q120,"CD.NUM_COMMANDE",0),[2]!HK3RECHECHERECDEAVEN(C120,"CD.NUM_COMMANDE",0))</f>
        <v>314511</v>
      </c>
      <c r="AB120" s="5">
        <f t="shared" si="3"/>
        <v>1</v>
      </c>
      <c r="AC120" s="5" t="str">
        <f t="shared" si="2"/>
        <v>FAUX</v>
      </c>
    </row>
    <row r="121" spans="1:29" x14ac:dyDescent="0.3">
      <c r="A121" s="3" t="s">
        <v>183</v>
      </c>
      <c r="B121" s="3" t="s">
        <v>29</v>
      </c>
      <c r="C121" s="3" t="s">
        <v>182</v>
      </c>
      <c r="D121" s="6">
        <v>44986</v>
      </c>
      <c r="J121" t="str" cm="1">
        <f t="array" ref="J121">IF(C121&lt;&gt;"",[2]!HK3RECHECHERECHANTIER(C121,"LIBELLE"),"")</f>
        <v>STRASBOURG - Rue de Lorraine</v>
      </c>
      <c r="K121" t="str" cm="1">
        <f t="array" ref="K121">IF(C121&lt;&gt;"",[2]!HK3RECHECHERECHANTIER(C121,"VILLE"),"")</f>
        <v>STRASBOURG</v>
      </c>
      <c r="L121" t="str" cm="1">
        <f t="array" ref="L121">IF(C121&lt;&gt;"",[2]!HK3RECHECHERECHANTIER(C121,"ADRESSE1"),"")</f>
        <v>Rue de Lorraine</v>
      </c>
      <c r="O121" s="6" t="str" cm="1">
        <f t="array" ref="O121">IF(C121&lt;&gt;"",[2]!HK3RECHECHERECHANTIER(C121,"DATE_OUVERT"),"")</f>
        <v>09/12/2022</v>
      </c>
      <c r="Q121" s="3"/>
      <c r="R121" t="str" cm="1">
        <f t="array" ref="R121">_xlfn.IFNA(IF(Q121="",[2]!HK3RECHECHERECDEAVEN(C121,"CD.COMMENTAIRE",0),[2]!HK3RECHECHERECDEAVEN(Q121,"CD.COMMENTAIRE",0)),"")</f>
        <v/>
      </c>
      <c r="S121" t="str" cm="1">
        <f t="array" ref="S121">IF(Q121&lt;&gt;"",[2]!HK3RECHECHERECDEAVEN(Q121,"CD.NUM_DEVIS",0),[2]!HK3RECHECHERECDEAVEN(C121,"CD.NUM_DEVIS",0))</f>
        <v>2023-57164</v>
      </c>
      <c r="T121" t="str" cm="1">
        <f t="array" ref="T121">IF(Q121&lt;&gt;"",[2]!HK3RECHECHERECDEAVEN(Q121,"CD.NUM_COMMANDE",0),[2]!HK3RECHECHERECDEAVEN(C121,"CD.NUM_COMMANDE",0))</f>
        <v>314511</v>
      </c>
      <c r="AB121" s="5">
        <f t="shared" si="3"/>
        <v>1</v>
      </c>
      <c r="AC121" s="5" t="str">
        <f t="shared" si="2"/>
        <v>FAUX</v>
      </c>
    </row>
    <row r="122" spans="1:29" x14ac:dyDescent="0.3">
      <c r="A122" s="3" t="s">
        <v>184</v>
      </c>
      <c r="B122" s="3" t="s">
        <v>29</v>
      </c>
      <c r="C122" s="3" t="s">
        <v>182</v>
      </c>
      <c r="D122" s="6">
        <v>44986</v>
      </c>
      <c r="J122" t="str" cm="1">
        <f t="array" ref="J122">IF(C122&lt;&gt;"",[2]!HK3RECHECHERECHANTIER(C122,"LIBELLE"),"")</f>
        <v>STRASBOURG - Rue de Lorraine</v>
      </c>
      <c r="K122" t="str" cm="1">
        <f t="array" ref="K122">IF(C122&lt;&gt;"",[2]!HK3RECHECHERECHANTIER(C122,"VILLE"),"")</f>
        <v>STRASBOURG</v>
      </c>
      <c r="L122" t="str" cm="1">
        <f t="array" ref="L122">IF(C122&lt;&gt;"",[2]!HK3RECHECHERECHANTIER(C122,"ADRESSE1"),"")</f>
        <v>Rue de Lorraine</v>
      </c>
      <c r="O122" s="6" t="str" cm="1">
        <f t="array" ref="O122">IF(C122&lt;&gt;"",[2]!HK3RECHECHERECHANTIER(C122,"DATE_OUVERT"),"")</f>
        <v>09/12/2022</v>
      </c>
      <c r="Q122" s="3"/>
      <c r="R122" t="str" cm="1">
        <f t="array" ref="R122">_xlfn.IFNA(IF(Q122="",[2]!HK3RECHECHERECDEAVEN(C122,"CD.COMMENTAIRE",0),[2]!HK3RECHECHERECDEAVEN(Q122,"CD.COMMENTAIRE",0)),"")</f>
        <v/>
      </c>
      <c r="S122" t="str" cm="1">
        <f t="array" ref="S122">IF(Q122&lt;&gt;"",[2]!HK3RECHECHERECDEAVEN(Q122,"CD.NUM_DEVIS",0),[2]!HK3RECHECHERECDEAVEN(C122,"CD.NUM_DEVIS",0))</f>
        <v>2023-57164</v>
      </c>
      <c r="T122" t="str" cm="1">
        <f t="array" ref="T122">IF(Q122&lt;&gt;"",[2]!HK3RECHECHERECDEAVEN(Q122,"CD.NUM_COMMANDE",0),[2]!HK3RECHECHERECDEAVEN(C122,"CD.NUM_COMMANDE",0))</f>
        <v>314511</v>
      </c>
      <c r="AB122" s="5">
        <f t="shared" si="3"/>
        <v>1</v>
      </c>
      <c r="AC122" s="5" t="str">
        <f t="shared" si="2"/>
        <v>FAUX</v>
      </c>
    </row>
    <row r="123" spans="1:29" x14ac:dyDescent="0.3">
      <c r="A123" s="3" t="s">
        <v>185</v>
      </c>
      <c r="B123" s="3" t="s">
        <v>29</v>
      </c>
      <c r="C123" s="3" t="s">
        <v>186</v>
      </c>
      <c r="D123" s="6">
        <v>44986</v>
      </c>
      <c r="J123" t="str" cm="1">
        <f t="array" ref="J123">IF(C123&lt;&gt;"",[2]!HK3RECHECHERECHANTIER(C123,"LIBELLE"),"")</f>
        <v>STRASBOURG - Rue Macheling</v>
      </c>
      <c r="K123" t="str" cm="1">
        <f t="array" ref="K123">IF(C123&lt;&gt;"",[2]!HK3RECHECHERECHANTIER(C123,"VILLE"),"")</f>
        <v>STRASBOURG</v>
      </c>
      <c r="L123" t="str" cm="1">
        <f t="array" ref="L123">IF(C123&lt;&gt;"",[2]!HK3RECHECHERECHANTIER(C123,"ADRESSE1"),"")</f>
        <v>Rue Macheling</v>
      </c>
      <c r="O123" s="6" t="str" cm="1">
        <f t="array" ref="O123">IF(C123&lt;&gt;"",[2]!HK3RECHECHERECHANTIER(C123,"DATE_OUVERT"),"")</f>
        <v>09/12/2022</v>
      </c>
      <c r="Q123" s="3"/>
      <c r="R123" t="str" cm="1">
        <f t="array" ref="R123">_xlfn.IFNA(IF(Q123="",[2]!HK3RECHECHERECDEAVEN(C123,"CD.COMMENTAIRE",0),[2]!HK3RECHECHERECDEAVEN(Q123,"CD.COMMENTAIRE",0)),"")</f>
        <v/>
      </c>
      <c r="S123" t="str" cm="1">
        <f t="array" ref="S123">IF(Q123&lt;&gt;"",[2]!HK3RECHECHERECDEAVEN(Q123,"CD.NUM_DEVIS",0),[2]!HK3RECHECHERECDEAVEN(C123,"CD.NUM_DEVIS",0))</f>
        <v>2023-57165</v>
      </c>
      <c r="T123" t="str" cm="1">
        <f t="array" ref="T123">IF(Q123&lt;&gt;"",[2]!HK3RECHECHERECDEAVEN(Q123,"CD.NUM_COMMANDE",0),[2]!HK3RECHECHERECDEAVEN(C123,"CD.NUM_COMMANDE",0))</f>
        <v>314528</v>
      </c>
      <c r="AB123" s="5">
        <f t="shared" si="3"/>
        <v>1</v>
      </c>
      <c r="AC123" s="5" t="str">
        <f t="shared" si="2"/>
        <v>FAUX</v>
      </c>
    </row>
    <row r="124" spans="1:29" x14ac:dyDescent="0.3">
      <c r="A124" s="3" t="s">
        <v>187</v>
      </c>
      <c r="B124" s="3" t="s">
        <v>29</v>
      </c>
      <c r="C124" s="3" t="s">
        <v>186</v>
      </c>
      <c r="D124" s="6">
        <v>44986</v>
      </c>
      <c r="J124" t="str" cm="1">
        <f t="array" ref="J124">IF(C124&lt;&gt;"",[2]!HK3RECHECHERECHANTIER(C124,"LIBELLE"),"")</f>
        <v>STRASBOURG - Rue Macheling</v>
      </c>
      <c r="K124" t="str" cm="1">
        <f t="array" ref="K124">IF(C124&lt;&gt;"",[2]!HK3RECHECHERECHANTIER(C124,"VILLE"),"")</f>
        <v>STRASBOURG</v>
      </c>
      <c r="L124" t="str" cm="1">
        <f t="array" ref="L124">IF(C124&lt;&gt;"",[2]!HK3RECHECHERECHANTIER(C124,"ADRESSE1"),"")</f>
        <v>Rue Macheling</v>
      </c>
      <c r="O124" s="6" t="str" cm="1">
        <f t="array" ref="O124">IF(C124&lt;&gt;"",[2]!HK3RECHECHERECHANTIER(C124,"DATE_OUVERT"),"")</f>
        <v>09/12/2022</v>
      </c>
      <c r="Q124" s="3"/>
      <c r="R124" t="str" cm="1">
        <f t="array" ref="R124">_xlfn.IFNA(IF(Q124="",[2]!HK3RECHECHERECDEAVEN(C124,"CD.COMMENTAIRE",0),[2]!HK3RECHECHERECDEAVEN(Q124,"CD.COMMENTAIRE",0)),"")</f>
        <v/>
      </c>
      <c r="S124" t="str" cm="1">
        <f t="array" ref="S124">IF(Q124&lt;&gt;"",[2]!HK3RECHECHERECDEAVEN(Q124,"CD.NUM_DEVIS",0),[2]!HK3RECHECHERECDEAVEN(C124,"CD.NUM_DEVIS",0))</f>
        <v>2023-57165</v>
      </c>
      <c r="T124" t="str" cm="1">
        <f t="array" ref="T124">IF(Q124&lt;&gt;"",[2]!HK3RECHECHERECDEAVEN(Q124,"CD.NUM_COMMANDE",0),[2]!HK3RECHECHERECDEAVEN(C124,"CD.NUM_COMMANDE",0))</f>
        <v>314528</v>
      </c>
      <c r="AB124" s="5">
        <f t="shared" si="3"/>
        <v>1</v>
      </c>
      <c r="AC124" s="5" t="str">
        <f t="shared" si="2"/>
        <v>FAUX</v>
      </c>
    </row>
    <row r="125" spans="1:29" x14ac:dyDescent="0.3">
      <c r="A125" s="3" t="s">
        <v>188</v>
      </c>
      <c r="B125" s="3" t="s">
        <v>29</v>
      </c>
      <c r="C125" s="3" t="s">
        <v>186</v>
      </c>
      <c r="D125" s="6">
        <v>44986</v>
      </c>
      <c r="J125" t="str" cm="1">
        <f t="array" ref="J125">IF(C125&lt;&gt;"",[2]!HK3RECHECHERECHANTIER(C125,"LIBELLE"),"")</f>
        <v>STRASBOURG - Rue Macheling</v>
      </c>
      <c r="K125" t="str" cm="1">
        <f t="array" ref="K125">IF(C125&lt;&gt;"",[2]!HK3RECHECHERECHANTIER(C125,"VILLE"),"")</f>
        <v>STRASBOURG</v>
      </c>
      <c r="L125" t="str" cm="1">
        <f t="array" ref="L125">IF(C125&lt;&gt;"",[2]!HK3RECHECHERECHANTIER(C125,"ADRESSE1"),"")</f>
        <v>Rue Macheling</v>
      </c>
      <c r="O125" s="6" t="str" cm="1">
        <f t="array" ref="O125">IF(C125&lt;&gt;"",[2]!HK3RECHECHERECHANTIER(C125,"DATE_OUVERT"),"")</f>
        <v>09/12/2022</v>
      </c>
      <c r="Q125" s="3"/>
      <c r="R125" t="str" cm="1">
        <f t="array" ref="R125">_xlfn.IFNA(IF(Q125="",[2]!HK3RECHECHERECDEAVEN(C125,"CD.COMMENTAIRE",0),[2]!HK3RECHECHERECDEAVEN(Q125,"CD.COMMENTAIRE",0)),"")</f>
        <v/>
      </c>
      <c r="S125" t="str" cm="1">
        <f t="array" ref="S125">IF(Q125&lt;&gt;"",[2]!HK3RECHECHERECDEAVEN(Q125,"CD.NUM_DEVIS",0),[2]!HK3RECHECHERECDEAVEN(C125,"CD.NUM_DEVIS",0))</f>
        <v>2023-57165</v>
      </c>
      <c r="T125" t="str" cm="1">
        <f t="array" ref="T125">IF(Q125&lt;&gt;"",[2]!HK3RECHECHERECDEAVEN(Q125,"CD.NUM_COMMANDE",0),[2]!HK3RECHECHERECDEAVEN(C125,"CD.NUM_COMMANDE",0))</f>
        <v>314528</v>
      </c>
      <c r="AB125" s="5">
        <f t="shared" si="3"/>
        <v>1</v>
      </c>
      <c r="AC125" s="5" t="str">
        <f t="shared" si="2"/>
        <v>FAUX</v>
      </c>
    </row>
    <row r="126" spans="1:29" x14ac:dyDescent="0.3">
      <c r="A126" s="3" t="s">
        <v>189</v>
      </c>
      <c r="B126" s="3" t="s">
        <v>29</v>
      </c>
      <c r="C126" s="3" t="s">
        <v>190</v>
      </c>
      <c r="D126" s="6">
        <v>44986</v>
      </c>
      <c r="J126" t="str" cm="1">
        <f t="array" ref="J126">IF(C126&lt;&gt;"",[2]!HK3RECHECHERECHANTIER(C126,"LIBELLE"),"")</f>
        <v>STRASBOURG - Rue du petite Marais</v>
      </c>
      <c r="K126" t="str" cm="1">
        <f t="array" ref="K126">IF(C126&lt;&gt;"",[2]!HK3RECHECHERECHANTIER(C126,"VILLE"),"")</f>
        <v>STRASBOURG</v>
      </c>
      <c r="L126" t="str" cm="1">
        <f t="array" ref="L126">IF(C126&lt;&gt;"",[2]!HK3RECHECHERECHANTIER(C126,"ADRESSE1"),"")</f>
        <v>Rue du petite Marais</v>
      </c>
      <c r="O126" s="6" t="str" cm="1">
        <f t="array" ref="O126">IF(C126&lt;&gt;"",[2]!HK3RECHECHERECHANTIER(C126,"DATE_OUVERT"),"")</f>
        <v>09/12/2022</v>
      </c>
      <c r="Q126" s="3"/>
      <c r="R126" t="str" cm="1">
        <f t="array" ref="R126">_xlfn.IFNA(IF(Q126="",[2]!HK3RECHECHERECDEAVEN(C126,"CD.COMMENTAIRE",0),[2]!HK3RECHECHERECDEAVEN(Q126,"CD.COMMENTAIRE",0)),"")</f>
        <v/>
      </c>
      <c r="S126" t="str" cm="1">
        <f t="array" ref="S126">IF(Q126&lt;&gt;"",[2]!HK3RECHECHERECDEAVEN(Q126,"CD.NUM_DEVIS",0),[2]!HK3RECHECHERECDEAVEN(C126,"CD.NUM_DEVIS",0))</f>
        <v>2022-57043</v>
      </c>
      <c r="T126" t="str" cm="1">
        <f t="array" ref="T126">IF(Q126&lt;&gt;"",[2]!HK3RECHECHERECDEAVEN(Q126,"CD.NUM_COMMANDE",0),[2]!HK3RECHECHERECDEAVEN(C126,"CD.NUM_COMMANDE",0))</f>
        <v>314311</v>
      </c>
      <c r="AB126" s="5">
        <f t="shared" si="3"/>
        <v>1</v>
      </c>
      <c r="AC126" s="5" t="str">
        <f t="shared" si="2"/>
        <v>FAUX</v>
      </c>
    </row>
    <row r="127" spans="1:29" x14ac:dyDescent="0.3">
      <c r="A127" s="3" t="s">
        <v>191</v>
      </c>
      <c r="B127" s="3" t="s">
        <v>29</v>
      </c>
      <c r="C127" s="3" t="s">
        <v>190</v>
      </c>
      <c r="D127" s="6">
        <v>44986</v>
      </c>
      <c r="J127" t="str" cm="1">
        <f t="array" ref="J127">IF(C127&lt;&gt;"",[2]!HK3RECHECHERECHANTIER(C127,"LIBELLE"),"")</f>
        <v>STRASBOURG - Rue du petite Marais</v>
      </c>
      <c r="K127" t="str" cm="1">
        <f t="array" ref="K127">IF(C127&lt;&gt;"",[2]!HK3RECHECHERECHANTIER(C127,"VILLE"),"")</f>
        <v>STRASBOURG</v>
      </c>
      <c r="L127" t="str" cm="1">
        <f t="array" ref="L127">IF(C127&lt;&gt;"",[2]!HK3RECHECHERECHANTIER(C127,"ADRESSE1"),"")</f>
        <v>Rue du petite Marais</v>
      </c>
      <c r="O127" s="6" t="str" cm="1">
        <f t="array" ref="O127">IF(C127&lt;&gt;"",[2]!HK3RECHECHERECHANTIER(C127,"DATE_OUVERT"),"")</f>
        <v>09/12/2022</v>
      </c>
      <c r="Q127" s="3"/>
      <c r="R127" t="str" cm="1">
        <f t="array" ref="R127">_xlfn.IFNA(IF(Q127="",[2]!HK3RECHECHERECDEAVEN(C127,"CD.COMMENTAIRE",0),[2]!HK3RECHECHERECDEAVEN(Q127,"CD.COMMENTAIRE",0)),"")</f>
        <v/>
      </c>
      <c r="S127" t="str" cm="1">
        <f t="array" ref="S127">IF(Q127&lt;&gt;"",[2]!HK3RECHECHERECDEAVEN(Q127,"CD.NUM_DEVIS",0),[2]!HK3RECHECHERECDEAVEN(C127,"CD.NUM_DEVIS",0))</f>
        <v>2022-57043</v>
      </c>
      <c r="T127" t="str" cm="1">
        <f t="array" ref="T127">IF(Q127&lt;&gt;"",[2]!HK3RECHECHERECDEAVEN(Q127,"CD.NUM_COMMANDE",0),[2]!HK3RECHECHERECDEAVEN(C127,"CD.NUM_COMMANDE",0))</f>
        <v>314311</v>
      </c>
      <c r="AB127" s="5">
        <f t="shared" si="3"/>
        <v>1</v>
      </c>
      <c r="AC127" s="5" t="str">
        <f t="shared" si="2"/>
        <v>FAUX</v>
      </c>
    </row>
    <row r="128" spans="1:29" x14ac:dyDescent="0.3">
      <c r="A128" s="3" t="s">
        <v>192</v>
      </c>
      <c r="B128" s="3" t="s">
        <v>29</v>
      </c>
      <c r="C128" s="3" t="s">
        <v>190</v>
      </c>
      <c r="D128" s="6">
        <v>44986</v>
      </c>
      <c r="J128" t="str" cm="1">
        <f t="array" ref="J128">IF(C128&lt;&gt;"",[2]!HK3RECHECHERECHANTIER(C128,"LIBELLE"),"")</f>
        <v>STRASBOURG - Rue du petite Marais</v>
      </c>
      <c r="K128" t="str" cm="1">
        <f t="array" ref="K128">IF(C128&lt;&gt;"",[2]!HK3RECHECHERECHANTIER(C128,"VILLE"),"")</f>
        <v>STRASBOURG</v>
      </c>
      <c r="L128" t="str" cm="1">
        <f t="array" ref="L128">IF(C128&lt;&gt;"",[2]!HK3RECHECHERECHANTIER(C128,"ADRESSE1"),"")</f>
        <v>Rue du petite Marais</v>
      </c>
      <c r="O128" s="6" t="str" cm="1">
        <f t="array" ref="O128">IF(C128&lt;&gt;"",[2]!HK3RECHECHERECHANTIER(C128,"DATE_OUVERT"),"")</f>
        <v>09/12/2022</v>
      </c>
      <c r="Q128" s="3"/>
      <c r="R128" t="str" cm="1">
        <f t="array" ref="R128">_xlfn.IFNA(IF(Q128="",[2]!HK3RECHECHERECDEAVEN(C128,"CD.COMMENTAIRE",0),[2]!HK3RECHECHERECDEAVEN(Q128,"CD.COMMENTAIRE",0)),"")</f>
        <v/>
      </c>
      <c r="S128" t="str" cm="1">
        <f t="array" ref="S128">IF(Q128&lt;&gt;"",[2]!HK3RECHECHERECDEAVEN(Q128,"CD.NUM_DEVIS",0),[2]!HK3RECHECHERECDEAVEN(C128,"CD.NUM_DEVIS",0))</f>
        <v>2022-57043</v>
      </c>
      <c r="T128" t="str" cm="1">
        <f t="array" ref="T128">IF(Q128&lt;&gt;"",[2]!HK3RECHECHERECDEAVEN(Q128,"CD.NUM_COMMANDE",0),[2]!HK3RECHECHERECDEAVEN(C128,"CD.NUM_COMMANDE",0))</f>
        <v>314311</v>
      </c>
      <c r="AB128" s="5">
        <f t="shared" si="3"/>
        <v>1</v>
      </c>
      <c r="AC128" s="5" t="str">
        <f t="shared" si="2"/>
        <v>FAUX</v>
      </c>
    </row>
    <row r="129" spans="1:29" x14ac:dyDescent="0.3">
      <c r="A129" s="3" t="s">
        <v>193</v>
      </c>
      <c r="B129" s="3" t="s">
        <v>29</v>
      </c>
      <c r="C129" s="3" t="s">
        <v>194</v>
      </c>
      <c r="D129" s="6">
        <v>44986</v>
      </c>
      <c r="J129" t="str" cm="1">
        <f t="array" ref="J129">IF(C129&lt;&gt;"",[2]!HK3RECHECHERECHANTIER(C129,"LIBELLE"),"")</f>
        <v>STRASBOURG - Place de Kehl</v>
      </c>
      <c r="K129" t="str" cm="1">
        <f t="array" ref="K129">IF(C129&lt;&gt;"",[2]!HK3RECHECHERECHANTIER(C129,"VILLE"),"")</f>
        <v>STRASBOURG</v>
      </c>
      <c r="L129" t="str" cm="1">
        <f t="array" ref="L129">IF(C129&lt;&gt;"",[2]!HK3RECHECHERECHANTIER(C129,"ADRESSE1"),"")</f>
        <v>Place de Kehl</v>
      </c>
      <c r="O129" s="6" t="str" cm="1">
        <f t="array" ref="O129">IF(C129&lt;&gt;"",[2]!HK3RECHECHERECHANTIER(C129,"DATE_OUVERT"),"")</f>
        <v>09/12/2022</v>
      </c>
      <c r="Q129" s="3"/>
      <c r="R129" t="str" cm="1">
        <f t="array" ref="R129">_xlfn.IFNA(IF(Q129="",[2]!HK3RECHECHERECDEAVEN(C129,"CD.COMMENTAIRE",0),[2]!HK3RECHECHERECDEAVEN(Q129,"CD.COMMENTAIRE",0)),"")</f>
        <v/>
      </c>
      <c r="S129" t="str" cm="1">
        <f t="array" ref="S129">IF(Q129&lt;&gt;"",[2]!HK3RECHECHERECDEAVEN(Q129,"CD.NUM_DEVIS",0),[2]!HK3RECHECHERECDEAVEN(C129,"CD.NUM_DEVIS",0))</f>
        <v>2022-57044</v>
      </c>
      <c r="T129" t="str" cm="1">
        <f t="array" ref="T129">IF(Q129&lt;&gt;"",[2]!HK3RECHECHERECDEAVEN(Q129,"CD.NUM_COMMANDE",0),[2]!HK3RECHECHERECDEAVEN(C129,"CD.NUM_COMMANDE",0))</f>
        <v>314312</v>
      </c>
      <c r="AB129" s="5">
        <f t="shared" si="3"/>
        <v>1</v>
      </c>
      <c r="AC129" s="5" t="str">
        <f t="shared" si="2"/>
        <v>FAUX</v>
      </c>
    </row>
    <row r="130" spans="1:29" x14ac:dyDescent="0.3">
      <c r="A130" s="3" t="s">
        <v>195</v>
      </c>
      <c r="B130" s="3" t="s">
        <v>29</v>
      </c>
      <c r="C130" s="3" t="s">
        <v>194</v>
      </c>
      <c r="D130" s="6">
        <v>44986</v>
      </c>
      <c r="J130" t="str" cm="1">
        <f t="array" ref="J130">IF(C130&lt;&gt;"",[2]!HK3RECHECHERECHANTIER(C130,"LIBELLE"),"")</f>
        <v>STRASBOURG - Place de Kehl</v>
      </c>
      <c r="K130" t="str" cm="1">
        <f t="array" ref="K130">IF(C130&lt;&gt;"",[2]!HK3RECHECHERECHANTIER(C130,"VILLE"),"")</f>
        <v>STRASBOURG</v>
      </c>
      <c r="L130" t="str" cm="1">
        <f t="array" ref="L130">IF(C130&lt;&gt;"",[2]!HK3RECHECHERECHANTIER(C130,"ADRESSE1"),"")</f>
        <v>Place de Kehl</v>
      </c>
      <c r="O130" s="6" t="str" cm="1">
        <f t="array" ref="O130">IF(C130&lt;&gt;"",[2]!HK3RECHECHERECHANTIER(C130,"DATE_OUVERT"),"")</f>
        <v>09/12/2022</v>
      </c>
      <c r="Q130" s="3"/>
      <c r="R130" t="str" cm="1">
        <f t="array" ref="R130">_xlfn.IFNA(IF(Q130="",[2]!HK3RECHECHERECDEAVEN(C130,"CD.COMMENTAIRE",0),[2]!HK3RECHECHERECDEAVEN(Q130,"CD.COMMENTAIRE",0)),"")</f>
        <v/>
      </c>
      <c r="S130" t="str" cm="1">
        <f t="array" ref="S130">IF(Q130&lt;&gt;"",[2]!HK3RECHECHERECDEAVEN(Q130,"CD.NUM_DEVIS",0),[2]!HK3RECHECHERECDEAVEN(C130,"CD.NUM_DEVIS",0))</f>
        <v>2022-57044</v>
      </c>
      <c r="T130" t="str" cm="1">
        <f t="array" ref="T130">IF(Q130&lt;&gt;"",[2]!HK3RECHECHERECDEAVEN(Q130,"CD.NUM_COMMANDE",0),[2]!HK3RECHECHERECDEAVEN(C130,"CD.NUM_COMMANDE",0))</f>
        <v>314312</v>
      </c>
      <c r="AB130" s="5">
        <f t="shared" si="3"/>
        <v>1</v>
      </c>
      <c r="AC130" s="5" t="str">
        <f t="shared" si="2"/>
        <v>FAUX</v>
      </c>
    </row>
    <row r="131" spans="1:29" x14ac:dyDescent="0.3">
      <c r="A131" s="3" t="s">
        <v>196</v>
      </c>
      <c r="B131" s="3" t="s">
        <v>29</v>
      </c>
      <c r="C131" s="3" t="s">
        <v>197</v>
      </c>
      <c r="D131" s="6">
        <v>44986</v>
      </c>
      <c r="J131" t="str" cm="1">
        <f t="array" ref="J131">IF(C131&lt;&gt;"",[2]!HK3RECHECHERECHANTIER(C131,"LIBELLE"),"")</f>
        <v>STRASBOURG - Rue de Provence</v>
      </c>
      <c r="K131" t="str" cm="1">
        <f t="array" ref="K131">IF(C131&lt;&gt;"",[2]!HK3RECHECHERECHANTIER(C131,"VILLE"),"")</f>
        <v>STRASBOURG</v>
      </c>
      <c r="L131" t="str" cm="1">
        <f t="array" ref="L131">IF(C131&lt;&gt;"",[2]!HK3RECHECHERECHANTIER(C131,"ADRESSE1"),"")</f>
        <v>Rue de Provences</v>
      </c>
      <c r="O131" s="6" t="str" cm="1">
        <f t="array" ref="O131">IF(C131&lt;&gt;"",[2]!HK3RECHECHERECHANTIER(C131,"DATE_OUVERT"),"")</f>
        <v>09/12/2022</v>
      </c>
      <c r="Q131" s="3"/>
      <c r="R131" t="str" cm="1">
        <f t="array" ref="R131">_xlfn.IFNA(IF(Q131="",[2]!HK3RECHECHERECDEAVEN(C131,"CD.COMMENTAIRE",0),[2]!HK3RECHECHERECDEAVEN(Q131,"CD.COMMENTAIRE",0)),"")</f>
        <v/>
      </c>
      <c r="S131" t="str" cm="1">
        <f t="array" ref="S131">IF(Q131&lt;&gt;"",[2]!HK3RECHECHERECDEAVEN(Q131,"CD.NUM_DEVIS",0),[2]!HK3RECHECHERECDEAVEN(C131,"CD.NUM_DEVIS",0))</f>
        <v>2023-57166</v>
      </c>
      <c r="T131" t="str" cm="1">
        <f t="array" ref="T131">IF(Q131&lt;&gt;"",[2]!HK3RECHECHERECDEAVEN(Q131,"CD.NUM_COMMANDE",0),[2]!HK3RECHECHERECDEAVEN(C131,"CD.NUM_COMMANDE",0))</f>
        <v>314530</v>
      </c>
      <c r="AB131" s="5">
        <f t="shared" si="3"/>
        <v>1</v>
      </c>
      <c r="AC131" s="5" t="str">
        <f t="shared" ref="AC131:AC155" si="4">IF(C131&lt;&gt;"","FAUX","")</f>
        <v>FAUX</v>
      </c>
    </row>
    <row r="132" spans="1:29" x14ac:dyDescent="0.3">
      <c r="A132" s="3" t="s">
        <v>198</v>
      </c>
      <c r="B132" s="3" t="s">
        <v>29</v>
      </c>
      <c r="C132" s="3" t="s">
        <v>197</v>
      </c>
      <c r="D132" s="6">
        <v>44986</v>
      </c>
      <c r="J132" t="str" cm="1">
        <f t="array" ref="J132">IF(C132&lt;&gt;"",[2]!HK3RECHECHERECHANTIER(C132,"LIBELLE"),"")</f>
        <v>STRASBOURG - Rue de Provence</v>
      </c>
      <c r="K132" t="str" cm="1">
        <f t="array" ref="K132">IF(C132&lt;&gt;"",[2]!HK3RECHECHERECHANTIER(C132,"VILLE"),"")</f>
        <v>STRASBOURG</v>
      </c>
      <c r="L132" t="str" cm="1">
        <f t="array" ref="L132">IF(C132&lt;&gt;"",[2]!HK3RECHECHERECHANTIER(C132,"ADRESSE1"),"")</f>
        <v>Rue de Provences</v>
      </c>
      <c r="O132" s="6" t="str" cm="1">
        <f t="array" ref="O132">IF(C132&lt;&gt;"",[2]!HK3RECHECHERECHANTIER(C132,"DATE_OUVERT"),"")</f>
        <v>09/12/2022</v>
      </c>
      <c r="Q132" s="3"/>
      <c r="R132" t="str" cm="1">
        <f t="array" ref="R132">_xlfn.IFNA(IF(Q132="",[2]!HK3RECHECHERECDEAVEN(C132,"CD.COMMENTAIRE",0),[2]!HK3RECHECHERECDEAVEN(Q132,"CD.COMMENTAIRE",0)),"")</f>
        <v/>
      </c>
      <c r="S132" t="str" cm="1">
        <f t="array" ref="S132">IF(Q132&lt;&gt;"",[2]!HK3RECHECHERECDEAVEN(Q132,"CD.NUM_DEVIS",0),[2]!HK3RECHECHERECDEAVEN(C132,"CD.NUM_DEVIS",0))</f>
        <v>2023-57166</v>
      </c>
      <c r="T132" t="str" cm="1">
        <f t="array" ref="T132">IF(Q132&lt;&gt;"",[2]!HK3RECHECHERECDEAVEN(Q132,"CD.NUM_COMMANDE",0),[2]!HK3RECHECHERECDEAVEN(C132,"CD.NUM_COMMANDE",0))</f>
        <v>314530</v>
      </c>
      <c r="AB132" s="5">
        <f t="shared" ref="AB132:AB155" si="5">IF(C132&lt;&gt;"",1,"")</f>
        <v>1</v>
      </c>
      <c r="AC132" s="5" t="str">
        <f t="shared" si="4"/>
        <v>FAUX</v>
      </c>
    </row>
    <row r="133" spans="1:29" x14ac:dyDescent="0.3">
      <c r="A133" s="3" t="s">
        <v>199</v>
      </c>
      <c r="B133" s="3" t="s">
        <v>29</v>
      </c>
      <c r="C133" s="3" t="s">
        <v>197</v>
      </c>
      <c r="D133" s="6">
        <v>44986</v>
      </c>
      <c r="J133" t="str" cm="1">
        <f t="array" ref="J133">IF(C133&lt;&gt;"",[2]!HK3RECHECHERECHANTIER(C133,"LIBELLE"),"")</f>
        <v>STRASBOURG - Rue de Provence</v>
      </c>
      <c r="K133" t="str" cm="1">
        <f t="array" ref="K133">IF(C133&lt;&gt;"",[2]!HK3RECHECHERECHANTIER(C133,"VILLE"),"")</f>
        <v>STRASBOURG</v>
      </c>
      <c r="L133" t="str" cm="1">
        <f t="array" ref="L133">IF(C133&lt;&gt;"",[2]!HK3RECHECHERECHANTIER(C133,"ADRESSE1"),"")</f>
        <v>Rue de Provences</v>
      </c>
      <c r="O133" s="6" t="str" cm="1">
        <f t="array" ref="O133">IF(C133&lt;&gt;"",[2]!HK3RECHECHERECHANTIER(C133,"DATE_OUVERT"),"")</f>
        <v>09/12/2022</v>
      </c>
      <c r="Q133" s="3"/>
      <c r="R133" t="str" cm="1">
        <f t="array" ref="R133">_xlfn.IFNA(IF(Q133="",[2]!HK3RECHECHERECDEAVEN(C133,"CD.COMMENTAIRE",0),[2]!HK3RECHECHERECDEAVEN(Q133,"CD.COMMENTAIRE",0)),"")</f>
        <v/>
      </c>
      <c r="S133" t="str" cm="1">
        <f t="array" ref="S133">IF(Q133&lt;&gt;"",[2]!HK3RECHECHERECDEAVEN(Q133,"CD.NUM_DEVIS",0),[2]!HK3RECHECHERECDEAVEN(C133,"CD.NUM_DEVIS",0))</f>
        <v>2023-57166</v>
      </c>
      <c r="T133" t="str" cm="1">
        <f t="array" ref="T133">IF(Q133&lt;&gt;"",[2]!HK3RECHECHERECDEAVEN(Q133,"CD.NUM_COMMANDE",0),[2]!HK3RECHECHERECDEAVEN(C133,"CD.NUM_COMMANDE",0))</f>
        <v>314530</v>
      </c>
      <c r="AB133" s="5">
        <f t="shared" si="5"/>
        <v>1</v>
      </c>
      <c r="AC133" s="5" t="str">
        <f t="shared" si="4"/>
        <v>FAUX</v>
      </c>
    </row>
    <row r="134" spans="1:29" x14ac:dyDescent="0.3">
      <c r="A134" s="3" t="s">
        <v>200</v>
      </c>
      <c r="B134" s="3" t="s">
        <v>29</v>
      </c>
      <c r="C134" s="3" t="s">
        <v>201</v>
      </c>
      <c r="D134" s="6">
        <v>44986</v>
      </c>
      <c r="J134" t="str" cm="1">
        <f t="array" ref="J134">IF(C134&lt;&gt;"",[2]!HK3RECHECHERECHANTIER(C134,"LIBELLE"),"")</f>
        <v>STRASBOURG - Rue St Quentin</v>
      </c>
      <c r="K134" t="str" cm="1">
        <f t="array" ref="K134">IF(C134&lt;&gt;"",[2]!HK3RECHECHERECHANTIER(C134,"VILLE"),"")</f>
        <v>STRASBOURG</v>
      </c>
      <c r="L134" t="str" cm="1">
        <f t="array" ref="L134">IF(C134&lt;&gt;"",[2]!HK3RECHECHERECHANTIER(C134,"ADRESSE1"),"")</f>
        <v>Rue St Quentin</v>
      </c>
      <c r="O134" s="6" t="str" cm="1">
        <f t="array" ref="O134">IF(C134&lt;&gt;"",[2]!HK3RECHECHERECHANTIER(C134,"DATE_OUVERT"),"")</f>
        <v>09/12/2022</v>
      </c>
      <c r="Q134" s="3"/>
      <c r="R134" t="str" cm="1">
        <f t="array" ref="R134">_xlfn.IFNA(IF(Q134="",[2]!HK3RECHECHERECDEAVEN(C134,"CD.COMMENTAIRE",0),[2]!HK3RECHECHERECDEAVEN(Q134,"CD.COMMENTAIRE",0)),"")</f>
        <v/>
      </c>
      <c r="S134" t="str" cm="1">
        <f t="array" ref="S134">IF(Q134&lt;&gt;"",[2]!HK3RECHECHERECDEAVEN(Q134,"CD.NUM_DEVIS",0),[2]!HK3RECHECHERECDEAVEN(C134,"CD.NUM_DEVIS",0))</f>
        <v>2023-57168</v>
      </c>
      <c r="T134" t="str" cm="1">
        <f t="array" ref="T134">IF(Q134&lt;&gt;"",[2]!HK3RECHECHERECDEAVEN(Q134,"CD.NUM_COMMANDE",0),[2]!HK3RECHECHERECDEAVEN(C134,"CD.NUM_COMMANDE",0))</f>
        <v>314532</v>
      </c>
      <c r="AB134" s="5">
        <f t="shared" si="5"/>
        <v>1</v>
      </c>
      <c r="AC134" s="5" t="str">
        <f t="shared" si="4"/>
        <v>FAUX</v>
      </c>
    </row>
    <row r="135" spans="1:29" x14ac:dyDescent="0.3">
      <c r="A135" s="3" t="s">
        <v>202</v>
      </c>
      <c r="B135" s="3" t="s">
        <v>29</v>
      </c>
      <c r="C135" s="3" t="s">
        <v>201</v>
      </c>
      <c r="D135" s="6">
        <v>44986</v>
      </c>
      <c r="J135" t="str" cm="1">
        <f t="array" ref="J135">IF(C135&lt;&gt;"",[2]!HK3RECHECHERECHANTIER(C135,"LIBELLE"),"")</f>
        <v>STRASBOURG - Rue St Quentin</v>
      </c>
      <c r="K135" t="str" cm="1">
        <f t="array" ref="K135">IF(C135&lt;&gt;"",[2]!HK3RECHECHERECHANTIER(C135,"VILLE"),"")</f>
        <v>STRASBOURG</v>
      </c>
      <c r="L135" t="str" cm="1">
        <f t="array" ref="L135">IF(C135&lt;&gt;"",[2]!HK3RECHECHERECHANTIER(C135,"ADRESSE1"),"")</f>
        <v>Rue St Quentin</v>
      </c>
      <c r="O135" s="6" t="str" cm="1">
        <f t="array" ref="O135">IF(C135&lt;&gt;"",[2]!HK3RECHECHERECHANTIER(C135,"DATE_OUVERT"),"")</f>
        <v>09/12/2022</v>
      </c>
      <c r="Q135" s="3"/>
      <c r="R135" t="str" cm="1">
        <f t="array" ref="R135">_xlfn.IFNA(IF(Q135="",[2]!HK3RECHECHERECDEAVEN(C135,"CD.COMMENTAIRE",0),[2]!HK3RECHECHERECDEAVEN(Q135,"CD.COMMENTAIRE",0)),"")</f>
        <v/>
      </c>
      <c r="S135" t="str" cm="1">
        <f t="array" ref="S135">IF(Q135&lt;&gt;"",[2]!HK3RECHECHERECDEAVEN(Q135,"CD.NUM_DEVIS",0),[2]!HK3RECHECHERECDEAVEN(C135,"CD.NUM_DEVIS",0))</f>
        <v>2023-57168</v>
      </c>
      <c r="T135" t="str" cm="1">
        <f t="array" ref="T135">IF(Q135&lt;&gt;"",[2]!HK3RECHECHERECDEAVEN(Q135,"CD.NUM_COMMANDE",0),[2]!HK3RECHECHERECDEAVEN(C135,"CD.NUM_COMMANDE",0))</f>
        <v>314532</v>
      </c>
      <c r="AB135" s="5">
        <f t="shared" si="5"/>
        <v>1</v>
      </c>
      <c r="AC135" s="5" t="str">
        <f t="shared" si="4"/>
        <v>FAUX</v>
      </c>
    </row>
    <row r="136" spans="1:29" x14ac:dyDescent="0.3">
      <c r="A136" s="3" t="s">
        <v>203</v>
      </c>
      <c r="B136" s="3" t="s">
        <v>29</v>
      </c>
      <c r="C136" s="3" t="s">
        <v>201</v>
      </c>
      <c r="D136" s="6">
        <v>44986</v>
      </c>
      <c r="J136" t="str" cm="1">
        <f t="array" ref="J136">IF(C136&lt;&gt;"",[2]!HK3RECHECHERECHANTIER(C136,"LIBELLE"),"")</f>
        <v>STRASBOURG - Rue St Quentin</v>
      </c>
      <c r="K136" t="str" cm="1">
        <f t="array" ref="K136">IF(C136&lt;&gt;"",[2]!HK3RECHECHERECHANTIER(C136,"VILLE"),"")</f>
        <v>STRASBOURG</v>
      </c>
      <c r="L136" t="str" cm="1">
        <f t="array" ref="L136">IF(C136&lt;&gt;"",[2]!HK3RECHECHERECHANTIER(C136,"ADRESSE1"),"")</f>
        <v>Rue St Quentin</v>
      </c>
      <c r="O136" s="6" t="str" cm="1">
        <f t="array" ref="O136">IF(C136&lt;&gt;"",[2]!HK3RECHECHERECHANTIER(C136,"DATE_OUVERT"),"")</f>
        <v>09/12/2022</v>
      </c>
      <c r="Q136" s="3"/>
      <c r="R136" t="str" cm="1">
        <f t="array" ref="R136">_xlfn.IFNA(IF(Q136="",[2]!HK3RECHECHERECDEAVEN(C136,"CD.COMMENTAIRE",0),[2]!HK3RECHECHERECDEAVEN(Q136,"CD.COMMENTAIRE",0)),"")</f>
        <v/>
      </c>
      <c r="S136" t="str" cm="1">
        <f t="array" ref="S136">IF(Q136&lt;&gt;"",[2]!HK3RECHECHERECDEAVEN(Q136,"CD.NUM_DEVIS",0),[2]!HK3RECHECHERECDEAVEN(C136,"CD.NUM_DEVIS",0))</f>
        <v>2023-57168</v>
      </c>
      <c r="T136" t="str" cm="1">
        <f t="array" ref="T136">IF(Q136&lt;&gt;"",[2]!HK3RECHECHERECDEAVEN(Q136,"CD.NUM_COMMANDE",0),[2]!HK3RECHECHERECDEAVEN(C136,"CD.NUM_COMMANDE",0))</f>
        <v>314532</v>
      </c>
      <c r="AB136" s="5">
        <f t="shared" si="5"/>
        <v>1</v>
      </c>
      <c r="AC136" s="5" t="str">
        <f t="shared" si="4"/>
        <v>FAUX</v>
      </c>
    </row>
    <row r="137" spans="1:29" x14ac:dyDescent="0.3">
      <c r="A137" s="3" t="s">
        <v>204</v>
      </c>
      <c r="B137" s="3" t="s">
        <v>29</v>
      </c>
      <c r="C137" s="3" t="s">
        <v>205</v>
      </c>
      <c r="D137" s="6">
        <v>44986</v>
      </c>
      <c r="J137" t="str" cm="1">
        <f t="array" ref="J137">IF(C137&lt;&gt;"",[2]!HK3RECHECHERECHANTIER(C137,"LIBELLE"),"")</f>
        <v>STRASBOURG - Rue Rimbach</v>
      </c>
      <c r="K137" t="str" cm="1">
        <f t="array" ref="K137">IF(C137&lt;&gt;"",[2]!HK3RECHECHERECHANTIER(C137,"VILLE"),"")</f>
        <v>STRASBOURG</v>
      </c>
      <c r="L137" t="str" cm="1">
        <f t="array" ref="L137">IF(C137&lt;&gt;"",[2]!HK3RECHECHERECHANTIER(C137,"ADRESSE1"),"")</f>
        <v>Rue Rimbach</v>
      </c>
      <c r="O137" s="6" t="str" cm="1">
        <f t="array" ref="O137">IF(C137&lt;&gt;"",[2]!HK3RECHECHERECHANTIER(C137,"DATE_OUVERT"),"")</f>
        <v>09/12/2022</v>
      </c>
      <c r="Q137" s="3"/>
      <c r="R137" t="str" cm="1">
        <f t="array" ref="R137">_xlfn.IFNA(IF(Q137="",[2]!HK3RECHECHERECDEAVEN(C137,"CD.COMMENTAIRE",0),[2]!HK3RECHECHERECDEAVEN(Q137,"CD.COMMENTAIRE",0)),"")</f>
        <v/>
      </c>
      <c r="S137" t="str" cm="1">
        <f t="array" ref="S137">IF(Q137&lt;&gt;"",[2]!HK3RECHECHERECDEAVEN(Q137,"CD.NUM_DEVIS",0),[2]!HK3RECHECHERECDEAVEN(C137,"CD.NUM_DEVIS",0))</f>
        <v>2022-57047</v>
      </c>
      <c r="T137" t="str" cm="1">
        <f t="array" ref="T137">IF(Q137&lt;&gt;"",[2]!HK3RECHECHERECDEAVEN(Q137,"CD.NUM_COMMANDE",0),[2]!HK3RECHECHERECDEAVEN(C137,"CD.NUM_COMMANDE",0))</f>
        <v>314315</v>
      </c>
      <c r="AB137" s="5">
        <f t="shared" si="5"/>
        <v>1</v>
      </c>
      <c r="AC137" s="5" t="str">
        <f t="shared" si="4"/>
        <v>FAUX</v>
      </c>
    </row>
    <row r="138" spans="1:29" x14ac:dyDescent="0.3">
      <c r="A138" s="3" t="s">
        <v>206</v>
      </c>
      <c r="B138" s="3" t="s">
        <v>29</v>
      </c>
      <c r="C138" s="3" t="s">
        <v>205</v>
      </c>
      <c r="D138" s="6">
        <v>44986</v>
      </c>
      <c r="J138" t="str" cm="1">
        <f t="array" ref="J138">IF(C138&lt;&gt;"",[2]!HK3RECHECHERECHANTIER(C138,"LIBELLE"),"")</f>
        <v>STRASBOURG - Rue Rimbach</v>
      </c>
      <c r="K138" t="str" cm="1">
        <f t="array" ref="K138">IF(C138&lt;&gt;"",[2]!HK3RECHECHERECHANTIER(C138,"VILLE"),"")</f>
        <v>STRASBOURG</v>
      </c>
      <c r="L138" t="str" cm="1">
        <f t="array" ref="L138">IF(C138&lt;&gt;"",[2]!HK3RECHECHERECHANTIER(C138,"ADRESSE1"),"")</f>
        <v>Rue Rimbach</v>
      </c>
      <c r="O138" s="6" t="str" cm="1">
        <f t="array" ref="O138">IF(C138&lt;&gt;"",[2]!HK3RECHECHERECHANTIER(C138,"DATE_OUVERT"),"")</f>
        <v>09/12/2022</v>
      </c>
      <c r="Q138" s="3"/>
      <c r="R138" t="str" cm="1">
        <f t="array" ref="R138">_xlfn.IFNA(IF(Q138="",[2]!HK3RECHECHERECDEAVEN(C138,"CD.COMMENTAIRE",0),[2]!HK3RECHECHERECDEAVEN(Q138,"CD.COMMENTAIRE",0)),"")</f>
        <v/>
      </c>
      <c r="S138" t="str" cm="1">
        <f t="array" ref="S138">IF(Q138&lt;&gt;"",[2]!HK3RECHECHERECDEAVEN(Q138,"CD.NUM_DEVIS",0),[2]!HK3RECHECHERECDEAVEN(C138,"CD.NUM_DEVIS",0))</f>
        <v>2022-57047</v>
      </c>
      <c r="T138" t="str" cm="1">
        <f t="array" ref="T138">IF(Q138&lt;&gt;"",[2]!HK3RECHECHERECDEAVEN(Q138,"CD.NUM_COMMANDE",0),[2]!HK3RECHECHERECDEAVEN(C138,"CD.NUM_COMMANDE",0))</f>
        <v>314315</v>
      </c>
      <c r="AB138" s="5">
        <f t="shared" si="5"/>
        <v>1</v>
      </c>
      <c r="AC138" s="5" t="str">
        <f t="shared" si="4"/>
        <v>FAUX</v>
      </c>
    </row>
    <row r="139" spans="1:29" x14ac:dyDescent="0.3">
      <c r="A139" s="3" t="s">
        <v>207</v>
      </c>
      <c r="B139" s="3" t="s">
        <v>29</v>
      </c>
      <c r="C139" s="3" t="s">
        <v>205</v>
      </c>
      <c r="D139" s="6">
        <v>44986</v>
      </c>
      <c r="J139" t="str" cm="1">
        <f t="array" ref="J139">IF(C139&lt;&gt;"",[2]!HK3RECHECHERECHANTIER(C139,"LIBELLE"),"")</f>
        <v>STRASBOURG - Rue Rimbach</v>
      </c>
      <c r="K139" t="str" cm="1">
        <f t="array" ref="K139">IF(C139&lt;&gt;"",[2]!HK3RECHECHERECHANTIER(C139,"VILLE"),"")</f>
        <v>STRASBOURG</v>
      </c>
      <c r="L139" t="str" cm="1">
        <f t="array" ref="L139">IF(C139&lt;&gt;"",[2]!HK3RECHECHERECHANTIER(C139,"ADRESSE1"),"")</f>
        <v>Rue Rimbach</v>
      </c>
      <c r="O139" s="6" t="str" cm="1">
        <f t="array" ref="O139">IF(C139&lt;&gt;"",[2]!HK3RECHECHERECHANTIER(C139,"DATE_OUVERT"),"")</f>
        <v>09/12/2022</v>
      </c>
      <c r="Q139" s="3"/>
      <c r="R139" t="str" cm="1">
        <f t="array" ref="R139">_xlfn.IFNA(IF(Q139="",[2]!HK3RECHECHERECDEAVEN(C139,"CD.COMMENTAIRE",0),[2]!HK3RECHECHERECDEAVEN(Q139,"CD.COMMENTAIRE",0)),"")</f>
        <v/>
      </c>
      <c r="S139" t="str" cm="1">
        <f t="array" ref="S139">IF(Q139&lt;&gt;"",[2]!HK3RECHECHERECDEAVEN(Q139,"CD.NUM_DEVIS",0),[2]!HK3RECHECHERECDEAVEN(C139,"CD.NUM_DEVIS",0))</f>
        <v>2022-57047</v>
      </c>
      <c r="T139" t="str" cm="1">
        <f t="array" ref="T139">IF(Q139&lt;&gt;"",[2]!HK3RECHECHERECDEAVEN(Q139,"CD.NUM_COMMANDE",0),[2]!HK3RECHECHERECDEAVEN(C139,"CD.NUM_COMMANDE",0))</f>
        <v>314315</v>
      </c>
      <c r="AB139" s="5">
        <f t="shared" si="5"/>
        <v>1</v>
      </c>
      <c r="AC139" s="5" t="str">
        <f t="shared" si="4"/>
        <v>FAUX</v>
      </c>
    </row>
    <row r="140" spans="1:29" x14ac:dyDescent="0.3">
      <c r="A140" s="3" t="s">
        <v>208</v>
      </c>
      <c r="B140" s="3" t="s">
        <v>29</v>
      </c>
      <c r="C140" s="3" t="s">
        <v>209</v>
      </c>
      <c r="D140" s="6">
        <v>44986</v>
      </c>
      <c r="J140" t="str" cm="1">
        <f t="array" ref="J140">IF(C140&lt;&gt;"",[2]!HK3RECHECHERECHANTIER(C140,"LIBELLE"),"")</f>
        <v>STRASBOURG - Rues Rimbach - Ampère</v>
      </c>
      <c r="K140" t="str" cm="1">
        <f t="array" ref="K140">IF(C140&lt;&gt;"",[2]!HK3RECHECHERECHANTIER(C140,"VILLE"),"")</f>
        <v>STRASBOURG</v>
      </c>
      <c r="L140" t="str" cm="1">
        <f t="array" ref="L140">IF(C140&lt;&gt;"",[2]!HK3RECHECHERECHANTIER(C140,"ADRESSE1"),"")</f>
        <v>Rues Rimbach - Ampère</v>
      </c>
      <c r="O140" s="6" t="str" cm="1">
        <f t="array" ref="O140">IF(C140&lt;&gt;"",[2]!HK3RECHECHERECHANTIER(C140,"DATE_OUVERT"),"")</f>
        <v>09/12/2022</v>
      </c>
      <c r="Q140" s="3"/>
      <c r="R140" t="str" cm="1">
        <f t="array" ref="R140">_xlfn.IFNA(IF(Q140="",[2]!HK3RECHECHERECDEAVEN(C140,"CD.COMMENTAIRE",0),[2]!HK3RECHECHERECDEAVEN(Q140,"CD.COMMENTAIRE",0)),"")</f>
        <v/>
      </c>
      <c r="S140" t="str" cm="1">
        <f t="array" ref="S140">IF(Q140&lt;&gt;"",[2]!HK3RECHECHERECDEAVEN(Q140,"CD.NUM_DEVIS",0),[2]!HK3RECHECHERECDEAVEN(C140,"CD.NUM_DEVIS",0))</f>
        <v>2022-5704</v>
      </c>
      <c r="T140" t="str" cm="1">
        <f t="array" ref="T140">IF(Q140&lt;&gt;"",[2]!HK3RECHECHERECDEAVEN(Q140,"CD.NUM_COMMANDE",0),[2]!HK3RECHECHERECDEAVEN(C140,"CD.NUM_COMMANDE",0))</f>
        <v>314314</v>
      </c>
      <c r="AB140" s="5">
        <f t="shared" si="5"/>
        <v>1</v>
      </c>
      <c r="AC140" s="5" t="str">
        <f t="shared" si="4"/>
        <v>FAUX</v>
      </c>
    </row>
    <row r="141" spans="1:29" x14ac:dyDescent="0.3">
      <c r="A141" s="3" t="s">
        <v>210</v>
      </c>
      <c r="B141" s="3" t="s">
        <v>29</v>
      </c>
      <c r="C141" s="3" t="s">
        <v>209</v>
      </c>
      <c r="D141" s="6">
        <v>44986</v>
      </c>
      <c r="J141" t="str" cm="1">
        <f t="array" ref="J141">IF(C141&lt;&gt;"",[2]!HK3RECHECHERECHANTIER(C141,"LIBELLE"),"")</f>
        <v>STRASBOURG - Rues Rimbach - Ampère</v>
      </c>
      <c r="K141" t="str" cm="1">
        <f t="array" ref="K141">IF(C141&lt;&gt;"",[2]!HK3RECHECHERECHANTIER(C141,"VILLE"),"")</f>
        <v>STRASBOURG</v>
      </c>
      <c r="L141" t="str" cm="1">
        <f t="array" ref="L141">IF(C141&lt;&gt;"",[2]!HK3RECHECHERECHANTIER(C141,"ADRESSE1"),"")</f>
        <v>Rues Rimbach - Ampère</v>
      </c>
      <c r="O141" s="6" t="str" cm="1">
        <f t="array" ref="O141">IF(C141&lt;&gt;"",[2]!HK3RECHECHERECHANTIER(C141,"DATE_OUVERT"),"")</f>
        <v>09/12/2022</v>
      </c>
      <c r="Q141" s="3"/>
      <c r="R141" t="str" cm="1">
        <f t="array" ref="R141">_xlfn.IFNA(IF(Q141="",[2]!HK3RECHECHERECDEAVEN(C141,"CD.COMMENTAIRE",0),[2]!HK3RECHECHERECDEAVEN(Q141,"CD.COMMENTAIRE",0)),"")</f>
        <v/>
      </c>
      <c r="S141" t="str" cm="1">
        <f t="array" ref="S141">IF(Q141&lt;&gt;"",[2]!HK3RECHECHERECDEAVEN(Q141,"CD.NUM_DEVIS",0),[2]!HK3RECHECHERECDEAVEN(C141,"CD.NUM_DEVIS",0))</f>
        <v>2022-5704</v>
      </c>
      <c r="T141" t="str" cm="1">
        <f t="array" ref="T141">IF(Q141&lt;&gt;"",[2]!HK3RECHECHERECDEAVEN(Q141,"CD.NUM_COMMANDE",0),[2]!HK3RECHECHERECDEAVEN(C141,"CD.NUM_COMMANDE",0))</f>
        <v>314314</v>
      </c>
      <c r="AB141" s="5">
        <f t="shared" si="5"/>
        <v>1</v>
      </c>
      <c r="AC141" s="5" t="str">
        <f t="shared" si="4"/>
        <v>FAUX</v>
      </c>
    </row>
    <row r="142" spans="1:29" x14ac:dyDescent="0.3">
      <c r="A142" s="3" t="s">
        <v>211</v>
      </c>
      <c r="B142" s="3" t="s">
        <v>29</v>
      </c>
      <c r="C142" s="3" t="s">
        <v>212</v>
      </c>
      <c r="D142" s="6">
        <v>44986</v>
      </c>
      <c r="J142" t="str" cm="1">
        <f t="array" ref="J142">IF(C142&lt;&gt;"",[2]!HK3RECHECHERECHANTIER(C142,"LIBELLE"),"")</f>
        <v>STRASBOURG - Avenue Schutzenberger</v>
      </c>
      <c r="K142" t="str" cm="1">
        <f t="array" ref="K142">IF(C142&lt;&gt;"",[2]!HK3RECHECHERECHANTIER(C142,"VILLE"),"")</f>
        <v>STRASBOURG</v>
      </c>
      <c r="L142" t="str" cm="1">
        <f t="array" ref="L142">IF(C142&lt;&gt;"",[2]!HK3RECHECHERECHANTIER(C142,"ADRESSE1"),"")</f>
        <v>Avenue Schutzenberger</v>
      </c>
      <c r="O142" s="6" t="str" cm="1">
        <f t="array" ref="O142">IF(C142&lt;&gt;"",[2]!HK3RECHECHERECHANTIER(C142,"DATE_OUVERT"),"")</f>
        <v>09/12/2022</v>
      </c>
      <c r="Q142" s="3"/>
      <c r="R142" t="str" cm="1">
        <f t="array" ref="R142">_xlfn.IFNA(IF(Q142="",[2]!HK3RECHECHERECDEAVEN(C142,"CD.COMMENTAIRE",0),[2]!HK3RECHECHERECDEAVEN(Q142,"CD.COMMENTAIRE",0)),"")</f>
        <v/>
      </c>
      <c r="S142" t="str" cm="1">
        <f t="array" ref="S142">IF(Q142&lt;&gt;"",[2]!HK3RECHECHERECDEAVEN(Q142,"CD.NUM_DEVIS",0),[2]!HK3RECHECHERECDEAVEN(C142,"CD.NUM_DEVIS",0))</f>
        <v>2022-57038</v>
      </c>
      <c r="T142" t="str" cm="1">
        <f t="array" ref="T142">IF(Q142&lt;&gt;"",[2]!HK3RECHECHERECDEAVEN(Q142,"CD.NUM_COMMANDE",0),[2]!HK3RECHECHERECDEAVEN(C142,"CD.NUM_COMMANDE",0))</f>
        <v>314306</v>
      </c>
      <c r="AB142" s="5">
        <f t="shared" si="5"/>
        <v>1</v>
      </c>
      <c r="AC142" s="5" t="str">
        <f t="shared" si="4"/>
        <v>FAUX</v>
      </c>
    </row>
    <row r="143" spans="1:29" x14ac:dyDescent="0.3">
      <c r="A143" s="3" t="s">
        <v>213</v>
      </c>
      <c r="B143" s="3" t="s">
        <v>29</v>
      </c>
      <c r="C143" s="3" t="s">
        <v>212</v>
      </c>
      <c r="D143" s="6">
        <v>44986</v>
      </c>
      <c r="J143" t="str" cm="1">
        <f t="array" ref="J143">IF(C143&lt;&gt;"",[2]!HK3RECHECHERECHANTIER(C143,"LIBELLE"),"")</f>
        <v>STRASBOURG - Avenue Schutzenberger</v>
      </c>
      <c r="K143" t="str" cm="1">
        <f t="array" ref="K143">IF(C143&lt;&gt;"",[2]!HK3RECHECHERECHANTIER(C143,"VILLE"),"")</f>
        <v>STRASBOURG</v>
      </c>
      <c r="L143" t="str" cm="1">
        <f t="array" ref="L143">IF(C143&lt;&gt;"",[2]!HK3RECHECHERECHANTIER(C143,"ADRESSE1"),"")</f>
        <v>Avenue Schutzenberger</v>
      </c>
      <c r="O143" s="6" t="str" cm="1">
        <f t="array" ref="O143">IF(C143&lt;&gt;"",[2]!HK3RECHECHERECHANTIER(C143,"DATE_OUVERT"),"")</f>
        <v>09/12/2022</v>
      </c>
      <c r="Q143" s="3"/>
      <c r="R143" t="str" cm="1">
        <f t="array" ref="R143">_xlfn.IFNA(IF(Q143="",[2]!HK3RECHECHERECDEAVEN(C143,"CD.COMMENTAIRE",0),[2]!HK3RECHECHERECDEAVEN(Q143,"CD.COMMENTAIRE",0)),"")</f>
        <v/>
      </c>
      <c r="S143" t="str" cm="1">
        <f t="array" ref="S143">IF(Q143&lt;&gt;"",[2]!HK3RECHECHERECDEAVEN(Q143,"CD.NUM_DEVIS",0),[2]!HK3RECHECHERECDEAVEN(C143,"CD.NUM_DEVIS",0))</f>
        <v>2022-57038</v>
      </c>
      <c r="T143" t="str" cm="1">
        <f t="array" ref="T143">IF(Q143&lt;&gt;"",[2]!HK3RECHECHERECDEAVEN(Q143,"CD.NUM_COMMANDE",0),[2]!HK3RECHECHERECDEAVEN(C143,"CD.NUM_COMMANDE",0))</f>
        <v>314306</v>
      </c>
      <c r="AB143" s="5">
        <f t="shared" si="5"/>
        <v>1</v>
      </c>
      <c r="AC143" s="5" t="str">
        <f t="shared" si="4"/>
        <v>FAUX</v>
      </c>
    </row>
    <row r="144" spans="1:29" x14ac:dyDescent="0.3">
      <c r="A144" s="3" t="s">
        <v>214</v>
      </c>
      <c r="B144" s="3" t="s">
        <v>29</v>
      </c>
      <c r="C144" s="3" t="s">
        <v>212</v>
      </c>
      <c r="D144" s="6">
        <v>44986</v>
      </c>
      <c r="J144" t="str" cm="1">
        <f t="array" ref="J144">IF(C144&lt;&gt;"",[2]!HK3RECHECHERECHANTIER(C144,"LIBELLE"),"")</f>
        <v>STRASBOURG - Avenue Schutzenberger</v>
      </c>
      <c r="K144" t="str" cm="1">
        <f t="array" ref="K144">IF(C144&lt;&gt;"",[2]!HK3RECHECHERECHANTIER(C144,"VILLE"),"")</f>
        <v>STRASBOURG</v>
      </c>
      <c r="L144" t="str" cm="1">
        <f t="array" ref="L144">IF(C144&lt;&gt;"",[2]!HK3RECHECHERECHANTIER(C144,"ADRESSE1"),"")</f>
        <v>Avenue Schutzenberger</v>
      </c>
      <c r="O144" s="6" t="str" cm="1">
        <f t="array" ref="O144">IF(C144&lt;&gt;"",[2]!HK3RECHECHERECHANTIER(C144,"DATE_OUVERT"),"")</f>
        <v>09/12/2022</v>
      </c>
      <c r="Q144" s="3"/>
      <c r="R144" t="str" cm="1">
        <f t="array" ref="R144">_xlfn.IFNA(IF(Q144="",[2]!HK3RECHECHERECDEAVEN(C144,"CD.COMMENTAIRE",0),[2]!HK3RECHECHERECDEAVEN(Q144,"CD.COMMENTAIRE",0)),"")</f>
        <v/>
      </c>
      <c r="S144" t="str" cm="1">
        <f t="array" ref="S144">IF(Q144&lt;&gt;"",[2]!HK3RECHECHERECDEAVEN(Q144,"CD.NUM_DEVIS",0),[2]!HK3RECHECHERECDEAVEN(C144,"CD.NUM_DEVIS",0))</f>
        <v>2022-57038</v>
      </c>
      <c r="T144" t="str" cm="1">
        <f t="array" ref="T144">IF(Q144&lt;&gt;"",[2]!HK3RECHECHERECDEAVEN(Q144,"CD.NUM_COMMANDE",0),[2]!HK3RECHECHERECDEAVEN(C144,"CD.NUM_COMMANDE",0))</f>
        <v>314306</v>
      </c>
      <c r="AB144" s="5">
        <f t="shared" si="5"/>
        <v>1</v>
      </c>
      <c r="AC144" s="5" t="str">
        <f t="shared" si="4"/>
        <v>FAUX</v>
      </c>
    </row>
    <row r="145" spans="1:29" x14ac:dyDescent="0.3">
      <c r="A145" s="3" t="s">
        <v>215</v>
      </c>
      <c r="B145" s="3" t="s">
        <v>29</v>
      </c>
      <c r="C145" s="3" t="s">
        <v>212</v>
      </c>
      <c r="D145" s="6">
        <v>44986</v>
      </c>
      <c r="J145" t="str" cm="1">
        <f t="array" ref="J145">IF(C145&lt;&gt;"",[2]!HK3RECHECHERECHANTIER(C145,"LIBELLE"),"")</f>
        <v>STRASBOURG - Avenue Schutzenberger</v>
      </c>
      <c r="K145" t="str" cm="1">
        <f t="array" ref="K145">IF(C145&lt;&gt;"",[2]!HK3RECHECHERECHANTIER(C145,"VILLE"),"")</f>
        <v>STRASBOURG</v>
      </c>
      <c r="L145" t="str" cm="1">
        <f t="array" ref="L145">IF(C145&lt;&gt;"",[2]!HK3RECHECHERECHANTIER(C145,"ADRESSE1"),"")</f>
        <v>Avenue Schutzenberger</v>
      </c>
      <c r="O145" s="6" t="str" cm="1">
        <f t="array" ref="O145">IF(C145&lt;&gt;"",[2]!HK3RECHECHERECHANTIER(C145,"DATE_OUVERT"),"")</f>
        <v>09/12/2022</v>
      </c>
      <c r="Q145" s="3"/>
      <c r="R145" t="str" cm="1">
        <f t="array" ref="R145">_xlfn.IFNA(IF(Q145="",[2]!HK3RECHECHERECDEAVEN(C145,"CD.COMMENTAIRE",0),[2]!HK3RECHECHERECDEAVEN(Q145,"CD.COMMENTAIRE",0)),"")</f>
        <v/>
      </c>
      <c r="S145" t="str" cm="1">
        <f t="array" ref="S145">IF(Q145&lt;&gt;"",[2]!HK3RECHECHERECDEAVEN(Q145,"CD.NUM_DEVIS",0),[2]!HK3RECHECHERECDEAVEN(C145,"CD.NUM_DEVIS",0))</f>
        <v>2022-57038</v>
      </c>
      <c r="T145" t="str" cm="1">
        <f t="array" ref="T145">IF(Q145&lt;&gt;"",[2]!HK3RECHECHERECDEAVEN(Q145,"CD.NUM_COMMANDE",0),[2]!HK3RECHECHERECDEAVEN(C145,"CD.NUM_COMMANDE",0))</f>
        <v>314306</v>
      </c>
      <c r="AB145" s="5">
        <f t="shared" si="5"/>
        <v>1</v>
      </c>
      <c r="AC145" s="5" t="str">
        <f t="shared" si="4"/>
        <v>FAUX</v>
      </c>
    </row>
    <row r="146" spans="1:29" x14ac:dyDescent="0.3">
      <c r="A146" s="3" t="s">
        <v>216</v>
      </c>
      <c r="B146" s="3" t="s">
        <v>29</v>
      </c>
      <c r="C146" s="3" t="s">
        <v>217</v>
      </c>
      <c r="D146" s="6">
        <v>44986</v>
      </c>
      <c r="J146" t="str" cm="1">
        <f t="array" ref="J146">IF(C146&lt;&gt;"",[2]!HK3RECHECHERECHANTIER(C146,"LIBELLE"),"")</f>
        <v>STRASBOURG - Quai St Thomas</v>
      </c>
      <c r="K146" t="str" cm="1">
        <f t="array" ref="K146">IF(C146&lt;&gt;"",[2]!HK3RECHECHERECHANTIER(C146,"VILLE"),"")</f>
        <v>STRASBOURG</v>
      </c>
      <c r="L146" t="str" cm="1">
        <f t="array" ref="L146">IF(C146&lt;&gt;"",[2]!HK3RECHECHERECHANTIER(C146,"ADRESSE1"),"")</f>
        <v>Quai St Thomas</v>
      </c>
      <c r="O146" s="6" t="str" cm="1">
        <f t="array" ref="O146">IF(C146&lt;&gt;"",[2]!HK3RECHECHERECHANTIER(C146,"DATE_OUVERT"),"")</f>
        <v>09/12/2022</v>
      </c>
      <c r="Q146" s="3"/>
      <c r="R146" t="str" cm="1">
        <f t="array" ref="R146">_xlfn.IFNA(IF(Q146="",[2]!HK3RECHECHERECDEAVEN(C146,"CD.COMMENTAIRE",0),[2]!HK3RECHECHERECDEAVEN(Q146,"CD.COMMENTAIRE",0)),"")</f>
        <v/>
      </c>
      <c r="S146" t="str" cm="1">
        <f t="array" ref="S146">IF(Q146&lt;&gt;"",[2]!HK3RECHECHERECDEAVEN(Q146,"CD.NUM_DEVIS",0),[2]!HK3RECHECHERECDEAVEN(C146,"CD.NUM_DEVIS",0))</f>
        <v>2023-57167</v>
      </c>
      <c r="T146" t="str" cm="1">
        <f t="array" ref="T146">IF(Q146&lt;&gt;"",[2]!HK3RECHECHERECDEAVEN(Q146,"CD.NUM_COMMANDE",0),[2]!HK3RECHECHERECDEAVEN(C146,"CD.NUM_COMMANDE",0))</f>
        <v>314531</v>
      </c>
      <c r="AB146" s="5">
        <f t="shared" si="5"/>
        <v>1</v>
      </c>
      <c r="AC146" s="5" t="str">
        <f t="shared" si="4"/>
        <v>FAUX</v>
      </c>
    </row>
    <row r="147" spans="1:29" x14ac:dyDescent="0.3">
      <c r="A147" s="3" t="s">
        <v>218</v>
      </c>
      <c r="B147" s="3" t="s">
        <v>29</v>
      </c>
      <c r="C147" s="3" t="s">
        <v>217</v>
      </c>
      <c r="D147" s="6">
        <v>44986</v>
      </c>
      <c r="J147" t="str" cm="1">
        <f t="array" ref="J147">IF(C147&lt;&gt;"",[2]!HK3RECHECHERECHANTIER(C147,"LIBELLE"),"")</f>
        <v>STRASBOURG - Quai St Thomas</v>
      </c>
      <c r="K147" t="str" cm="1">
        <f t="array" ref="K147">IF(C147&lt;&gt;"",[2]!HK3RECHECHERECHANTIER(C147,"VILLE"),"")</f>
        <v>STRASBOURG</v>
      </c>
      <c r="L147" t="str" cm="1">
        <f t="array" ref="L147">IF(C147&lt;&gt;"",[2]!HK3RECHECHERECHANTIER(C147,"ADRESSE1"),"")</f>
        <v>Quai St Thomas</v>
      </c>
      <c r="O147" s="6" t="str" cm="1">
        <f t="array" ref="O147">IF(C147&lt;&gt;"",[2]!HK3RECHECHERECHANTIER(C147,"DATE_OUVERT"),"")</f>
        <v>09/12/2022</v>
      </c>
      <c r="Q147" s="3"/>
      <c r="R147" t="str" cm="1">
        <f t="array" ref="R147">_xlfn.IFNA(IF(Q147="",[2]!HK3RECHECHERECDEAVEN(C147,"CD.COMMENTAIRE",0),[2]!HK3RECHECHERECDEAVEN(Q147,"CD.COMMENTAIRE",0)),"")</f>
        <v/>
      </c>
      <c r="S147" t="str" cm="1">
        <f t="array" ref="S147">IF(Q147&lt;&gt;"",[2]!HK3RECHECHERECDEAVEN(Q147,"CD.NUM_DEVIS",0),[2]!HK3RECHECHERECDEAVEN(C147,"CD.NUM_DEVIS",0))</f>
        <v>2023-57167</v>
      </c>
      <c r="T147" t="str" cm="1">
        <f t="array" ref="T147">IF(Q147&lt;&gt;"",[2]!HK3RECHECHERECDEAVEN(Q147,"CD.NUM_COMMANDE",0),[2]!HK3RECHECHERECDEAVEN(C147,"CD.NUM_COMMANDE",0))</f>
        <v>314531</v>
      </c>
      <c r="AB147" s="5">
        <f t="shared" si="5"/>
        <v>1</v>
      </c>
      <c r="AC147" s="5" t="str">
        <f t="shared" si="4"/>
        <v>FAUX</v>
      </c>
    </row>
    <row r="148" spans="1:29" x14ac:dyDescent="0.3">
      <c r="A148" s="3" t="s">
        <v>219</v>
      </c>
      <c r="B148" s="3" t="s">
        <v>29</v>
      </c>
      <c r="C148" s="3" t="s">
        <v>217</v>
      </c>
      <c r="D148" s="6">
        <v>44986</v>
      </c>
      <c r="J148" t="str" cm="1">
        <f t="array" ref="J148">IF(C148&lt;&gt;"",[2]!HK3RECHECHERECHANTIER(C148,"LIBELLE"),"")</f>
        <v>STRASBOURG - Quai St Thomas</v>
      </c>
      <c r="K148" t="str" cm="1">
        <f t="array" ref="K148">IF(C148&lt;&gt;"",[2]!HK3RECHECHERECHANTIER(C148,"VILLE"),"")</f>
        <v>STRASBOURG</v>
      </c>
      <c r="L148" t="str" cm="1">
        <f t="array" ref="L148">IF(C148&lt;&gt;"",[2]!HK3RECHECHERECHANTIER(C148,"ADRESSE1"),"")</f>
        <v>Quai St Thomas</v>
      </c>
      <c r="O148" s="6" t="str" cm="1">
        <f t="array" ref="O148">IF(C148&lt;&gt;"",[2]!HK3RECHECHERECHANTIER(C148,"DATE_OUVERT"),"")</f>
        <v>09/12/2022</v>
      </c>
      <c r="Q148" s="3"/>
      <c r="R148" t="str" cm="1">
        <f t="array" ref="R148">_xlfn.IFNA(IF(Q148="",[2]!HK3RECHECHERECDEAVEN(C148,"CD.COMMENTAIRE",0),[2]!HK3RECHECHERECDEAVEN(Q148,"CD.COMMENTAIRE",0)),"")</f>
        <v/>
      </c>
      <c r="S148" t="str" cm="1">
        <f t="array" ref="S148">IF(Q148&lt;&gt;"",[2]!HK3RECHECHERECDEAVEN(Q148,"CD.NUM_DEVIS",0),[2]!HK3RECHECHERECDEAVEN(C148,"CD.NUM_DEVIS",0))</f>
        <v>2023-57167</v>
      </c>
      <c r="T148" t="str" cm="1">
        <f t="array" ref="T148">IF(Q148&lt;&gt;"",[2]!HK3RECHECHERECDEAVEN(Q148,"CD.NUM_COMMANDE",0),[2]!HK3RECHECHERECDEAVEN(C148,"CD.NUM_COMMANDE",0))</f>
        <v>314531</v>
      </c>
      <c r="AB148" s="5">
        <f t="shared" si="5"/>
        <v>1</v>
      </c>
      <c r="AC148" s="5" t="str">
        <f t="shared" si="4"/>
        <v>FAUX</v>
      </c>
    </row>
    <row r="149" spans="1:29" x14ac:dyDescent="0.3">
      <c r="A149" s="3" t="s">
        <v>220</v>
      </c>
      <c r="B149" s="3" t="s">
        <v>29</v>
      </c>
      <c r="C149" s="3" t="s">
        <v>221</v>
      </c>
      <c r="D149" s="6">
        <v>44986</v>
      </c>
      <c r="J149" t="str" cm="1">
        <f t="array" ref="J149">IF(C149&lt;&gt;"",[2]!HK3RECHECHERECHANTIER(C149,"LIBELLE"),"")</f>
        <v>STRASBOURG - Rue de Wissembourg</v>
      </c>
      <c r="K149" t="str" cm="1">
        <f t="array" ref="K149">IF(C149&lt;&gt;"",[2]!HK3RECHECHERECHANTIER(C149,"VILLE"),"")</f>
        <v>STRASBOURG</v>
      </c>
      <c r="L149" t="str" cm="1">
        <f t="array" ref="L149">IF(C149&lt;&gt;"",[2]!HK3RECHECHERECHANTIER(C149,"ADRESSE1"),"")</f>
        <v>Rue de Wissembourg</v>
      </c>
      <c r="O149" s="6" t="str" cm="1">
        <f t="array" ref="O149">IF(C149&lt;&gt;"",[2]!HK3RECHECHERECHANTIER(C149,"DATE_OUVERT"),"")</f>
        <v>09/12/2022</v>
      </c>
      <c r="Q149" s="3"/>
      <c r="R149" t="str" cm="1">
        <f t="array" ref="R149">_xlfn.IFNA(IF(Q149="",[2]!HK3RECHECHERECDEAVEN(C149,"CD.COMMENTAIRE",0),[2]!HK3RECHECHERECDEAVEN(Q149,"CD.COMMENTAIRE",0)),"")</f>
        <v/>
      </c>
      <c r="S149" t="str" cm="1">
        <f t="array" ref="S149">IF(Q149&lt;&gt;"",[2]!HK3RECHECHERECDEAVEN(Q149,"CD.NUM_DEVIS",0),[2]!HK3RECHECHERECDEAVEN(C149,"CD.NUM_DEVIS",0))</f>
        <v>2023-57169</v>
      </c>
      <c r="T149" t="str" cm="1">
        <f t="array" ref="T149">IF(Q149&lt;&gt;"",[2]!HK3RECHECHERECDEAVEN(Q149,"CD.NUM_COMMANDE",0),[2]!HK3RECHECHERECDEAVEN(C149,"CD.NUM_COMMANDE",0))</f>
        <v>314533</v>
      </c>
      <c r="AB149" s="5">
        <f t="shared" si="5"/>
        <v>1</v>
      </c>
      <c r="AC149" s="5" t="str">
        <f t="shared" si="4"/>
        <v>FAUX</v>
      </c>
    </row>
    <row r="150" spans="1:29" x14ac:dyDescent="0.3">
      <c r="A150" s="3" t="s">
        <v>222</v>
      </c>
      <c r="B150" s="3" t="s">
        <v>29</v>
      </c>
      <c r="C150" s="3" t="s">
        <v>221</v>
      </c>
      <c r="D150" s="6">
        <v>44986</v>
      </c>
      <c r="J150" t="str" cm="1">
        <f t="array" ref="J150">IF(C150&lt;&gt;"",[2]!HK3RECHECHERECHANTIER(C150,"LIBELLE"),"")</f>
        <v>STRASBOURG - Rue de Wissembourg</v>
      </c>
      <c r="K150" t="str" cm="1">
        <f t="array" ref="K150">IF(C150&lt;&gt;"",[2]!HK3RECHECHERECHANTIER(C150,"VILLE"),"")</f>
        <v>STRASBOURG</v>
      </c>
      <c r="L150" t="str" cm="1">
        <f t="array" ref="L150">IF(C150&lt;&gt;"",[2]!HK3RECHECHERECHANTIER(C150,"ADRESSE1"),"")</f>
        <v>Rue de Wissembourg</v>
      </c>
      <c r="O150" s="6" t="str" cm="1">
        <f t="array" ref="O150">IF(C150&lt;&gt;"",[2]!HK3RECHECHERECHANTIER(C150,"DATE_OUVERT"),"")</f>
        <v>09/12/2022</v>
      </c>
      <c r="Q150" s="3"/>
      <c r="R150" t="str" cm="1">
        <f t="array" ref="R150">_xlfn.IFNA(IF(Q150="",[2]!HK3RECHECHERECDEAVEN(C150,"CD.COMMENTAIRE",0),[2]!HK3RECHECHERECDEAVEN(Q150,"CD.COMMENTAIRE",0)),"")</f>
        <v/>
      </c>
      <c r="S150" t="str" cm="1">
        <f t="array" ref="S150">IF(Q150&lt;&gt;"",[2]!HK3RECHECHERECDEAVEN(Q150,"CD.NUM_DEVIS",0),[2]!HK3RECHECHERECDEAVEN(C150,"CD.NUM_DEVIS",0))</f>
        <v>2023-57169</v>
      </c>
      <c r="T150" t="str" cm="1">
        <f t="array" ref="T150">IF(Q150&lt;&gt;"",[2]!HK3RECHECHERECDEAVEN(Q150,"CD.NUM_COMMANDE",0),[2]!HK3RECHECHERECDEAVEN(C150,"CD.NUM_COMMANDE",0))</f>
        <v>314533</v>
      </c>
      <c r="AB150" s="5">
        <f t="shared" si="5"/>
        <v>1</v>
      </c>
      <c r="AC150" s="5" t="str">
        <f t="shared" si="4"/>
        <v>FAUX</v>
      </c>
    </row>
    <row r="151" spans="1:29" x14ac:dyDescent="0.3">
      <c r="A151" s="3" t="s">
        <v>223</v>
      </c>
      <c r="B151" s="3" t="s">
        <v>29</v>
      </c>
      <c r="C151" s="3" t="s">
        <v>221</v>
      </c>
      <c r="D151" s="6">
        <v>44986</v>
      </c>
      <c r="J151" t="str" cm="1">
        <f t="array" ref="J151">IF(C151&lt;&gt;"",[2]!HK3RECHECHERECHANTIER(C151,"LIBELLE"),"")</f>
        <v>STRASBOURG - Rue de Wissembourg</v>
      </c>
      <c r="K151" t="str" cm="1">
        <f t="array" ref="K151">IF(C151&lt;&gt;"",[2]!HK3RECHECHERECHANTIER(C151,"VILLE"),"")</f>
        <v>STRASBOURG</v>
      </c>
      <c r="L151" t="str" cm="1">
        <f t="array" ref="L151">IF(C151&lt;&gt;"",[2]!HK3RECHECHERECHANTIER(C151,"ADRESSE1"),"")</f>
        <v>Rue de Wissembourg</v>
      </c>
      <c r="O151" s="6" t="str" cm="1">
        <f t="array" ref="O151">IF(C151&lt;&gt;"",[2]!HK3RECHECHERECHANTIER(C151,"DATE_OUVERT"),"")</f>
        <v>09/12/2022</v>
      </c>
      <c r="Q151" s="3"/>
      <c r="R151" t="str" cm="1">
        <f t="array" ref="R151">_xlfn.IFNA(IF(Q151="",[2]!HK3RECHECHERECDEAVEN(C151,"CD.COMMENTAIRE",0),[2]!HK3RECHECHERECDEAVEN(Q151,"CD.COMMENTAIRE",0)),"")</f>
        <v/>
      </c>
      <c r="S151" t="str" cm="1">
        <f t="array" ref="S151">IF(Q151&lt;&gt;"",[2]!HK3RECHECHERECDEAVEN(Q151,"CD.NUM_DEVIS",0),[2]!HK3RECHECHERECDEAVEN(C151,"CD.NUM_DEVIS",0))</f>
        <v>2023-57169</v>
      </c>
      <c r="T151" t="str" cm="1">
        <f t="array" ref="T151">IF(Q151&lt;&gt;"",[2]!HK3RECHECHERECDEAVEN(Q151,"CD.NUM_COMMANDE",0),[2]!HK3RECHECHERECDEAVEN(C151,"CD.NUM_COMMANDE",0))</f>
        <v>314533</v>
      </c>
      <c r="AB151" s="5">
        <f t="shared" si="5"/>
        <v>1</v>
      </c>
      <c r="AC151" s="5" t="str">
        <f t="shared" si="4"/>
        <v>FAUX</v>
      </c>
    </row>
    <row r="152" spans="1:29" x14ac:dyDescent="0.3">
      <c r="A152" s="3" t="s">
        <v>224</v>
      </c>
      <c r="B152" s="3" t="s">
        <v>29</v>
      </c>
      <c r="C152" s="3" t="s">
        <v>221</v>
      </c>
      <c r="D152" s="6">
        <v>44986</v>
      </c>
      <c r="J152" t="str" cm="1">
        <f t="array" ref="J152">IF(C152&lt;&gt;"",[2]!HK3RECHECHERECHANTIER(C152,"LIBELLE"),"")</f>
        <v>STRASBOURG - Rue de Wissembourg</v>
      </c>
      <c r="K152" t="str" cm="1">
        <f t="array" ref="K152">IF(C152&lt;&gt;"",[2]!HK3RECHECHERECHANTIER(C152,"VILLE"),"")</f>
        <v>STRASBOURG</v>
      </c>
      <c r="L152" t="str" cm="1">
        <f t="array" ref="L152">IF(C152&lt;&gt;"",[2]!HK3RECHECHERECHANTIER(C152,"ADRESSE1"),"")</f>
        <v>Rue de Wissembourg</v>
      </c>
      <c r="O152" s="6" t="str" cm="1">
        <f t="array" ref="O152">IF(C152&lt;&gt;"",[2]!HK3RECHECHERECHANTIER(C152,"DATE_OUVERT"),"")</f>
        <v>09/12/2022</v>
      </c>
      <c r="Q152" s="3"/>
      <c r="R152" t="str" cm="1">
        <f t="array" ref="R152">_xlfn.IFNA(IF(Q152="",[2]!HK3RECHECHERECDEAVEN(C152,"CD.COMMENTAIRE",0),[2]!HK3RECHECHERECDEAVEN(Q152,"CD.COMMENTAIRE",0)),"")</f>
        <v/>
      </c>
      <c r="S152" t="str" cm="1">
        <f t="array" ref="S152">IF(Q152&lt;&gt;"",[2]!HK3RECHECHERECDEAVEN(Q152,"CD.NUM_DEVIS",0),[2]!HK3RECHECHERECDEAVEN(C152,"CD.NUM_DEVIS",0))</f>
        <v>2023-57169</v>
      </c>
      <c r="T152" t="str" cm="1">
        <f t="array" ref="T152">IF(Q152&lt;&gt;"",[2]!HK3RECHECHERECDEAVEN(Q152,"CD.NUM_COMMANDE",0),[2]!HK3RECHECHERECDEAVEN(C152,"CD.NUM_COMMANDE",0))</f>
        <v>314533</v>
      </c>
      <c r="AB152" s="5">
        <f t="shared" si="5"/>
        <v>1</v>
      </c>
      <c r="AC152" s="5" t="str">
        <f t="shared" si="4"/>
        <v>FAUX</v>
      </c>
    </row>
    <row r="153" spans="1:29" x14ac:dyDescent="0.3">
      <c r="A153" s="3" t="s">
        <v>225</v>
      </c>
      <c r="B153" s="3" t="s">
        <v>29</v>
      </c>
      <c r="C153" s="3" t="s">
        <v>221</v>
      </c>
      <c r="D153" s="6">
        <v>44986</v>
      </c>
      <c r="J153" t="str" cm="1">
        <f t="array" ref="J153">IF(C153&lt;&gt;"",[2]!HK3RECHECHERECHANTIER(C153,"LIBELLE"),"")</f>
        <v>STRASBOURG - Rue de Wissembourg</v>
      </c>
      <c r="K153" t="str" cm="1">
        <f t="array" ref="K153">IF(C153&lt;&gt;"",[2]!HK3RECHECHERECHANTIER(C153,"VILLE"),"")</f>
        <v>STRASBOURG</v>
      </c>
      <c r="L153" t="str" cm="1">
        <f t="array" ref="L153">IF(C153&lt;&gt;"",[2]!HK3RECHECHERECHANTIER(C153,"ADRESSE1"),"")</f>
        <v>Rue de Wissembourg</v>
      </c>
      <c r="O153" s="6" t="str" cm="1">
        <f t="array" ref="O153">IF(C153&lt;&gt;"",[2]!HK3RECHECHERECHANTIER(C153,"DATE_OUVERT"),"")</f>
        <v>09/12/2022</v>
      </c>
      <c r="Q153" s="3"/>
      <c r="R153" t="str" cm="1">
        <f t="array" ref="R153">_xlfn.IFNA(IF(Q153="",[2]!HK3RECHECHERECDEAVEN(C153,"CD.COMMENTAIRE",0),[2]!HK3RECHECHERECDEAVEN(Q153,"CD.COMMENTAIRE",0)),"")</f>
        <v/>
      </c>
      <c r="S153" t="str" cm="1">
        <f t="array" ref="S153">IF(Q153&lt;&gt;"",[2]!HK3RECHECHERECDEAVEN(Q153,"CD.NUM_DEVIS",0),[2]!HK3RECHECHERECDEAVEN(C153,"CD.NUM_DEVIS",0))</f>
        <v>2023-57169</v>
      </c>
      <c r="T153" t="str" cm="1">
        <f t="array" ref="T153">IF(Q153&lt;&gt;"",[2]!HK3RECHECHERECDEAVEN(Q153,"CD.NUM_COMMANDE",0),[2]!HK3RECHECHERECDEAVEN(C153,"CD.NUM_COMMANDE",0))</f>
        <v>314533</v>
      </c>
      <c r="AB153" s="5">
        <f t="shared" si="5"/>
        <v>1</v>
      </c>
      <c r="AC153" s="5" t="str">
        <f t="shared" si="4"/>
        <v>FAUX</v>
      </c>
    </row>
    <row r="154" spans="1:29" x14ac:dyDescent="0.3">
      <c r="A154" s="3"/>
      <c r="B154" s="3"/>
      <c r="C154" s="3"/>
      <c r="D154" s="6"/>
      <c r="K154" t="str" cm="1">
        <f t="array" ref="K154">IF(C154&lt;&gt;"",[2]!HK3RECHECHERECHANTIER(C154,"VILLE"),"")</f>
        <v/>
      </c>
      <c r="L154" t="str" cm="1">
        <f t="array" ref="L154">IF(C154&lt;&gt;"",[2]!HK3RECHECHERECHANTIER(C154,"ADRESSE1"),"")</f>
        <v/>
      </c>
      <c r="O154" s="6" t="str" cm="1">
        <f t="array" ref="O154">IF(C154&lt;&gt;"",[2]!HK3RECHECHERECHANTIER(C154,"DATE_OUVERT"),"")</f>
        <v/>
      </c>
      <c r="Q154" s="3"/>
      <c r="R154" t="str" cm="1">
        <f t="array" ref="R154">_xlfn.IFNA(IF(Q154="",[2]!HK3RECHECHERECDEAVEN(C154,"CD.COMMENTAIRE",0),[2]!HK3RECHECHERECDEAVEN(Q154,"CD.COMMENTAIRE",0)),"")</f>
        <v>N/A</v>
      </c>
      <c r="S154" t="str" cm="1">
        <f t="array" ref="S154">IF(Q154&lt;&gt;"",[2]!HK3RECHECHERECDEAVEN(Q154,"CD.NUM_DEVIS",0),[2]!HK3RECHECHERECDEAVEN(C154,"CD.NUM_DEVIS",0))</f>
        <v>N/A</v>
      </c>
      <c r="T154" t="str" cm="1">
        <f t="array" ref="T154">IF(Q154&lt;&gt;"",[2]!HK3RECHECHERECDEAVEN(Q154,"CD.NUM_COMMANDE",0),[2]!HK3RECHECHERECDEAVEN(C154,"CD.NUM_COMMANDE",0))</f>
        <v>N/A</v>
      </c>
      <c r="AB154" s="5" t="str">
        <f t="shared" si="5"/>
        <v/>
      </c>
      <c r="AC154" s="5" t="str">
        <f t="shared" si="4"/>
        <v/>
      </c>
    </row>
    <row r="155" spans="1:29" x14ac:dyDescent="0.3">
      <c r="A155" s="3"/>
      <c r="B155" s="3"/>
      <c r="C155" s="3"/>
      <c r="D155" s="6"/>
      <c r="K155" t="str" cm="1">
        <f t="array" ref="K155">IF(C155&lt;&gt;"",[2]!HK3RECHECHERECHANTIER(C155,"VILLE"),"")</f>
        <v/>
      </c>
      <c r="L155" t="str" cm="1">
        <f t="array" ref="L155">IF(C155&lt;&gt;"",[2]!HK3RECHECHERECHANTIER(C155,"ADRESSE1"),"")</f>
        <v/>
      </c>
      <c r="O155" s="6" t="str" cm="1">
        <f t="array" ref="O155">IF(C155&lt;&gt;"",[2]!HK3RECHECHERECHANTIER(C155,"DATE_OUVERT"),"")</f>
        <v/>
      </c>
      <c r="Q155" s="3"/>
      <c r="AB155" s="5" t="str">
        <f t="shared" si="5"/>
        <v/>
      </c>
      <c r="AC155" s="5" t="str">
        <f t="shared" si="4"/>
        <v/>
      </c>
    </row>
    <row r="156" spans="1:29" x14ac:dyDescent="0.3">
      <c r="A156" s="3"/>
      <c r="B156" s="3"/>
      <c r="C156" s="3"/>
      <c r="D156" s="6"/>
      <c r="K156" t="str" cm="1">
        <f t="array" ref="K156">IF(C156&lt;&gt;"",[2]!HK3RECHECHERECHANTIER(C156,"VILLE"),"")</f>
        <v/>
      </c>
      <c r="L156" t="str" cm="1">
        <f t="array" ref="L156">IF(C156&lt;&gt;"",[2]!HK3RECHECHERECHANTIER(C156,"ADRESSE1"),"")</f>
        <v/>
      </c>
      <c r="O156" s="6" t="str" cm="1">
        <f t="array" ref="O156">IF(C156&lt;&gt;"",[2]!HK3RECHECHERECHANTIER(C156,"DATE_OUVERT"),"")</f>
        <v/>
      </c>
      <c r="Q156" s="3"/>
      <c r="AB156" s="5"/>
      <c r="AC156" s="5"/>
    </row>
    <row r="157" spans="1:29" x14ac:dyDescent="0.3">
      <c r="A157" s="3"/>
      <c r="B157" s="3"/>
      <c r="C157" s="3"/>
      <c r="D157" s="6"/>
      <c r="K157" t="str" cm="1">
        <f t="array" ref="K157">IF(C157&lt;&gt;"",[2]!HK3RECHECHERECHANTIER(C157,"VILLE"),"")</f>
        <v/>
      </c>
      <c r="L157" t="str" cm="1">
        <f t="array" ref="L157">IF(C157&lt;&gt;"",[2]!HK3RECHECHERECHANTIER(C157,"ADRESSE1"),"")</f>
        <v/>
      </c>
      <c r="O157" s="6" t="str" cm="1">
        <f t="array" ref="O157">IF(C157&lt;&gt;"",[2]!HK3RECHECHERECHANTIER(C157,"DATE_OUVERT"),"")</f>
        <v/>
      </c>
      <c r="Q157" s="3"/>
      <c r="AB157" s="5"/>
      <c r="AC157" s="5"/>
    </row>
    <row r="158" spans="1:29" x14ac:dyDescent="0.3">
      <c r="A158" s="3"/>
      <c r="B158" s="3"/>
      <c r="C158" s="3"/>
      <c r="D158" s="6"/>
      <c r="K158" t="str" cm="1">
        <f t="array" ref="K158">IF(C158&lt;&gt;"",[2]!HK3RECHECHERECHANTIER(C158,"VILLE"),"")</f>
        <v/>
      </c>
      <c r="L158" t="str" cm="1">
        <f t="array" ref="L158">IF(C158&lt;&gt;"",[2]!HK3RECHECHERECHANTIER(C158,"ADRESSE1"),"")</f>
        <v/>
      </c>
      <c r="O158" s="6" t="str" cm="1">
        <f t="array" ref="O158">IF(C158&lt;&gt;"",[2]!HK3RECHECHERECHANTIER(C158,"DATE_OUVERT"),"")</f>
        <v/>
      </c>
      <c r="Q158" s="3"/>
      <c r="AB158" s="5"/>
      <c r="AC158" s="5"/>
    </row>
    <row r="159" spans="1:29" x14ac:dyDescent="0.3">
      <c r="A159" s="3"/>
      <c r="B159" s="3"/>
      <c r="C159" s="3"/>
      <c r="D159" s="6"/>
      <c r="K159" t="str" cm="1">
        <f t="array" ref="K159">IF(C159&lt;&gt;"",[2]!HK3RECHECHERECHANTIER(C159,"VILLE"),"")</f>
        <v/>
      </c>
      <c r="L159" t="str" cm="1">
        <f t="array" ref="L159">IF(C159&lt;&gt;"",[2]!HK3RECHECHERECHANTIER(C159,"ADRESSE1"),"")</f>
        <v/>
      </c>
      <c r="O159" s="6" t="str" cm="1">
        <f t="array" ref="O159">IF(C159&lt;&gt;"",[2]!HK3RECHECHERECHANTIER(C159,"DATE_OUVERT"),"")</f>
        <v/>
      </c>
      <c r="Q159" s="3"/>
      <c r="AB159" s="5"/>
      <c r="AC159" s="5"/>
    </row>
    <row r="160" spans="1:29" x14ac:dyDescent="0.3">
      <c r="A160" s="3"/>
      <c r="B160" s="3"/>
      <c r="C160" s="3"/>
      <c r="D160" s="6"/>
      <c r="K160" t="str" cm="1">
        <f t="array" ref="K160">IF(C160&lt;&gt;"",[2]!HK3RECHECHERECHANTIER(C160,"VILLE"),"")</f>
        <v/>
      </c>
      <c r="L160" t="str" cm="1">
        <f t="array" ref="L160">IF(C160&lt;&gt;"",[2]!HK3RECHECHERECHANTIER(C160,"ADRESSE1"),"")</f>
        <v/>
      </c>
      <c r="O160" s="6" t="str" cm="1">
        <f t="array" ref="O160">IF(C160&lt;&gt;"",[2]!HK3RECHECHERECHANTIER(C160,"DATE_OUVERT"),"")</f>
        <v/>
      </c>
      <c r="Q160" s="3"/>
      <c r="AB160" s="5"/>
      <c r="AC160" s="5"/>
    </row>
    <row r="161" spans="1:29" x14ac:dyDescent="0.3">
      <c r="A161" s="3"/>
      <c r="B161" s="3"/>
      <c r="C161" s="3"/>
      <c r="D161" s="6"/>
      <c r="K161" t="str" cm="1">
        <f t="array" ref="K161">IF(C161&lt;&gt;"",[2]!HK3RECHECHERECHANTIER(C161,"VILLE"),"")</f>
        <v/>
      </c>
      <c r="L161" t="str" cm="1">
        <f t="array" ref="L161">IF(C161&lt;&gt;"",[2]!HK3RECHECHERECHANTIER(C161,"ADRESSE1"),"")</f>
        <v/>
      </c>
      <c r="O161" s="6" t="str" cm="1">
        <f t="array" ref="O161">IF(C161&lt;&gt;"",[2]!HK3RECHECHERECHANTIER(C161,"DATE_OUVERT"),"")</f>
        <v/>
      </c>
      <c r="Q161" s="3"/>
      <c r="AB161" s="5"/>
      <c r="AC161" s="5"/>
    </row>
    <row r="162" spans="1:29" x14ac:dyDescent="0.3">
      <c r="A162" s="3"/>
      <c r="B162" s="3"/>
      <c r="C162" s="3"/>
      <c r="D162" s="6"/>
      <c r="K162" t="str" cm="1">
        <f t="array" ref="K162">IF(C162&lt;&gt;"",[2]!HK3RECHECHERECHANTIER(C162,"VILLE"),"")</f>
        <v/>
      </c>
      <c r="L162" t="str" cm="1">
        <f t="array" ref="L162">IF(C162&lt;&gt;"",[2]!HK3RECHECHERECHANTIER(C162,"ADRESSE1"),"")</f>
        <v/>
      </c>
      <c r="O162" s="6" t="str" cm="1">
        <f t="array" ref="O162">IF(C162&lt;&gt;"",[2]!HK3RECHECHERECHANTIER(C162,"DATE_OUVERT"),"")</f>
        <v/>
      </c>
      <c r="Q162" s="3"/>
      <c r="AB162" s="5"/>
      <c r="AC162" s="5"/>
    </row>
    <row r="163" spans="1:29" x14ac:dyDescent="0.3">
      <c r="A163" s="3"/>
      <c r="B163" s="3"/>
      <c r="C163" s="3"/>
      <c r="D163" s="6"/>
      <c r="K163" t="str" cm="1">
        <f t="array" ref="K163">IF(C163&lt;&gt;"",[2]!HK3RECHECHERECHANTIER(C163,"VILLE"),"")</f>
        <v/>
      </c>
      <c r="L163" t="str" cm="1">
        <f t="array" ref="L163">IF(C163&lt;&gt;"",[2]!HK3RECHECHERECHANTIER(C163,"ADRESSE1"),"")</f>
        <v/>
      </c>
      <c r="O163" s="6" t="str" cm="1">
        <f t="array" ref="O163">IF(C163&lt;&gt;"",[2]!HK3RECHECHERECHANTIER(C163,"DATE_OUVERT"),"")</f>
        <v/>
      </c>
      <c r="Q163" s="3"/>
      <c r="AB163" s="5"/>
      <c r="AC163" s="5"/>
    </row>
    <row r="164" spans="1:29" x14ac:dyDescent="0.3">
      <c r="A164" s="3"/>
      <c r="B164" s="3"/>
      <c r="C164" s="3"/>
      <c r="D164" s="6"/>
      <c r="K164" t="str" cm="1">
        <f t="array" ref="K164">IF(C164&lt;&gt;"",[2]!HK3RECHECHERECHANTIER(C164,"VILLE"),"")</f>
        <v/>
      </c>
      <c r="L164" t="str" cm="1">
        <f t="array" ref="L164">IF(C164&lt;&gt;"",[2]!HK3RECHECHERECHANTIER(C164,"ADRESSE1"),"")</f>
        <v/>
      </c>
      <c r="O164" s="6" t="str" cm="1">
        <f t="array" ref="O164">IF(C164&lt;&gt;"",[2]!HK3RECHECHERECHANTIER(C164,"DATE_OUVERT"),"")</f>
        <v/>
      </c>
      <c r="Q164" s="3"/>
      <c r="AB164" s="5"/>
      <c r="AC164" s="5"/>
    </row>
    <row r="165" spans="1:29" x14ac:dyDescent="0.3">
      <c r="A165" s="3"/>
      <c r="B165" s="3"/>
      <c r="C165" s="3"/>
      <c r="D165" s="6"/>
      <c r="K165" t="str" cm="1">
        <f t="array" ref="K165">IF(C165&lt;&gt;"",[2]!HK3RECHECHERECHANTIER(C165,"VILLE"),"")</f>
        <v/>
      </c>
      <c r="L165" t="str" cm="1">
        <f t="array" ref="L165">IF(C165&lt;&gt;"",[2]!HK3RECHECHERECHANTIER(C165,"ADRESSE1"),"")</f>
        <v/>
      </c>
      <c r="O165" s="6" t="str" cm="1">
        <f t="array" ref="O165">IF(C165&lt;&gt;"",[2]!HK3RECHECHERECHANTIER(C165,"DATE_OUVERT"),"")</f>
        <v/>
      </c>
      <c r="Q165" s="3"/>
      <c r="AB165" s="5"/>
      <c r="AC165" s="5"/>
    </row>
    <row r="166" spans="1:29" x14ac:dyDescent="0.3">
      <c r="A166" s="3"/>
      <c r="B166" s="3"/>
      <c r="C166" s="3"/>
      <c r="D166" s="6"/>
      <c r="K166" t="str" cm="1">
        <f t="array" ref="K166">IF(C166&lt;&gt;"",[2]!HK3RECHECHERECHANTIER(C166,"VILLE"),"")</f>
        <v/>
      </c>
      <c r="L166" t="str" cm="1">
        <f t="array" ref="L166">IF(C166&lt;&gt;"",[2]!HK3RECHECHERECHANTIER(C166,"ADRESSE1"),"")</f>
        <v/>
      </c>
      <c r="O166" s="6" t="str" cm="1">
        <f t="array" ref="O166">IF(C166&lt;&gt;"",[2]!HK3RECHECHERECHANTIER(C166,"DATE_OUVERT"),"")</f>
        <v/>
      </c>
      <c r="Q166" s="3"/>
      <c r="AB166" s="5"/>
      <c r="AC166" s="5"/>
    </row>
    <row r="167" spans="1:29" x14ac:dyDescent="0.3">
      <c r="A167" s="3"/>
      <c r="B167" s="3"/>
      <c r="C167" s="3"/>
      <c r="D167" s="6"/>
      <c r="K167" t="str" cm="1">
        <f t="array" ref="K167">IF(C167&lt;&gt;"",[2]!HK3RECHECHERECHANTIER(C167,"VILLE"),"")</f>
        <v/>
      </c>
      <c r="L167" t="str" cm="1">
        <f t="array" ref="L167">IF(C167&lt;&gt;"",[2]!HK3RECHECHERECHANTIER(C167,"ADRESSE1"),"")</f>
        <v/>
      </c>
      <c r="O167" s="6" t="str" cm="1">
        <f t="array" ref="O167">IF(C167&lt;&gt;"",[2]!HK3RECHECHERECHANTIER(C167,"DATE_OUVERT"),"")</f>
        <v/>
      </c>
      <c r="Q167" s="3"/>
      <c r="AB167" s="5"/>
      <c r="AC167" s="5"/>
    </row>
    <row r="168" spans="1:29" x14ac:dyDescent="0.3">
      <c r="A168" s="3"/>
      <c r="B168" s="3"/>
      <c r="C168" s="3"/>
      <c r="D168" s="6"/>
      <c r="K168" t="str" cm="1">
        <f t="array" ref="K168">IF(C168&lt;&gt;"",[2]!HK3RECHECHERECHANTIER(C168,"VILLE"),"")</f>
        <v/>
      </c>
      <c r="L168" t="str" cm="1">
        <f t="array" ref="L168">IF(C168&lt;&gt;"",[2]!HK3RECHECHERECHANTIER(C168,"ADRESSE1"),"")</f>
        <v/>
      </c>
      <c r="O168" s="6" t="str" cm="1">
        <f t="array" ref="O168">IF(C168&lt;&gt;"",[2]!HK3RECHECHERECHANTIER(C168,"DATE_OUVERT"),"")</f>
        <v/>
      </c>
      <c r="Q168" s="3"/>
      <c r="AB168" s="5"/>
      <c r="AC168" s="5"/>
    </row>
    <row r="169" spans="1:29" x14ac:dyDescent="0.3">
      <c r="A169" s="3"/>
      <c r="B169" s="3"/>
      <c r="C169" s="3"/>
      <c r="D169" s="6"/>
      <c r="K169" t="str" cm="1">
        <f t="array" ref="K169">IF(C169&lt;&gt;"",[2]!HK3RECHECHERECHANTIER(C169,"VILLE"),"")</f>
        <v/>
      </c>
      <c r="L169" t="str" cm="1">
        <f t="array" ref="L169">IF(C169&lt;&gt;"",[2]!HK3RECHECHERECHANTIER(C169,"ADRESSE1"),"")</f>
        <v/>
      </c>
      <c r="O169" s="6" t="str" cm="1">
        <f t="array" ref="O169">IF(C169&lt;&gt;"",[2]!HK3RECHECHERECHANTIER(C169,"DATE_OUVERT"),"")</f>
        <v/>
      </c>
      <c r="Q169" s="3"/>
      <c r="AB169" s="5"/>
      <c r="AC169" s="5"/>
    </row>
    <row r="170" spans="1:29" x14ac:dyDescent="0.3">
      <c r="A170" s="3"/>
      <c r="B170" s="3"/>
      <c r="C170" s="3"/>
      <c r="D170" s="6"/>
      <c r="K170" t="str" cm="1">
        <f t="array" ref="K170">IF(C170&lt;&gt;"",[2]!HK3RECHECHERECHANTIER(C170,"VILLE"),"")</f>
        <v/>
      </c>
      <c r="L170" t="str" cm="1">
        <f t="array" ref="L170">IF(C170&lt;&gt;"",[2]!HK3RECHECHERECHANTIER(C170,"ADRESSE1"),"")</f>
        <v/>
      </c>
      <c r="O170" s="6" t="str" cm="1">
        <f t="array" ref="O170">IF(C170&lt;&gt;"",[2]!HK3RECHECHERECHANTIER(C170,"DATE_OUVERT"),"")</f>
        <v/>
      </c>
      <c r="Q170" s="3"/>
      <c r="AB170" s="5"/>
      <c r="AC170" s="5"/>
    </row>
    <row r="171" spans="1:29" x14ac:dyDescent="0.3">
      <c r="A171" s="3"/>
      <c r="B171" s="3"/>
      <c r="C171" s="3"/>
      <c r="D171" s="6"/>
      <c r="K171" t="str" cm="1">
        <f t="array" ref="K171">IF(C171&lt;&gt;"",[2]!HK3RECHECHERECHANTIER(C171,"VILLE"),"")</f>
        <v/>
      </c>
      <c r="L171" t="str" cm="1">
        <f t="array" ref="L171">IF(C171&lt;&gt;"",[2]!HK3RECHECHERECHANTIER(C171,"ADRESSE1"),"")</f>
        <v/>
      </c>
      <c r="O171" s="6" t="str" cm="1">
        <f t="array" ref="O171">IF(C171&lt;&gt;"",[2]!HK3RECHECHERECHANTIER(C171,"DATE_OUVERT"),"")</f>
        <v/>
      </c>
      <c r="Q171" s="3"/>
      <c r="AB171" s="5"/>
      <c r="AC171" s="5"/>
    </row>
    <row r="172" spans="1:29" x14ac:dyDescent="0.3">
      <c r="A172" s="3"/>
      <c r="B172" s="3"/>
      <c r="C172" s="3"/>
      <c r="D172" s="6"/>
      <c r="K172" t="str" cm="1">
        <f t="array" ref="K172">IF(C172&lt;&gt;"",[2]!HK3RECHECHERECHANTIER(C172,"VILLE"),"")</f>
        <v/>
      </c>
      <c r="L172" t="str" cm="1">
        <f t="array" ref="L172">IF(C172&lt;&gt;"",[2]!HK3RECHECHERECHANTIER(C172,"ADRESSE1"),"")</f>
        <v/>
      </c>
      <c r="O172" s="6" t="str" cm="1">
        <f t="array" ref="O172">IF(C172&lt;&gt;"",[2]!HK3RECHECHERECHANTIER(C172,"DATE_OUVERT"),"")</f>
        <v/>
      </c>
      <c r="Q172" s="3"/>
      <c r="AB172" s="5"/>
      <c r="AC172" s="5"/>
    </row>
    <row r="173" spans="1:29" x14ac:dyDescent="0.3">
      <c r="A173" s="3"/>
      <c r="B173" s="3"/>
      <c r="C173" s="3"/>
      <c r="D173" s="6"/>
      <c r="K173" t="str" cm="1">
        <f t="array" ref="K173">IF(C173&lt;&gt;"",[2]!HK3RECHECHERECHANTIER(C173,"VILLE"),"")</f>
        <v/>
      </c>
      <c r="L173" t="str" cm="1">
        <f t="array" ref="L173">IF(C173&lt;&gt;"",[2]!HK3RECHECHERECHANTIER(C173,"ADRESSE1"),"")</f>
        <v/>
      </c>
      <c r="O173" s="6" t="str" cm="1">
        <f t="array" ref="O173">IF(C173&lt;&gt;"",[2]!HK3RECHECHERECHANTIER(C173,"DATE_OUVERT"),"")</f>
        <v/>
      </c>
      <c r="Q173" s="3"/>
      <c r="AB173" s="5"/>
      <c r="AC173" s="5"/>
    </row>
    <row r="174" spans="1:29" x14ac:dyDescent="0.3">
      <c r="A174" s="3"/>
      <c r="B174" s="3"/>
      <c r="C174" s="3"/>
      <c r="D174" s="6"/>
      <c r="K174" t="str" cm="1">
        <f t="array" ref="K174">IF(C174&lt;&gt;"",[2]!HK3RECHECHERECHANTIER(C174,"VILLE"),"")</f>
        <v/>
      </c>
      <c r="L174" t="str" cm="1">
        <f t="array" ref="L174">IF(C174&lt;&gt;"",[2]!HK3RECHECHERECHANTIER(C174,"ADRESSE1"),"")</f>
        <v/>
      </c>
      <c r="O174" s="6" t="str" cm="1">
        <f t="array" ref="O174">IF(C174&lt;&gt;"",[2]!HK3RECHECHERECHANTIER(C174,"DATE_OUVERT"),"")</f>
        <v/>
      </c>
      <c r="Q174" s="3"/>
      <c r="AB174" s="5"/>
      <c r="AC174" s="5"/>
    </row>
    <row r="175" spans="1:29" x14ac:dyDescent="0.3">
      <c r="A175" s="3"/>
      <c r="B175" s="3"/>
      <c r="C175" s="3"/>
      <c r="D175" s="6"/>
      <c r="K175" t="str" cm="1">
        <f t="array" ref="K175">IF(C175&lt;&gt;"",[2]!HK3RECHECHERECHANTIER(C175,"VILLE"),"")</f>
        <v/>
      </c>
      <c r="L175" t="str" cm="1">
        <f t="array" ref="L175">IF(C175&lt;&gt;"",[2]!HK3RECHECHERECHANTIER(C175,"ADRESSE1"),"")</f>
        <v/>
      </c>
      <c r="O175" s="6" t="str" cm="1">
        <f t="array" ref="O175">IF(C175&lt;&gt;"",[2]!HK3RECHECHERECHANTIER(C175,"DATE_OUVERT"),"")</f>
        <v/>
      </c>
      <c r="Q175" s="3"/>
      <c r="AB175" s="5"/>
      <c r="AC175" s="5"/>
    </row>
    <row r="176" spans="1:29" x14ac:dyDescent="0.3">
      <c r="A176" s="3"/>
      <c r="B176" s="3"/>
      <c r="C176" s="3"/>
      <c r="D176" s="6"/>
      <c r="K176" t="str" cm="1">
        <f t="array" ref="K176">IF(C176&lt;&gt;"",[2]!HK3RECHECHERECHANTIER(C176,"VILLE"),"")</f>
        <v/>
      </c>
      <c r="L176" t="str" cm="1">
        <f t="array" ref="L176">IF(C176&lt;&gt;"",[2]!HK3RECHECHERECHANTIER(C176,"ADRESSE1"),"")</f>
        <v/>
      </c>
      <c r="O176" s="6" t="str" cm="1">
        <f t="array" ref="O176">IF(C176&lt;&gt;"",[2]!HK3RECHECHERECHANTIER(C176,"DATE_OUVERT"),"")</f>
        <v/>
      </c>
      <c r="Q176" s="3"/>
      <c r="AB176" s="5"/>
      <c r="AC176" s="5"/>
    </row>
    <row r="177" spans="1:29" x14ac:dyDescent="0.3">
      <c r="A177" s="3"/>
      <c r="B177" s="3"/>
      <c r="C177" s="3"/>
      <c r="D177" s="6"/>
      <c r="K177" t="str" cm="1">
        <f t="array" ref="K177">IF(C177&lt;&gt;"",[2]!HK3RECHECHERECHANTIER(C177,"VILLE"),"")</f>
        <v/>
      </c>
      <c r="L177" t="str" cm="1">
        <f t="array" ref="L177">IF(C177&lt;&gt;"",[2]!HK3RECHECHERECHANTIER(C177,"ADRESSE1"),"")</f>
        <v/>
      </c>
      <c r="O177" s="6" t="str" cm="1">
        <f t="array" ref="O177">IF(C177&lt;&gt;"",[2]!HK3RECHECHERECHANTIER(C177,"DATE_OUVERT"),"")</f>
        <v/>
      </c>
      <c r="Q177" s="3"/>
      <c r="AB177" s="5"/>
      <c r="AC177" s="5"/>
    </row>
    <row r="178" spans="1:29" x14ac:dyDescent="0.3">
      <c r="A178" s="3"/>
      <c r="B178" s="3"/>
      <c r="C178" s="3"/>
      <c r="D178" s="6"/>
      <c r="K178" t="str" cm="1">
        <f t="array" ref="K178">IF(C178&lt;&gt;"",[2]!HK3RECHECHERECHANTIER(C178,"VILLE"),"")</f>
        <v/>
      </c>
      <c r="L178" t="str" cm="1">
        <f t="array" ref="L178">IF(C178&lt;&gt;"",[2]!HK3RECHECHERECHANTIER(C178,"ADRESSE1"),"")</f>
        <v/>
      </c>
      <c r="O178" s="6" t="str" cm="1">
        <f t="array" ref="O178">IF(C178&lt;&gt;"",[2]!HK3RECHECHERECHANTIER(C178,"DATE_OUVERT"),"")</f>
        <v/>
      </c>
      <c r="Q178" s="3"/>
      <c r="AB178" s="5"/>
      <c r="AC178" s="5"/>
    </row>
    <row r="179" spans="1:29" x14ac:dyDescent="0.3">
      <c r="A179" s="3"/>
      <c r="B179" s="3"/>
      <c r="C179" s="3"/>
      <c r="D179" s="6"/>
      <c r="K179" t="str" cm="1">
        <f t="array" ref="K179">IF(C179&lt;&gt;"",[2]!HK3RECHECHERECHANTIER(C179,"VILLE"),"")</f>
        <v/>
      </c>
      <c r="L179" t="str" cm="1">
        <f t="array" ref="L179">IF(C179&lt;&gt;"",[2]!HK3RECHECHERECHANTIER(C179,"ADRESSE1"),"")</f>
        <v/>
      </c>
      <c r="O179" s="6" t="str" cm="1">
        <f t="array" ref="O179">IF(C179&lt;&gt;"",[2]!HK3RECHECHERECHANTIER(C179,"DATE_OUVERT"),"")</f>
        <v/>
      </c>
      <c r="Q179" s="3"/>
      <c r="AB179" s="5"/>
      <c r="AC179" s="5"/>
    </row>
    <row r="180" spans="1:29" x14ac:dyDescent="0.3">
      <c r="A180" s="3"/>
      <c r="B180" s="3"/>
      <c r="C180" s="3"/>
      <c r="D180" s="6"/>
      <c r="K180" t="str" cm="1">
        <f t="array" ref="K180">IF(C180&lt;&gt;"",[2]!HK3RECHECHERECHANTIER(C180,"VILLE"),"")</f>
        <v/>
      </c>
      <c r="L180" t="str" cm="1">
        <f t="array" ref="L180">IF(C180&lt;&gt;"",[2]!HK3RECHECHERECHANTIER(C180,"ADRESSE1"),"")</f>
        <v/>
      </c>
      <c r="O180" s="6" t="str" cm="1">
        <f t="array" ref="O180">IF(C180&lt;&gt;"",[2]!HK3RECHECHERECHANTIER(C180,"DATE_OUVERT"),"")</f>
        <v/>
      </c>
      <c r="Q180" s="3"/>
      <c r="AB180" s="5"/>
      <c r="AC180" s="5"/>
    </row>
    <row r="181" spans="1:29" x14ac:dyDescent="0.3">
      <c r="A181" s="3"/>
      <c r="B181" s="3"/>
      <c r="C181" s="3"/>
      <c r="D181" s="6"/>
      <c r="K181" t="str" cm="1">
        <f t="array" ref="K181">IF(C181&lt;&gt;"",[2]!HK3RECHECHERECHANTIER(C181,"VILLE"),"")</f>
        <v/>
      </c>
      <c r="L181" t="str" cm="1">
        <f t="array" ref="L181">IF(C181&lt;&gt;"",[2]!HK3RECHECHERECHANTIER(C181,"ADRESSE1"),"")</f>
        <v/>
      </c>
      <c r="O181" s="6" t="str" cm="1">
        <f t="array" ref="O181">IF(C181&lt;&gt;"",[2]!HK3RECHECHERECHANTIER(C181,"DATE_OUVERT"),"")</f>
        <v/>
      </c>
      <c r="Q181" s="3"/>
      <c r="AB181" s="5"/>
      <c r="AC181" s="5"/>
    </row>
    <row r="182" spans="1:29" x14ac:dyDescent="0.3">
      <c r="A182" s="3"/>
      <c r="B182" s="3"/>
      <c r="C182" s="3"/>
      <c r="D182" s="6"/>
      <c r="K182" t="str" cm="1">
        <f t="array" ref="K182">IF(C182&lt;&gt;"",[2]!HK3RECHECHERECHANTIER(C182,"VILLE"),"")</f>
        <v/>
      </c>
      <c r="L182" t="str" cm="1">
        <f t="array" ref="L182">IF(C182&lt;&gt;"",[2]!HK3RECHECHERECHANTIER(C182,"ADRESSE1"),"")</f>
        <v/>
      </c>
      <c r="O182" s="6" t="str" cm="1">
        <f t="array" ref="O182">IF(C182&lt;&gt;"",[2]!HK3RECHECHERECHANTIER(C182,"DATE_OUVERT"),"")</f>
        <v/>
      </c>
      <c r="Q182" s="3"/>
      <c r="AB182" s="5"/>
      <c r="AC182" s="5"/>
    </row>
    <row r="183" spans="1:29" x14ac:dyDescent="0.3">
      <c r="A183" s="3"/>
      <c r="B183" s="3"/>
      <c r="C183" s="3"/>
      <c r="D183" s="6"/>
      <c r="K183" t="str" cm="1">
        <f t="array" ref="K183">IF(C183&lt;&gt;"",[2]!HK3RECHECHERECHANTIER(C183,"VILLE"),"")</f>
        <v/>
      </c>
      <c r="L183" t="str" cm="1">
        <f t="array" ref="L183">IF(C183&lt;&gt;"",[2]!HK3RECHECHERECHANTIER(C183,"ADRESSE1"),"")</f>
        <v/>
      </c>
      <c r="O183" s="6" t="str" cm="1">
        <f t="array" ref="O183">IF(C183&lt;&gt;"",[2]!HK3RECHECHERECHANTIER(C183,"DATE_OUVERT"),"")</f>
        <v/>
      </c>
      <c r="Q183" s="3"/>
      <c r="AB183" s="5"/>
      <c r="AC183" s="5"/>
    </row>
    <row r="184" spans="1:29" x14ac:dyDescent="0.3">
      <c r="A184" s="3"/>
      <c r="B184" s="3"/>
      <c r="C184" s="3"/>
      <c r="D184" s="6"/>
      <c r="K184" t="str" cm="1">
        <f t="array" ref="K184">IF(C184&lt;&gt;"",[2]!HK3RECHECHERECHANTIER(C184,"VILLE"),"")</f>
        <v/>
      </c>
      <c r="L184" t="str" cm="1">
        <f t="array" ref="L184">IF(C184&lt;&gt;"",[2]!HK3RECHECHERECHANTIER(C184,"ADRESSE1"),"")</f>
        <v/>
      </c>
      <c r="O184" s="6" t="str" cm="1">
        <f t="array" ref="O184">IF(C184&lt;&gt;"",[2]!HK3RECHECHERECHANTIER(C184,"DATE_OUVERT"),"")</f>
        <v/>
      </c>
      <c r="Q184" s="3"/>
      <c r="AB184" s="5"/>
      <c r="AC184" s="5"/>
    </row>
    <row r="185" spans="1:29" x14ac:dyDescent="0.3">
      <c r="A185" s="3"/>
      <c r="B185" s="3"/>
      <c r="C185" s="3"/>
      <c r="D185" s="6"/>
      <c r="K185" t="str" cm="1">
        <f t="array" ref="K185">IF(C185&lt;&gt;"",[2]!HK3RECHECHERECHANTIER(C185,"VILLE"),"")</f>
        <v/>
      </c>
      <c r="L185" t="str" cm="1">
        <f t="array" ref="L185">IF(C185&lt;&gt;"",[2]!HK3RECHECHERECHANTIER(C185,"ADRESSE1"),"")</f>
        <v/>
      </c>
      <c r="O185" s="6" t="str" cm="1">
        <f t="array" ref="O185">IF(C185&lt;&gt;"",[2]!HK3RECHECHERECHANTIER(C185,"DATE_OUVERT"),"")</f>
        <v/>
      </c>
      <c r="Q185" s="3"/>
      <c r="AB185" s="5"/>
      <c r="AC185" s="5"/>
    </row>
    <row r="186" spans="1:29" x14ac:dyDescent="0.3">
      <c r="A186" s="3"/>
      <c r="B186" s="3"/>
      <c r="C186" s="3"/>
      <c r="D186" s="6"/>
      <c r="K186" t="str" cm="1">
        <f t="array" ref="K186">IF(C186&lt;&gt;"",[2]!HK3RECHECHERECHANTIER(C186,"VILLE"),"")</f>
        <v/>
      </c>
      <c r="L186" t="str" cm="1">
        <f t="array" ref="L186">IF(C186&lt;&gt;"",[2]!HK3RECHECHERECHANTIER(C186,"ADRESSE1"),"")</f>
        <v/>
      </c>
      <c r="O186" s="6" t="str" cm="1">
        <f t="array" ref="O186">IF(C186&lt;&gt;"",[2]!HK3RECHECHERECHANTIER(C186,"DATE_OUVERT"),"")</f>
        <v/>
      </c>
      <c r="Q186" s="3"/>
      <c r="AB186" s="5"/>
      <c r="AC186" s="5"/>
    </row>
    <row r="187" spans="1:29" x14ac:dyDescent="0.3">
      <c r="A187" s="3"/>
      <c r="B187" s="3"/>
      <c r="C187" s="3"/>
      <c r="D187" s="6"/>
      <c r="K187" t="str" cm="1">
        <f t="array" ref="K187">IF(C187&lt;&gt;"",[2]!HK3RECHECHERECHANTIER(C187,"VILLE"),"")</f>
        <v/>
      </c>
      <c r="L187" t="str" cm="1">
        <f t="array" ref="L187">IF(C187&lt;&gt;"",[2]!HK3RECHECHERECHANTIER(C187,"ADRESSE1"),"")</f>
        <v/>
      </c>
      <c r="O187" s="6" t="str" cm="1">
        <f t="array" ref="O187">IF(C187&lt;&gt;"",[2]!HK3RECHECHERECHANTIER(C187,"DATE_OUVERT"),"")</f>
        <v/>
      </c>
      <c r="Q187" s="3"/>
      <c r="AB187" s="5"/>
      <c r="AC187" s="5"/>
    </row>
    <row r="188" spans="1:29" x14ac:dyDescent="0.3">
      <c r="A188" s="3"/>
      <c r="B188" s="3"/>
      <c r="C188" s="3"/>
      <c r="D188" s="6"/>
      <c r="K188" t="str" cm="1">
        <f t="array" ref="K188">IF(C188&lt;&gt;"",[2]!HK3RECHECHERECHANTIER(C188,"VILLE"),"")</f>
        <v/>
      </c>
      <c r="L188" t="str" cm="1">
        <f t="array" ref="L188">IF(C188&lt;&gt;"",[2]!HK3RECHECHERECHANTIER(C188,"ADRESSE1"),"")</f>
        <v/>
      </c>
      <c r="O188" s="6" t="str" cm="1">
        <f t="array" ref="O188">IF(C188&lt;&gt;"",[2]!HK3RECHECHERECHANTIER(C188,"DATE_OUVERT"),"")</f>
        <v/>
      </c>
      <c r="Q188" s="3"/>
      <c r="AB188" s="5"/>
      <c r="AC188" s="5"/>
    </row>
    <row r="189" spans="1:29" x14ac:dyDescent="0.3">
      <c r="A189" s="3"/>
      <c r="B189" s="3"/>
      <c r="C189" s="3"/>
      <c r="D189" s="6"/>
      <c r="K189" t="str" cm="1">
        <f t="array" ref="K189">IF(C189&lt;&gt;"",[2]!HK3RECHECHERECHANTIER(C189,"VILLE"),"")</f>
        <v/>
      </c>
      <c r="L189" t="str" cm="1">
        <f t="array" ref="L189">IF(C189&lt;&gt;"",[2]!HK3RECHECHERECHANTIER(C189,"ADRESSE1"),"")</f>
        <v/>
      </c>
      <c r="O189" s="6" t="str" cm="1">
        <f t="array" ref="O189">IF(C189&lt;&gt;"",[2]!HK3RECHECHERECHANTIER(C189,"DATE_OUVERT"),"")</f>
        <v/>
      </c>
      <c r="Q189" s="3"/>
      <c r="AB189" s="5"/>
      <c r="AC189" s="5"/>
    </row>
    <row r="190" spans="1:29" x14ac:dyDescent="0.3">
      <c r="A190" s="3"/>
      <c r="B190" s="3"/>
      <c r="C190" s="3"/>
      <c r="D190" s="6"/>
      <c r="K190" t="str" cm="1">
        <f t="array" ref="K190">IF(C190&lt;&gt;"",[2]!HK3RECHECHERECHANTIER(C190,"VILLE"),"")</f>
        <v/>
      </c>
      <c r="L190" t="str" cm="1">
        <f t="array" ref="L190">IF(C190&lt;&gt;"",[2]!HK3RECHECHERECHANTIER(C190,"ADRESSE1"),"")</f>
        <v/>
      </c>
      <c r="O190" s="6" t="str" cm="1">
        <f t="array" ref="O190">IF(C190&lt;&gt;"",[2]!HK3RECHECHERECHANTIER(C190,"DATE_OUVERT"),"")</f>
        <v/>
      </c>
      <c r="Q190" s="3"/>
      <c r="AB190" s="5"/>
      <c r="AC190" s="5"/>
    </row>
    <row r="191" spans="1:29" x14ac:dyDescent="0.3">
      <c r="A191" s="3"/>
      <c r="B191" s="3"/>
      <c r="C191" s="3"/>
      <c r="D191" s="6"/>
      <c r="K191" t="str" cm="1">
        <f t="array" ref="K191">IF(C191&lt;&gt;"",[2]!HK3RECHECHERECHANTIER(C191,"VILLE"),"")</f>
        <v/>
      </c>
      <c r="L191" t="str" cm="1">
        <f t="array" ref="L191">IF(C191&lt;&gt;"",[2]!HK3RECHECHERECHANTIER(C191,"ADRESSE1"),"")</f>
        <v/>
      </c>
      <c r="O191" s="6" t="str" cm="1">
        <f t="array" ref="O191">IF(C191&lt;&gt;"",[2]!HK3RECHECHERECHANTIER(C191,"DATE_OUVERT"),"")</f>
        <v/>
      </c>
      <c r="Q191" s="3"/>
      <c r="AB191" s="5"/>
      <c r="AC191" s="5"/>
    </row>
    <row r="192" spans="1:29" x14ac:dyDescent="0.3">
      <c r="A192" s="3"/>
      <c r="B192" s="3"/>
      <c r="C192" s="3"/>
      <c r="D192" s="6"/>
      <c r="K192" t="str" cm="1">
        <f t="array" ref="K192">IF(C192&lt;&gt;"",[2]!HK3RECHECHERECHANTIER(C192,"VILLE"),"")</f>
        <v/>
      </c>
      <c r="L192" t="str" cm="1">
        <f t="array" ref="L192">IF(C192&lt;&gt;"",[2]!HK3RECHECHERECHANTIER(C192,"ADRESSE1"),"")</f>
        <v/>
      </c>
      <c r="O192" s="6" t="str" cm="1">
        <f t="array" ref="O192">IF(C192&lt;&gt;"",[2]!HK3RECHECHERECHANTIER(C192,"DATE_OUVERT"),"")</f>
        <v/>
      </c>
      <c r="Q192" s="3"/>
      <c r="AB192" s="5"/>
      <c r="AC192" s="5"/>
    </row>
    <row r="193" spans="1:29" x14ac:dyDescent="0.3">
      <c r="A193" s="3"/>
      <c r="B193" s="3"/>
      <c r="C193" s="3"/>
      <c r="D193" s="6"/>
      <c r="K193" t="str" cm="1">
        <f t="array" ref="K193">IF(C193&lt;&gt;"",[2]!HK3RECHECHERECHANTIER(C193,"VILLE"),"")</f>
        <v/>
      </c>
      <c r="L193" t="str" cm="1">
        <f t="array" ref="L193">IF(C193&lt;&gt;"",[2]!HK3RECHECHERECHANTIER(C193,"ADRESSE1"),"")</f>
        <v/>
      </c>
      <c r="O193" s="6" t="str" cm="1">
        <f t="array" ref="O193">IF(C193&lt;&gt;"",[2]!HK3RECHECHERECHANTIER(C193,"DATE_OUVERT"),"")</f>
        <v/>
      </c>
      <c r="Q193" s="3"/>
      <c r="AB193" s="5"/>
      <c r="AC193" s="5"/>
    </row>
    <row r="194" spans="1:29" x14ac:dyDescent="0.3">
      <c r="A194" s="3"/>
      <c r="B194" s="3"/>
      <c r="C194" s="3"/>
      <c r="D194" s="6"/>
      <c r="K194" t="str" cm="1">
        <f t="array" ref="K194">IF(C194&lt;&gt;"",[2]!HK3RECHECHERECHANTIER(C194,"VILLE"),"")</f>
        <v/>
      </c>
      <c r="L194" t="str" cm="1">
        <f t="array" ref="L194">IF(C194&lt;&gt;"",[2]!HK3RECHECHERECHANTIER(C194,"ADRESSE1"),"")</f>
        <v/>
      </c>
      <c r="O194" s="6" t="str" cm="1">
        <f t="array" ref="O194">IF(C194&lt;&gt;"",[2]!HK3RECHECHERECHANTIER(C194,"DATE_OUVERT"),"")</f>
        <v/>
      </c>
      <c r="Q194" s="3"/>
      <c r="AB194" s="5"/>
      <c r="AC194" s="5"/>
    </row>
    <row r="195" spans="1:29" x14ac:dyDescent="0.3">
      <c r="A195" s="3"/>
      <c r="B195" s="3"/>
      <c r="C195" s="3"/>
      <c r="D195" s="6"/>
      <c r="K195" t="str" cm="1">
        <f t="array" ref="K195">IF(C195&lt;&gt;"",[2]!HK3RECHECHERECHANTIER(C195,"VILLE"),"")</f>
        <v/>
      </c>
      <c r="L195" t="str" cm="1">
        <f t="array" ref="L195">IF(C195&lt;&gt;"",[2]!HK3RECHECHERECHANTIER(C195,"ADRESSE1"),"")</f>
        <v/>
      </c>
      <c r="O195" s="6" t="str" cm="1">
        <f t="array" ref="O195">IF(C195&lt;&gt;"",[2]!HK3RECHECHERECHANTIER(C195,"DATE_OUVERT"),"")</f>
        <v/>
      </c>
      <c r="Q195" s="3"/>
      <c r="AB195" s="5"/>
      <c r="AC195" s="5"/>
    </row>
    <row r="196" spans="1:29" x14ac:dyDescent="0.3">
      <c r="A196" s="3"/>
      <c r="B196" s="3"/>
      <c r="C196" s="3"/>
      <c r="D196" s="6"/>
      <c r="K196" t="str" cm="1">
        <f t="array" ref="K196">IF(C196&lt;&gt;"",[2]!HK3RECHECHERECHANTIER(C196,"VILLE"),"")</f>
        <v/>
      </c>
      <c r="L196" t="str" cm="1">
        <f t="array" ref="L196">IF(C196&lt;&gt;"",[2]!HK3RECHECHERECHANTIER(C196,"ADRESSE1"),"")</f>
        <v/>
      </c>
      <c r="O196" s="6" t="str" cm="1">
        <f t="array" ref="O196">IF(C196&lt;&gt;"",[2]!HK3RECHECHERECHANTIER(C196,"DATE_OUVERT"),"")</f>
        <v/>
      </c>
      <c r="Q196" s="3"/>
      <c r="AB196" s="5"/>
      <c r="AC196" s="5"/>
    </row>
    <row r="197" spans="1:29" x14ac:dyDescent="0.3">
      <c r="A197" s="3"/>
      <c r="B197" s="3"/>
      <c r="C197" s="3"/>
      <c r="D197" s="6"/>
      <c r="K197" t="str" cm="1">
        <f t="array" ref="K197">IF(C197&lt;&gt;"",[2]!HK3RECHECHERECHANTIER(C197,"VILLE"),"")</f>
        <v/>
      </c>
      <c r="L197" t="str" cm="1">
        <f t="array" ref="L197">IF(C197&lt;&gt;"",[2]!HK3RECHECHERECHANTIER(C197,"ADRESSE1"),"")</f>
        <v/>
      </c>
      <c r="O197" s="6" t="str" cm="1">
        <f t="array" ref="O197">IF(C197&lt;&gt;"",[2]!HK3RECHECHERECHANTIER(C197,"DATE_OUVERT"),"")</f>
        <v/>
      </c>
      <c r="Q197" s="3"/>
      <c r="AB197" s="5"/>
      <c r="AC197" s="5"/>
    </row>
    <row r="198" spans="1:29" x14ac:dyDescent="0.3">
      <c r="A198" s="3"/>
      <c r="B198" s="3"/>
      <c r="C198" s="3"/>
      <c r="D198" s="6"/>
      <c r="K198" t="str" cm="1">
        <f t="array" ref="K198">IF(C198&lt;&gt;"",[2]!HK3RECHECHERECHANTIER(C198,"VILLE"),"")</f>
        <v/>
      </c>
      <c r="L198" t="str" cm="1">
        <f t="array" ref="L198">IF(C198&lt;&gt;"",[2]!HK3RECHECHERECHANTIER(C198,"ADRESSE1"),"")</f>
        <v/>
      </c>
      <c r="O198" s="6" t="str" cm="1">
        <f t="array" ref="O198">IF(C198&lt;&gt;"",[2]!HK3RECHECHERECHANTIER(C198,"DATE_OUVERT"),"")</f>
        <v/>
      </c>
      <c r="Q198" s="3"/>
      <c r="AB198" s="5"/>
      <c r="AC198" s="5"/>
    </row>
    <row r="199" spans="1:29" x14ac:dyDescent="0.3">
      <c r="A199" s="3"/>
      <c r="B199" s="3"/>
      <c r="C199" s="3"/>
      <c r="D199" s="6"/>
      <c r="K199" t="str" cm="1">
        <f t="array" ref="K199">IF(C199&lt;&gt;"",[2]!HK3RECHECHERECHANTIER(C199,"VILLE"),"")</f>
        <v/>
      </c>
      <c r="L199" t="str" cm="1">
        <f t="array" ref="L199">IF(C199&lt;&gt;"",[2]!HK3RECHECHERECHANTIER(C199,"ADRESSE1"),"")</f>
        <v/>
      </c>
      <c r="O199" s="6" t="str" cm="1">
        <f t="array" ref="O199">IF(C199&lt;&gt;"",[2]!HK3RECHECHERECHANTIER(C199,"DATE_OUVERT"),"")</f>
        <v/>
      </c>
      <c r="Q199" s="3"/>
      <c r="AB199" s="5"/>
      <c r="AC199" s="5"/>
    </row>
    <row r="200" spans="1:29" x14ac:dyDescent="0.3">
      <c r="A200" s="3"/>
      <c r="B200" s="3"/>
      <c r="C200" s="3"/>
      <c r="D200" s="6"/>
      <c r="K200" t="str" cm="1">
        <f t="array" ref="K200">IF(C200&lt;&gt;"",[2]!HK3RECHECHERECHANTIER(C200,"VILLE"),"")</f>
        <v/>
      </c>
      <c r="L200" t="str" cm="1">
        <f t="array" ref="L200">IF(C200&lt;&gt;"",[2]!HK3RECHECHERECHANTIER(C200,"ADRESSE1"),"")</f>
        <v/>
      </c>
      <c r="O200" s="6" t="str" cm="1">
        <f t="array" ref="O200">IF(C200&lt;&gt;"",[2]!HK3RECHECHERECHANTIER(C200,"DATE_OUVERT"),"")</f>
        <v/>
      </c>
      <c r="Q200" s="3"/>
      <c r="AB200" s="5"/>
      <c r="AC200" s="5"/>
    </row>
    <row r="201" spans="1:29" x14ac:dyDescent="0.3">
      <c r="A201" s="3"/>
      <c r="B201" s="3"/>
      <c r="C201" s="3"/>
      <c r="D201" s="6"/>
      <c r="K201" t="str" cm="1">
        <f t="array" ref="K201">IF(C201&lt;&gt;"",[2]!HK3RECHECHERECHANTIER(C201,"VILLE"),"")</f>
        <v/>
      </c>
      <c r="L201" t="str" cm="1">
        <f t="array" ref="L201">IF(C201&lt;&gt;"",[2]!HK3RECHECHERECHANTIER(C201,"ADRESSE1"),"")</f>
        <v/>
      </c>
      <c r="O201" s="6" t="str" cm="1">
        <f t="array" ref="O201">IF(C201&lt;&gt;"",[2]!HK3RECHECHERECHANTIER(C201,"DATE_OUVERT"),"")</f>
        <v/>
      </c>
      <c r="Q201" s="3"/>
      <c r="AB201" s="5"/>
      <c r="AC201" s="5"/>
    </row>
    <row r="202" spans="1:29" x14ac:dyDescent="0.3">
      <c r="A202" s="3"/>
      <c r="B202" s="3"/>
      <c r="C202" s="3"/>
      <c r="D202" s="6"/>
      <c r="K202" t="str" cm="1">
        <f t="array" ref="K202">IF(C202&lt;&gt;"",[2]!HK3RECHECHERECHANTIER(C202,"VILLE"),"")</f>
        <v/>
      </c>
      <c r="L202" t="str" cm="1">
        <f t="array" ref="L202">IF(C202&lt;&gt;"",[2]!HK3RECHECHERECHANTIER(C202,"ADRESSE1"),"")</f>
        <v/>
      </c>
      <c r="O202" s="6" t="str" cm="1">
        <f t="array" ref="O202">IF(C202&lt;&gt;"",[2]!HK3RECHECHERECHANTIER(C202,"DATE_OUVERT"),"")</f>
        <v/>
      </c>
      <c r="Q202" s="3"/>
      <c r="AB202" s="5"/>
      <c r="AC202" s="5"/>
    </row>
    <row r="203" spans="1:29" x14ac:dyDescent="0.3">
      <c r="A203" s="3"/>
      <c r="B203" s="3"/>
      <c r="C203" s="3"/>
      <c r="D203" s="6"/>
      <c r="K203" t="str" cm="1">
        <f t="array" ref="K203">IF(C203&lt;&gt;"",[2]!HK3RECHECHERECHANTIER(C203,"VILLE"),"")</f>
        <v/>
      </c>
      <c r="L203" t="str" cm="1">
        <f t="array" ref="L203">IF(C203&lt;&gt;"",[2]!HK3RECHECHERECHANTIER(C203,"ADRESSE1"),"")</f>
        <v/>
      </c>
      <c r="O203" s="6" t="str" cm="1">
        <f t="array" ref="O203">IF(C203&lt;&gt;"",[2]!HK3RECHECHERECHANTIER(C203,"DATE_OUVERT"),"")</f>
        <v/>
      </c>
      <c r="Q203" s="3"/>
      <c r="AB203" s="5"/>
      <c r="AC203" s="5"/>
    </row>
    <row r="204" spans="1:29" x14ac:dyDescent="0.3">
      <c r="A204" s="3"/>
      <c r="B204" s="3"/>
      <c r="C204" s="3"/>
      <c r="D204" s="6"/>
      <c r="K204" t="str" cm="1">
        <f t="array" ref="K204">IF(C204&lt;&gt;"",[2]!HK3RECHECHERECHANTIER(C204,"VILLE"),"")</f>
        <v/>
      </c>
      <c r="L204" t="str" cm="1">
        <f t="array" ref="L204">IF(C204&lt;&gt;"",[2]!HK3RECHECHERECHANTIER(C204,"ADRESSE1"),"")</f>
        <v/>
      </c>
      <c r="O204" s="6" t="str" cm="1">
        <f t="array" ref="O204">IF(C204&lt;&gt;"",[2]!HK3RECHECHERECHANTIER(C204,"DATE_OUVERT"),"")</f>
        <v/>
      </c>
      <c r="Q204" s="3"/>
      <c r="AB204" s="5"/>
      <c r="AC204" s="5"/>
    </row>
    <row r="205" spans="1:29" x14ac:dyDescent="0.3">
      <c r="A205" s="3"/>
      <c r="B205" s="3"/>
      <c r="C205" s="3"/>
      <c r="D205" s="6"/>
      <c r="K205" t="str" cm="1">
        <f t="array" ref="K205">IF(C205&lt;&gt;"",[2]!HK3RECHECHERECHANTIER(C205,"VILLE"),"")</f>
        <v/>
      </c>
      <c r="L205" t="str" cm="1">
        <f t="array" ref="L205">IF(C205&lt;&gt;"",[2]!HK3RECHECHERECHANTIER(C205,"ADRESSE1"),"")</f>
        <v/>
      </c>
      <c r="O205" s="6" t="str" cm="1">
        <f t="array" ref="O205">IF(C205&lt;&gt;"",[2]!HK3RECHECHERECHANTIER(C205,"DATE_OUVERT"),"")</f>
        <v/>
      </c>
      <c r="Q205" s="3"/>
      <c r="AB205" s="5"/>
      <c r="AC205" s="5"/>
    </row>
    <row r="206" spans="1:29" x14ac:dyDescent="0.3">
      <c r="A206" s="3"/>
      <c r="B206" s="3"/>
      <c r="C206" s="3"/>
      <c r="D206" s="6"/>
      <c r="K206" t="str" cm="1">
        <f t="array" ref="K206">IF(C206&lt;&gt;"",[2]!HK3RECHECHERECHANTIER(C206,"VILLE"),"")</f>
        <v/>
      </c>
      <c r="L206" t="str" cm="1">
        <f t="array" ref="L206">IF(C206&lt;&gt;"",[2]!HK3RECHECHERECHANTIER(C206,"ADRESSE1"),"")</f>
        <v/>
      </c>
      <c r="O206" s="6" t="str" cm="1">
        <f t="array" ref="O206">IF(C206&lt;&gt;"",[2]!HK3RECHECHERECHANTIER(C206,"DATE_OUVERT"),"")</f>
        <v/>
      </c>
      <c r="Q206" s="3"/>
      <c r="AB206" s="5"/>
      <c r="AC206" s="5"/>
    </row>
    <row r="207" spans="1:29" x14ac:dyDescent="0.3">
      <c r="A207" s="3"/>
      <c r="B207" s="3"/>
      <c r="C207" s="3"/>
      <c r="D207" s="6"/>
      <c r="K207" t="str" cm="1">
        <f t="array" ref="K207">IF(C207&lt;&gt;"",[2]!HK3RECHECHERECHANTIER(C207,"VILLE"),"")</f>
        <v/>
      </c>
      <c r="L207" t="str" cm="1">
        <f t="array" ref="L207">IF(C207&lt;&gt;"",[2]!HK3RECHECHERECHANTIER(C207,"ADRESSE1"),"")</f>
        <v/>
      </c>
      <c r="O207" s="6" t="str" cm="1">
        <f t="array" ref="O207">IF(C207&lt;&gt;"",[2]!HK3RECHECHERECHANTIER(C207,"DATE_OUVERT"),"")</f>
        <v/>
      </c>
      <c r="Q207" s="3"/>
      <c r="AB207" s="5"/>
      <c r="AC207" s="5"/>
    </row>
    <row r="208" spans="1:29" x14ac:dyDescent="0.3">
      <c r="A208" s="3"/>
      <c r="B208" s="3"/>
      <c r="C208" s="3"/>
      <c r="D208" s="6"/>
      <c r="K208" t="str" cm="1">
        <f t="array" ref="K208">IF(C208&lt;&gt;"",[2]!HK3RECHECHERECHANTIER(C208,"VILLE"),"")</f>
        <v/>
      </c>
      <c r="L208" t="str" cm="1">
        <f t="array" ref="L208">IF(C208&lt;&gt;"",[2]!HK3RECHECHERECHANTIER(C208,"ADRESSE1"),"")</f>
        <v/>
      </c>
      <c r="O208" s="6" t="str" cm="1">
        <f t="array" ref="O208">IF(C208&lt;&gt;"",[2]!HK3RECHECHERECHANTIER(C208,"DATE_OUVERT"),"")</f>
        <v/>
      </c>
      <c r="Q208" s="3"/>
      <c r="AB208" s="5"/>
      <c r="AC208" s="5"/>
    </row>
    <row r="209" spans="1:29" x14ac:dyDescent="0.3">
      <c r="A209" s="3"/>
      <c r="B209" s="3"/>
      <c r="C209" s="3"/>
      <c r="D209" s="6"/>
      <c r="K209" t="str" cm="1">
        <f t="array" ref="K209">IF(C209&lt;&gt;"",[2]!HK3RECHECHERECHANTIER(C209,"VILLE"),"")</f>
        <v/>
      </c>
      <c r="L209" t="str" cm="1">
        <f t="array" ref="L209">IF(C209&lt;&gt;"",[2]!HK3RECHECHERECHANTIER(C209,"ADRESSE1"),"")</f>
        <v/>
      </c>
      <c r="O209" s="6" t="str" cm="1">
        <f t="array" ref="O209">IF(C209&lt;&gt;"",[2]!HK3RECHECHERECHANTIER(C209,"DATE_OUVERT"),"")</f>
        <v/>
      </c>
      <c r="Q209" s="3"/>
      <c r="AB209" s="5"/>
      <c r="AC209" s="5"/>
    </row>
    <row r="210" spans="1:29" x14ac:dyDescent="0.3">
      <c r="A210" s="3"/>
      <c r="B210" s="3"/>
      <c r="C210" s="3"/>
      <c r="D210" s="6"/>
      <c r="K210" t="str" cm="1">
        <f t="array" ref="K210">IF(C210&lt;&gt;"",[2]!HK3RECHECHERECHANTIER(C210,"VILLE"),"")</f>
        <v/>
      </c>
      <c r="L210" t="str" cm="1">
        <f t="array" ref="L210">IF(C210&lt;&gt;"",[2]!HK3RECHECHERECHANTIER(C210,"ADRESSE1"),"")</f>
        <v/>
      </c>
      <c r="O210" s="6" t="str" cm="1">
        <f t="array" ref="O210">IF(C210&lt;&gt;"",[2]!HK3RECHECHERECHANTIER(C210,"DATE_OUVERT"),"")</f>
        <v/>
      </c>
      <c r="Q210" s="3"/>
      <c r="AB210" s="5"/>
      <c r="AC210" s="5"/>
    </row>
    <row r="211" spans="1:29" x14ac:dyDescent="0.3">
      <c r="A211" s="3"/>
      <c r="B211" s="3"/>
      <c r="C211" s="3"/>
      <c r="D211" s="6"/>
      <c r="K211" t="str" cm="1">
        <f t="array" ref="K211">IF(C211&lt;&gt;"",[2]!HK3RECHECHERECHANTIER(C211,"VILLE"),"")</f>
        <v/>
      </c>
      <c r="L211" t="str" cm="1">
        <f t="array" ref="L211">IF(C211&lt;&gt;"",[2]!HK3RECHECHERECHANTIER(C211,"ADRESSE1"),"")</f>
        <v/>
      </c>
      <c r="O211" s="6" t="str" cm="1">
        <f t="array" ref="O211">IF(C211&lt;&gt;"",[2]!HK3RECHECHERECHANTIER(C211,"DATE_OUVERT"),"")</f>
        <v/>
      </c>
      <c r="Q211" s="3"/>
      <c r="AB211" s="5"/>
      <c r="AC211" s="5"/>
    </row>
    <row r="212" spans="1:29" x14ac:dyDescent="0.3">
      <c r="A212" s="3"/>
      <c r="B212" s="3"/>
      <c r="C212" s="3"/>
      <c r="D212" s="6"/>
      <c r="K212" t="str" cm="1">
        <f t="array" ref="K212">IF(C212&lt;&gt;"",[2]!HK3RECHECHERECHANTIER(C212,"VILLE"),"")</f>
        <v/>
      </c>
      <c r="L212" t="str" cm="1">
        <f t="array" ref="L212">IF(C212&lt;&gt;"",[2]!HK3RECHECHERECHANTIER(C212,"ADRESSE1"),"")</f>
        <v/>
      </c>
      <c r="O212" s="6" t="str" cm="1">
        <f t="array" ref="O212">IF(C212&lt;&gt;"",[2]!HK3RECHECHERECHANTIER(C212,"DATE_OUVERT"),"")</f>
        <v/>
      </c>
      <c r="Q212" s="3"/>
      <c r="AB212" s="5"/>
      <c r="AC212" s="5"/>
    </row>
    <row r="213" spans="1:29" x14ac:dyDescent="0.3">
      <c r="A213" s="3"/>
      <c r="B213" s="3"/>
      <c r="C213" s="3"/>
      <c r="D213" s="6"/>
      <c r="K213" t="str" cm="1">
        <f t="array" ref="K213">IF(C213&lt;&gt;"",[2]!HK3RECHECHERECHANTIER(C213,"VILLE"),"")</f>
        <v/>
      </c>
      <c r="L213" t="str" cm="1">
        <f t="array" ref="L213">IF(C213&lt;&gt;"",[2]!HK3RECHECHERECHANTIER(C213,"ADRESSE1"),"")</f>
        <v/>
      </c>
      <c r="O213" s="6" t="str" cm="1">
        <f t="array" ref="O213">IF(C213&lt;&gt;"",[2]!HK3RECHECHERECHANTIER(C213,"DATE_OUVERT"),"")</f>
        <v/>
      </c>
      <c r="Q213" s="3"/>
      <c r="AB213" s="5"/>
      <c r="AC213" s="5"/>
    </row>
    <row r="214" spans="1:29" x14ac:dyDescent="0.3">
      <c r="A214" s="3"/>
      <c r="B214" s="3"/>
      <c r="C214" s="3"/>
      <c r="D214" s="6"/>
      <c r="K214" t="str" cm="1">
        <f t="array" ref="K214">IF(C214&lt;&gt;"",[2]!HK3RECHECHERECHANTIER(C214,"VILLE"),"")</f>
        <v/>
      </c>
      <c r="L214" t="str" cm="1">
        <f t="array" ref="L214">IF(C214&lt;&gt;"",[2]!HK3RECHECHERECHANTIER(C214,"ADRESSE1"),"")</f>
        <v/>
      </c>
      <c r="O214" s="6" t="str" cm="1">
        <f t="array" ref="O214">IF(C214&lt;&gt;"",[2]!HK3RECHECHERECHANTIER(C214,"DATE_OUVERT"),"")</f>
        <v/>
      </c>
      <c r="Q214" s="3"/>
      <c r="AB214" s="5"/>
      <c r="AC214" s="5"/>
    </row>
    <row r="215" spans="1:29" x14ac:dyDescent="0.3">
      <c r="A215" s="3"/>
      <c r="B215" s="3"/>
      <c r="C215" s="3"/>
      <c r="D215" s="6"/>
      <c r="K215" t="str" cm="1">
        <f t="array" ref="K215">IF(C215&lt;&gt;"",[2]!HK3RECHECHERECHANTIER(C215,"VILLE"),"")</f>
        <v/>
      </c>
      <c r="L215" t="str" cm="1">
        <f t="array" ref="L215">IF(C215&lt;&gt;"",[2]!HK3RECHECHERECHANTIER(C215,"ADRESSE1"),"")</f>
        <v/>
      </c>
      <c r="O215" s="6" t="str" cm="1">
        <f t="array" ref="O215">IF(C215&lt;&gt;"",[2]!HK3RECHECHERECHANTIER(C215,"DATE_OUVERT"),"")</f>
        <v/>
      </c>
      <c r="Q215" s="3"/>
      <c r="AB215" s="5"/>
      <c r="AC215" s="5"/>
    </row>
    <row r="216" spans="1:29" x14ac:dyDescent="0.3">
      <c r="A216" s="3"/>
      <c r="B216" s="3"/>
      <c r="C216" s="3"/>
      <c r="D216" s="6"/>
      <c r="K216" t="str" cm="1">
        <f t="array" ref="K216">IF(C216&lt;&gt;"",[2]!HK3RECHECHERECHANTIER(C216,"VILLE"),"")</f>
        <v/>
      </c>
      <c r="L216" t="str" cm="1">
        <f t="array" ref="L216">IF(C216&lt;&gt;"",[2]!HK3RECHECHERECHANTIER(C216,"ADRESSE1"),"")</f>
        <v/>
      </c>
      <c r="O216" s="6" t="str" cm="1">
        <f t="array" ref="O216">IF(C216&lt;&gt;"",[2]!HK3RECHECHERECHANTIER(C216,"DATE_OUVERT"),"")</f>
        <v/>
      </c>
      <c r="Q216" s="3"/>
      <c r="AB216" s="5"/>
      <c r="AC216" s="5"/>
    </row>
    <row r="217" spans="1:29" x14ac:dyDescent="0.3">
      <c r="A217" s="3"/>
      <c r="B217" s="3"/>
      <c r="C217" s="3"/>
      <c r="D217" s="6"/>
      <c r="K217" t="str" cm="1">
        <f t="array" ref="K217">IF(C217&lt;&gt;"",[2]!HK3RECHECHERECHANTIER(C217,"VILLE"),"")</f>
        <v/>
      </c>
      <c r="L217" t="str" cm="1">
        <f t="array" ref="L217">IF(C217&lt;&gt;"",[2]!HK3RECHECHERECHANTIER(C217,"ADRESSE1"),"")</f>
        <v/>
      </c>
      <c r="O217" s="6" t="str" cm="1">
        <f t="array" ref="O217">IF(C217&lt;&gt;"",[2]!HK3RECHECHERECHANTIER(C217,"DATE_OUVERT"),"")</f>
        <v/>
      </c>
      <c r="Q217" s="3"/>
      <c r="AB217" s="5"/>
      <c r="AC217" s="5"/>
    </row>
    <row r="218" spans="1:29" x14ac:dyDescent="0.3">
      <c r="A218" s="3"/>
      <c r="B218" s="3"/>
      <c r="C218" s="3"/>
      <c r="D218" s="6"/>
      <c r="K218" t="str" cm="1">
        <f t="array" ref="K218">IF(C218&lt;&gt;"",[2]!HK3RECHECHERECHANTIER(C218,"VILLE"),"")</f>
        <v/>
      </c>
      <c r="L218" t="str" cm="1">
        <f t="array" ref="L218">IF(C218&lt;&gt;"",[2]!HK3RECHECHERECHANTIER(C218,"ADRESSE1"),"")</f>
        <v/>
      </c>
      <c r="O218" s="6" t="str" cm="1">
        <f t="array" ref="O218">IF(C218&lt;&gt;"",[2]!HK3RECHECHERECHANTIER(C218,"DATE_OUVERT"),"")</f>
        <v/>
      </c>
      <c r="Q218" s="3"/>
      <c r="AB218" s="5"/>
      <c r="AC218" s="5"/>
    </row>
    <row r="219" spans="1:29" x14ac:dyDescent="0.3">
      <c r="A219" s="3"/>
      <c r="B219" s="3"/>
      <c r="C219" s="3"/>
      <c r="D219" s="6"/>
      <c r="K219" t="str" cm="1">
        <f t="array" ref="K219">IF(C219&lt;&gt;"",[2]!HK3RECHECHERECHANTIER(C219,"VILLE"),"")</f>
        <v/>
      </c>
      <c r="L219" t="str" cm="1">
        <f t="array" ref="L219">IF(C219&lt;&gt;"",[2]!HK3RECHECHERECHANTIER(C219,"ADRESSE1"),"")</f>
        <v/>
      </c>
      <c r="O219" s="6" t="str" cm="1">
        <f t="array" ref="O219">IF(C219&lt;&gt;"",[2]!HK3RECHECHERECHANTIER(C219,"DATE_OUVERT"),"")</f>
        <v/>
      </c>
      <c r="Q219" s="3"/>
      <c r="AB219" s="5"/>
      <c r="AC219" s="5"/>
    </row>
    <row r="220" spans="1:29" x14ac:dyDescent="0.3">
      <c r="A220" s="3"/>
      <c r="B220" s="3"/>
      <c r="C220" s="3"/>
      <c r="D220" s="6"/>
      <c r="K220" t="str" cm="1">
        <f t="array" ref="K220">IF(C220&lt;&gt;"",[2]!HK3RECHECHERECHANTIER(C220,"VILLE"),"")</f>
        <v/>
      </c>
      <c r="L220" t="str" cm="1">
        <f t="array" ref="L220">IF(C220&lt;&gt;"",[2]!HK3RECHECHERECHANTIER(C220,"ADRESSE1"),"")</f>
        <v/>
      </c>
      <c r="O220" s="6" t="str" cm="1">
        <f t="array" ref="O220">IF(C220&lt;&gt;"",[2]!HK3RECHECHERECHANTIER(C220,"DATE_OUVERT"),"")</f>
        <v/>
      </c>
      <c r="Q220" s="3"/>
      <c r="AB220" s="5"/>
      <c r="AC220" s="5"/>
    </row>
    <row r="221" spans="1:29" x14ac:dyDescent="0.3">
      <c r="A221" s="3"/>
      <c r="B221" s="3"/>
      <c r="C221" s="3"/>
      <c r="D221" s="6"/>
      <c r="K221" t="str" cm="1">
        <f t="array" ref="K221">IF(C221&lt;&gt;"",[2]!HK3RECHECHERECHANTIER(C221,"VILLE"),"")</f>
        <v/>
      </c>
      <c r="L221" t="str" cm="1">
        <f t="array" ref="L221">IF(C221&lt;&gt;"",[2]!HK3RECHECHERECHANTIER(C221,"ADRESSE1"),"")</f>
        <v/>
      </c>
      <c r="O221" s="6" t="str" cm="1">
        <f t="array" ref="O221">IF(C221&lt;&gt;"",[2]!HK3RECHECHERECHANTIER(C221,"DATE_OUVERT"),"")</f>
        <v/>
      </c>
      <c r="Q221" s="3"/>
      <c r="AB221" s="5"/>
      <c r="AC221" s="5"/>
    </row>
    <row r="222" spans="1:29" x14ac:dyDescent="0.3">
      <c r="A222" s="3"/>
      <c r="B222" s="3"/>
      <c r="C222" s="3"/>
      <c r="D222" s="6"/>
      <c r="K222" t="str" cm="1">
        <f t="array" ref="K222">IF(C222&lt;&gt;"",[2]!HK3RECHECHERECHANTIER(C222,"VILLE"),"")</f>
        <v/>
      </c>
      <c r="L222" t="str" cm="1">
        <f t="array" ref="L222">IF(C222&lt;&gt;"",[2]!HK3RECHECHERECHANTIER(C222,"ADRESSE1"),"")</f>
        <v/>
      </c>
      <c r="O222" s="6" t="str" cm="1">
        <f t="array" ref="O222">IF(C222&lt;&gt;"",[2]!HK3RECHECHERECHANTIER(C222,"DATE_OUVERT"),"")</f>
        <v/>
      </c>
      <c r="Q222" s="3"/>
      <c r="AB222" s="5"/>
      <c r="AC222" s="5"/>
    </row>
    <row r="223" spans="1:29" x14ac:dyDescent="0.3">
      <c r="A223" s="3"/>
      <c r="B223" s="3"/>
      <c r="C223" s="3"/>
      <c r="D223" s="6"/>
      <c r="K223" t="str" cm="1">
        <f t="array" ref="K223">IF(C223&lt;&gt;"",[2]!HK3RECHECHERECHANTIER(C223,"VILLE"),"")</f>
        <v/>
      </c>
      <c r="L223" t="str" cm="1">
        <f t="array" ref="L223">IF(C223&lt;&gt;"",[2]!HK3RECHECHERECHANTIER(C223,"ADRESSE1"),"")</f>
        <v/>
      </c>
      <c r="O223" s="6" t="str" cm="1">
        <f t="array" ref="O223">IF(C223&lt;&gt;"",[2]!HK3RECHECHERECHANTIER(C223,"DATE_OUVERT"),"")</f>
        <v/>
      </c>
      <c r="Q223" s="3"/>
      <c r="AB223" s="5"/>
      <c r="AC223" s="5"/>
    </row>
    <row r="224" spans="1:29" x14ac:dyDescent="0.3">
      <c r="A224" s="3"/>
      <c r="B224" s="3"/>
      <c r="C224" s="3"/>
      <c r="D224" s="6"/>
      <c r="K224" t="str" cm="1">
        <f t="array" ref="K224">IF(C224&lt;&gt;"",[2]!HK3RECHECHERECHANTIER(C224,"VILLE"),"")</f>
        <v/>
      </c>
      <c r="L224" t="str" cm="1">
        <f t="array" ref="L224">IF(C224&lt;&gt;"",[2]!HK3RECHECHERECHANTIER(C224,"ADRESSE1"),"")</f>
        <v/>
      </c>
      <c r="O224" s="6" t="str" cm="1">
        <f t="array" ref="O224">IF(C224&lt;&gt;"",[2]!HK3RECHECHERECHANTIER(C224,"DATE_OUVERT"),"")</f>
        <v/>
      </c>
      <c r="Q224" s="3"/>
      <c r="AB224" s="5"/>
      <c r="AC224" s="5"/>
    </row>
    <row r="225" spans="1:29" x14ac:dyDescent="0.3">
      <c r="A225" s="3"/>
      <c r="B225" s="3"/>
      <c r="C225" s="3"/>
      <c r="D225" s="6"/>
      <c r="K225" t="str" cm="1">
        <f t="array" ref="K225">IF(C225&lt;&gt;"",[2]!HK3RECHECHERECHANTIER(C225,"VILLE"),"")</f>
        <v/>
      </c>
      <c r="L225" t="str" cm="1">
        <f t="array" ref="L225">IF(C225&lt;&gt;"",[2]!HK3RECHECHERECHANTIER(C225,"ADRESSE1"),"")</f>
        <v/>
      </c>
      <c r="O225" s="6" t="str" cm="1">
        <f t="array" ref="O225">IF(C225&lt;&gt;"",[2]!HK3RECHECHERECHANTIER(C225,"DATE_OUVERT"),"")</f>
        <v/>
      </c>
      <c r="Q225" s="3"/>
      <c r="AB225" s="5"/>
      <c r="AC225" s="5"/>
    </row>
    <row r="226" spans="1:29" x14ac:dyDescent="0.3">
      <c r="A226" s="3"/>
      <c r="B226" s="3"/>
      <c r="C226" s="3"/>
      <c r="D226" s="6"/>
      <c r="K226" t="str" cm="1">
        <f t="array" ref="K226">IF(C226&lt;&gt;"",[2]!HK3RECHECHERECHANTIER(C226,"VILLE"),"")</f>
        <v/>
      </c>
      <c r="L226" t="str" cm="1">
        <f t="array" ref="L226">IF(C226&lt;&gt;"",[2]!HK3RECHECHERECHANTIER(C226,"ADRESSE1"),"")</f>
        <v/>
      </c>
      <c r="O226" s="6" t="str" cm="1">
        <f t="array" ref="O226">IF(C226&lt;&gt;"",[2]!HK3RECHECHERECHANTIER(C226,"DATE_OUVERT"),"")</f>
        <v/>
      </c>
      <c r="Q226" s="3"/>
      <c r="AB226" s="5"/>
      <c r="AC226" s="5"/>
    </row>
    <row r="227" spans="1:29" x14ac:dyDescent="0.3">
      <c r="A227" s="3"/>
      <c r="B227" s="3"/>
      <c r="C227" s="3"/>
      <c r="D227" s="6"/>
      <c r="K227" t="str" cm="1">
        <f t="array" ref="K227">IF(C227&lt;&gt;"",[2]!HK3RECHECHERECHANTIER(C227,"VILLE"),"")</f>
        <v/>
      </c>
      <c r="L227" t="str" cm="1">
        <f t="array" ref="L227">IF(C227&lt;&gt;"",[2]!HK3RECHECHERECHANTIER(C227,"ADRESSE1"),"")</f>
        <v/>
      </c>
      <c r="O227" s="6" t="str" cm="1">
        <f t="array" ref="O227">IF(C227&lt;&gt;"",[2]!HK3RECHECHERECHANTIER(C227,"DATE_OUVERT"),"")</f>
        <v/>
      </c>
      <c r="Q227" s="3"/>
      <c r="AB227" s="5"/>
      <c r="AC227" s="5"/>
    </row>
    <row r="228" spans="1:29" x14ac:dyDescent="0.3">
      <c r="A228" s="3"/>
      <c r="B228" s="3"/>
      <c r="C228" s="3"/>
      <c r="D228" s="6"/>
      <c r="K228" t="str" cm="1">
        <f t="array" ref="K228">IF(C228&lt;&gt;"",[2]!HK3RECHECHERECHANTIER(C228,"VILLE"),"")</f>
        <v/>
      </c>
      <c r="L228" t="str" cm="1">
        <f t="array" ref="L228">IF(C228&lt;&gt;"",[2]!HK3RECHECHERECHANTIER(C228,"ADRESSE1"),"")</f>
        <v/>
      </c>
      <c r="O228" s="6" t="str" cm="1">
        <f t="array" ref="O228">IF(C228&lt;&gt;"",[2]!HK3RECHECHERECHANTIER(C228,"DATE_OUVERT"),"")</f>
        <v/>
      </c>
      <c r="Q228" s="3"/>
      <c r="AB228" s="5"/>
      <c r="AC228" s="5"/>
    </row>
    <row r="229" spans="1:29" x14ac:dyDescent="0.3">
      <c r="A229" s="3"/>
      <c r="B229" s="3"/>
      <c r="C229" s="3"/>
      <c r="D229" s="6"/>
      <c r="K229" t="str" cm="1">
        <f t="array" ref="K229">IF(C229&lt;&gt;"",[2]!HK3RECHECHERECHANTIER(C229,"VILLE"),"")</f>
        <v/>
      </c>
      <c r="L229" t="str" cm="1">
        <f t="array" ref="L229">IF(C229&lt;&gt;"",[2]!HK3RECHECHERECHANTIER(C229,"ADRESSE1"),"")</f>
        <v/>
      </c>
      <c r="O229" s="6" t="str" cm="1">
        <f t="array" ref="O229">IF(C229&lt;&gt;"",[2]!HK3RECHECHERECHANTIER(C229,"DATE_OUVERT"),"")</f>
        <v/>
      </c>
      <c r="Q229" s="3"/>
      <c r="AB229" s="5"/>
      <c r="AC229" s="5"/>
    </row>
    <row r="230" spans="1:29" x14ac:dyDescent="0.3">
      <c r="A230" s="3"/>
      <c r="B230" s="3"/>
      <c r="C230" s="3"/>
      <c r="D230" s="6"/>
      <c r="K230" t="str" cm="1">
        <f t="array" ref="K230">IF(C230&lt;&gt;"",[2]!HK3RECHECHERECHANTIER(C230,"VILLE"),"")</f>
        <v/>
      </c>
      <c r="L230" t="str" cm="1">
        <f t="array" ref="L230">IF(C230&lt;&gt;"",[2]!HK3RECHECHERECHANTIER(C230,"ADRESSE1"),"")</f>
        <v/>
      </c>
      <c r="O230" s="6" t="str" cm="1">
        <f t="array" ref="O230">IF(C230&lt;&gt;"",[2]!HK3RECHECHERECHANTIER(C230,"DATE_OUVERT"),"")</f>
        <v/>
      </c>
      <c r="Q230" s="3"/>
      <c r="AB230" s="5"/>
      <c r="AC230" s="5"/>
    </row>
    <row r="231" spans="1:29" x14ac:dyDescent="0.3">
      <c r="A231" s="3"/>
      <c r="B231" s="3"/>
      <c r="C231" s="3"/>
      <c r="D231" s="6"/>
      <c r="K231" t="str" cm="1">
        <f t="array" ref="K231">IF(C231&lt;&gt;"",[2]!HK3RECHECHERECHANTIER(C231,"VILLE"),"")</f>
        <v/>
      </c>
      <c r="L231" t="str" cm="1">
        <f t="array" ref="L231">IF(C231&lt;&gt;"",[2]!HK3RECHECHERECHANTIER(C231,"ADRESSE1"),"")</f>
        <v/>
      </c>
      <c r="O231" s="6" t="str" cm="1">
        <f t="array" ref="O231">IF(C231&lt;&gt;"",[2]!HK3RECHECHERECHANTIER(C231,"DATE_OUVERT"),"")</f>
        <v/>
      </c>
      <c r="Q231" s="3"/>
      <c r="AB231" s="5"/>
      <c r="AC231" s="5"/>
    </row>
    <row r="232" spans="1:29" x14ac:dyDescent="0.3">
      <c r="A232" s="3"/>
      <c r="B232" s="3"/>
      <c r="C232" s="3"/>
      <c r="D232" s="6"/>
      <c r="K232" t="str" cm="1">
        <f t="array" ref="K232">IF(C232&lt;&gt;"",[2]!HK3RECHECHERECHANTIER(C232,"VILLE"),"")</f>
        <v/>
      </c>
      <c r="L232" t="str" cm="1">
        <f t="array" ref="L232">IF(C232&lt;&gt;"",[2]!HK3RECHECHERECHANTIER(C232,"ADRESSE1"),"")</f>
        <v/>
      </c>
      <c r="O232" s="6" t="str" cm="1">
        <f t="array" ref="O232">IF(C232&lt;&gt;"",[2]!HK3RECHECHERECHANTIER(C232,"DATE_OUVERT"),"")</f>
        <v/>
      </c>
      <c r="Q232" s="3"/>
      <c r="AB232" s="5"/>
      <c r="AC232" s="5"/>
    </row>
    <row r="233" spans="1:29" x14ac:dyDescent="0.3">
      <c r="A233" s="3"/>
      <c r="B233" s="3"/>
      <c r="C233" s="3"/>
      <c r="D233" s="6"/>
      <c r="K233" t="str" cm="1">
        <f t="array" ref="K233">IF(C233&lt;&gt;"",[2]!HK3RECHECHERECHANTIER(C233,"VILLE"),"")</f>
        <v/>
      </c>
      <c r="L233" t="str" cm="1">
        <f t="array" ref="L233">IF(C233&lt;&gt;"",[2]!HK3RECHECHERECHANTIER(C233,"ADRESSE1"),"")</f>
        <v/>
      </c>
      <c r="O233" s="6" t="str" cm="1">
        <f t="array" ref="O233">IF(C233&lt;&gt;"",[2]!HK3RECHECHERECHANTIER(C233,"DATE_OUVERT"),"")</f>
        <v/>
      </c>
      <c r="Q233" s="3"/>
      <c r="AB233" s="5"/>
      <c r="AC233" s="5"/>
    </row>
    <row r="234" spans="1:29" x14ac:dyDescent="0.3">
      <c r="A234" s="3"/>
      <c r="B234" s="3"/>
      <c r="C234" s="3"/>
      <c r="D234" s="6"/>
      <c r="K234" t="str" cm="1">
        <f t="array" ref="K234">IF(C234&lt;&gt;"",[2]!HK3RECHECHERECHANTIER(C234,"VILLE"),"")</f>
        <v/>
      </c>
      <c r="L234" t="str" cm="1">
        <f t="array" ref="L234">IF(C234&lt;&gt;"",[2]!HK3RECHECHERECHANTIER(C234,"ADRESSE1"),"")</f>
        <v/>
      </c>
      <c r="O234" s="6" t="str" cm="1">
        <f t="array" ref="O234">IF(C234&lt;&gt;"",[2]!HK3RECHECHERECHANTIER(C234,"DATE_OUVERT"),"")</f>
        <v/>
      </c>
      <c r="Q234" s="3"/>
      <c r="AB234" s="5"/>
      <c r="AC234" s="5"/>
    </row>
    <row r="235" spans="1:29" x14ac:dyDescent="0.3">
      <c r="A235" s="3"/>
      <c r="B235" s="3"/>
      <c r="C235" s="3"/>
      <c r="D235" s="6"/>
      <c r="K235" t="str" cm="1">
        <f t="array" ref="K235">IF(C235&lt;&gt;"",[2]!HK3RECHECHERECHANTIER(C235,"VILLE"),"")</f>
        <v/>
      </c>
      <c r="L235" t="str" cm="1">
        <f t="array" ref="L235">IF(C235&lt;&gt;"",[2]!HK3RECHECHERECHANTIER(C235,"ADRESSE1"),"")</f>
        <v/>
      </c>
      <c r="O235" s="6" t="str" cm="1">
        <f t="array" ref="O235">IF(C235&lt;&gt;"",[2]!HK3RECHECHERECHANTIER(C235,"DATE_OUVERT"),"")</f>
        <v/>
      </c>
      <c r="Q235" s="3"/>
      <c r="AB235" s="5"/>
      <c r="AC235" s="5"/>
    </row>
    <row r="236" spans="1:29" x14ac:dyDescent="0.3">
      <c r="A236" s="3"/>
      <c r="B236" s="3"/>
      <c r="C236" s="3"/>
      <c r="D236" s="6"/>
      <c r="K236" t="str" cm="1">
        <f t="array" ref="K236">IF(C236&lt;&gt;"",[2]!HK3RECHECHERECHANTIER(C236,"VILLE"),"")</f>
        <v/>
      </c>
      <c r="L236" t="str" cm="1">
        <f t="array" ref="L236">IF(C236&lt;&gt;"",[2]!HK3RECHECHERECHANTIER(C236,"ADRESSE1"),"")</f>
        <v/>
      </c>
      <c r="O236" s="6" t="str" cm="1">
        <f t="array" ref="O236">IF(C236&lt;&gt;"",[2]!HK3RECHECHERECHANTIER(C236,"DATE_OUVERT"),"")</f>
        <v/>
      </c>
      <c r="Q236" s="3"/>
      <c r="AB236" s="5"/>
      <c r="AC236" s="5"/>
    </row>
    <row r="237" spans="1:29" x14ac:dyDescent="0.3">
      <c r="A237" s="3"/>
      <c r="B237" s="3"/>
      <c r="C237" s="3"/>
      <c r="D237" s="6"/>
      <c r="K237" t="str" cm="1">
        <f t="array" ref="K237">IF(C237&lt;&gt;"",[2]!HK3RECHECHERECHANTIER(C237,"VILLE"),"")</f>
        <v/>
      </c>
      <c r="L237" t="str" cm="1">
        <f t="array" ref="L237">IF(C237&lt;&gt;"",[2]!HK3RECHECHERECHANTIER(C237,"ADRESSE1"),"")</f>
        <v/>
      </c>
      <c r="O237" s="6" t="str" cm="1">
        <f t="array" ref="O237">IF(C237&lt;&gt;"",[2]!HK3RECHECHERECHANTIER(C237,"DATE_OUVERT"),"")</f>
        <v/>
      </c>
      <c r="Q237" s="3"/>
      <c r="AB237" s="5"/>
      <c r="AC237" s="5"/>
    </row>
    <row r="238" spans="1:29" x14ac:dyDescent="0.3">
      <c r="A238" s="3"/>
      <c r="B238" s="3"/>
      <c r="C238" s="3"/>
      <c r="D238" s="6"/>
      <c r="K238" t="str" cm="1">
        <f t="array" ref="K238">IF(C238&lt;&gt;"",[2]!HK3RECHECHERECHANTIER(C238,"VILLE"),"")</f>
        <v/>
      </c>
      <c r="L238" t="str" cm="1">
        <f t="array" ref="L238">IF(C238&lt;&gt;"",[2]!HK3RECHECHERECHANTIER(C238,"ADRESSE1"),"")</f>
        <v/>
      </c>
      <c r="O238" s="6" t="str" cm="1">
        <f t="array" ref="O238">IF(C238&lt;&gt;"",[2]!HK3RECHECHERECHANTIER(C238,"DATE_OUVERT"),"")</f>
        <v/>
      </c>
      <c r="Q238" s="3"/>
      <c r="AB238" s="5"/>
      <c r="AC238" s="5"/>
    </row>
    <row r="239" spans="1:29" x14ac:dyDescent="0.3">
      <c r="A239" s="3"/>
      <c r="B239" s="3"/>
      <c r="C239" s="3"/>
      <c r="D239" s="6"/>
      <c r="K239" t="str" cm="1">
        <f t="array" ref="K239">IF(C239&lt;&gt;"",[2]!HK3RECHECHERECHANTIER(C239,"VILLE"),"")</f>
        <v/>
      </c>
      <c r="L239" t="str" cm="1">
        <f t="array" ref="L239">IF(C239&lt;&gt;"",[2]!HK3RECHECHERECHANTIER(C239,"ADRESSE1"),"")</f>
        <v/>
      </c>
      <c r="O239" s="6" t="str" cm="1">
        <f t="array" ref="O239">IF(C239&lt;&gt;"",[2]!HK3RECHECHERECHANTIER(C239,"DATE_OUVERT"),"")</f>
        <v/>
      </c>
      <c r="Q239" s="3"/>
      <c r="AB239" s="5"/>
      <c r="AC239" s="5"/>
    </row>
    <row r="240" spans="1:29" x14ac:dyDescent="0.3">
      <c r="A240" s="3"/>
      <c r="B240" s="3"/>
      <c r="C240" s="3"/>
      <c r="D240" s="6"/>
      <c r="K240" t="str" cm="1">
        <f t="array" ref="K240">IF(C240&lt;&gt;"",[2]!HK3RECHECHERECHANTIER(C240,"VILLE"),"")</f>
        <v/>
      </c>
      <c r="L240" t="str" cm="1">
        <f t="array" ref="L240">IF(C240&lt;&gt;"",[2]!HK3RECHECHERECHANTIER(C240,"ADRESSE1"),"")</f>
        <v/>
      </c>
      <c r="O240" s="6" t="str" cm="1">
        <f t="array" ref="O240">IF(C240&lt;&gt;"",[2]!HK3RECHECHERECHANTIER(C240,"DATE_OUVERT"),"")</f>
        <v/>
      </c>
      <c r="Q240" s="3"/>
      <c r="AB240" s="5"/>
      <c r="AC240" s="5"/>
    </row>
    <row r="241" spans="1:29" x14ac:dyDescent="0.3">
      <c r="A241" s="3"/>
      <c r="B241" s="3"/>
      <c r="C241" s="3"/>
      <c r="D241" s="6"/>
      <c r="K241" t="str" cm="1">
        <f t="array" ref="K241">IF(C241&lt;&gt;"",[2]!HK3RECHECHERECHANTIER(C241,"VILLE"),"")</f>
        <v/>
      </c>
      <c r="L241" t="str" cm="1">
        <f t="array" ref="L241">IF(C241&lt;&gt;"",[2]!HK3RECHECHERECHANTIER(C241,"ADRESSE1"),"")</f>
        <v/>
      </c>
      <c r="O241" s="6" t="str" cm="1">
        <f t="array" ref="O241">IF(C241&lt;&gt;"",[2]!HK3RECHECHERECHANTIER(C241,"DATE_OUVERT"),"")</f>
        <v/>
      </c>
      <c r="Q241" s="3"/>
      <c r="AB241" s="5"/>
      <c r="AC241" s="5"/>
    </row>
    <row r="242" spans="1:29" x14ac:dyDescent="0.3">
      <c r="A242" s="3"/>
      <c r="B242" s="3"/>
      <c r="C242" s="3"/>
      <c r="D242" s="6"/>
      <c r="K242" t="str" cm="1">
        <f t="array" ref="K242">IF(C242&lt;&gt;"",[2]!HK3RECHECHERECHANTIER(C242,"VILLE"),"")</f>
        <v/>
      </c>
      <c r="L242" t="str" cm="1">
        <f t="array" ref="L242">IF(C242&lt;&gt;"",[2]!HK3RECHECHERECHANTIER(C242,"ADRESSE1"),"")</f>
        <v/>
      </c>
      <c r="O242" s="6" t="str" cm="1">
        <f t="array" ref="O242">IF(C242&lt;&gt;"",[2]!HK3RECHECHERECHANTIER(C242,"DATE_OUVERT"),"")</f>
        <v/>
      </c>
      <c r="Q242" s="3"/>
      <c r="AB242" s="5"/>
      <c r="AC242" s="5"/>
    </row>
    <row r="243" spans="1:29" x14ac:dyDescent="0.3">
      <c r="A243" s="3"/>
      <c r="B243" s="3"/>
      <c r="C243" s="3"/>
      <c r="D243" s="6"/>
      <c r="K243" t="str" cm="1">
        <f t="array" ref="K243">IF(C243&lt;&gt;"",[2]!HK3RECHECHERECHANTIER(C243,"VILLE"),"")</f>
        <v/>
      </c>
      <c r="L243" t="str" cm="1">
        <f t="array" ref="L243">IF(C243&lt;&gt;"",[2]!HK3RECHECHERECHANTIER(C243,"ADRESSE1"),"")</f>
        <v/>
      </c>
      <c r="O243" s="6" t="str" cm="1">
        <f t="array" ref="O243">IF(C243&lt;&gt;"",[2]!HK3RECHECHERECHANTIER(C243,"DATE_OUVERT"),"")</f>
        <v/>
      </c>
      <c r="Q243" s="3"/>
      <c r="AB243" s="5"/>
      <c r="AC243" s="5"/>
    </row>
    <row r="244" spans="1:29" x14ac:dyDescent="0.3">
      <c r="A244" s="3"/>
      <c r="B244" s="3"/>
      <c r="C244" s="3"/>
      <c r="D244" s="6"/>
      <c r="K244" t="str" cm="1">
        <f t="array" ref="K244">IF(C244&lt;&gt;"",[2]!HK3RECHECHERECHANTIER(C244,"VILLE"),"")</f>
        <v/>
      </c>
      <c r="L244" t="str" cm="1">
        <f t="array" ref="L244">IF(C244&lt;&gt;"",[2]!HK3RECHECHERECHANTIER(C244,"ADRESSE1"),"")</f>
        <v/>
      </c>
      <c r="O244" s="6" t="str" cm="1">
        <f t="array" ref="O244">IF(C244&lt;&gt;"",[2]!HK3RECHECHERECHANTIER(C244,"DATE_OUVERT"),"")</f>
        <v/>
      </c>
      <c r="Q244" s="3"/>
      <c r="AB244" s="5"/>
      <c r="AC244" s="5"/>
    </row>
    <row r="245" spans="1:29" x14ac:dyDescent="0.3">
      <c r="A245" s="3"/>
      <c r="B245" s="3"/>
      <c r="C245" s="3"/>
      <c r="D245" s="6"/>
      <c r="K245" t="str" cm="1">
        <f t="array" ref="K245">IF(C245&lt;&gt;"",[2]!HK3RECHECHERECHANTIER(C245,"VILLE"),"")</f>
        <v/>
      </c>
      <c r="L245" t="str" cm="1">
        <f t="array" ref="L245">IF(C245&lt;&gt;"",[2]!HK3RECHECHERECHANTIER(C245,"ADRESSE1"),"")</f>
        <v/>
      </c>
      <c r="O245" s="6" t="str" cm="1">
        <f t="array" ref="O245">IF(C245&lt;&gt;"",[2]!HK3RECHECHERECHANTIER(C245,"DATE_OUVERT"),"")</f>
        <v/>
      </c>
      <c r="Q245" s="3"/>
      <c r="AB245" s="5"/>
      <c r="AC245" s="5"/>
    </row>
    <row r="246" spans="1:29" x14ac:dyDescent="0.3">
      <c r="A246" s="3"/>
      <c r="B246" s="3"/>
      <c r="C246" s="3"/>
      <c r="D246" s="6"/>
      <c r="K246" t="str" cm="1">
        <f t="array" ref="K246">IF(C246&lt;&gt;"",[2]!HK3RECHECHERECHANTIER(C246,"VILLE"),"")</f>
        <v/>
      </c>
      <c r="L246" t="str" cm="1">
        <f t="array" ref="L246">IF(C246&lt;&gt;"",[2]!HK3RECHECHERECHANTIER(C246,"ADRESSE1"),"")</f>
        <v/>
      </c>
      <c r="O246" s="6" t="str" cm="1">
        <f t="array" ref="O246">IF(C246&lt;&gt;"",[2]!HK3RECHECHERECHANTIER(C246,"DATE_OUVERT"),"")</f>
        <v/>
      </c>
      <c r="Q246" s="3"/>
      <c r="AB246" s="5"/>
      <c r="AC246" s="5"/>
    </row>
    <row r="247" spans="1:29" x14ac:dyDescent="0.3">
      <c r="A247" s="3"/>
      <c r="B247" s="3"/>
      <c r="C247" s="3"/>
      <c r="D247" s="6"/>
      <c r="K247" t="str" cm="1">
        <f t="array" ref="K247">IF(C247&lt;&gt;"",[2]!HK3RECHECHERECHANTIER(C247,"VILLE"),"")</f>
        <v/>
      </c>
      <c r="L247" t="str" cm="1">
        <f t="array" ref="L247">IF(C247&lt;&gt;"",[2]!HK3RECHECHERECHANTIER(C247,"ADRESSE1"),"")</f>
        <v/>
      </c>
      <c r="O247" s="6" t="str" cm="1">
        <f t="array" ref="O247">IF(C247&lt;&gt;"",[2]!HK3RECHECHERECHANTIER(C247,"DATE_OUVERT"),"")</f>
        <v/>
      </c>
      <c r="Q247" s="3"/>
      <c r="AB247" s="5"/>
      <c r="AC247" s="5"/>
    </row>
    <row r="248" spans="1:29" x14ac:dyDescent="0.3">
      <c r="A248" s="3"/>
      <c r="B248" s="3"/>
      <c r="C248" s="3"/>
      <c r="D248" s="6"/>
      <c r="K248" t="str" cm="1">
        <f t="array" ref="K248">IF(C248&lt;&gt;"",[2]!HK3RECHECHERECHANTIER(C248,"VILLE"),"")</f>
        <v/>
      </c>
      <c r="L248" t="str" cm="1">
        <f t="array" ref="L248">IF(C248&lt;&gt;"",[2]!HK3RECHECHERECHANTIER(C248,"ADRESSE1"),"")</f>
        <v/>
      </c>
      <c r="O248" s="6" t="str" cm="1">
        <f t="array" ref="O248">IF(C248&lt;&gt;"",[2]!HK3RECHECHERECHANTIER(C248,"DATE_OUVERT"),"")</f>
        <v/>
      </c>
      <c r="Q248" s="3"/>
      <c r="AB248" s="5"/>
      <c r="AC248" s="5"/>
    </row>
    <row r="249" spans="1:29" x14ac:dyDescent="0.3">
      <c r="A249" s="3"/>
      <c r="B249" s="3"/>
      <c r="C249" s="3"/>
      <c r="D249" s="6"/>
      <c r="K249" t="str" cm="1">
        <f t="array" ref="K249">IF(C249&lt;&gt;"",[2]!HK3RECHECHERECHANTIER(C249,"VILLE"),"")</f>
        <v/>
      </c>
      <c r="L249" t="str" cm="1">
        <f t="array" ref="L249">IF(C249&lt;&gt;"",[2]!HK3RECHECHERECHANTIER(C249,"ADRESSE1"),"")</f>
        <v/>
      </c>
      <c r="O249" s="6" t="str" cm="1">
        <f t="array" ref="O249">IF(C249&lt;&gt;"",[2]!HK3RECHECHERECHANTIER(C249,"DATE_OUVERT"),"")</f>
        <v/>
      </c>
      <c r="Q249" s="3"/>
      <c r="AB249" s="5"/>
      <c r="AC249" s="5"/>
    </row>
    <row r="250" spans="1:29" x14ac:dyDescent="0.3">
      <c r="A250" s="3"/>
      <c r="B250" s="3"/>
      <c r="C250" s="3"/>
      <c r="D250" s="6"/>
      <c r="K250" t="str" cm="1">
        <f t="array" ref="K250">IF(C250&lt;&gt;"",[2]!HK3RECHECHERECHANTIER(C250,"VILLE"),"")</f>
        <v/>
      </c>
      <c r="L250" t="str" cm="1">
        <f t="array" ref="L250">IF(C250&lt;&gt;"",[2]!HK3RECHECHERECHANTIER(C250,"ADRESSE1"),"")</f>
        <v/>
      </c>
      <c r="O250" s="6" t="str" cm="1">
        <f t="array" ref="O250">IF(C250&lt;&gt;"",[2]!HK3RECHECHERECHANTIER(C250,"DATE_OUVERT"),"")</f>
        <v/>
      </c>
      <c r="Q250" s="3"/>
      <c r="AB250" s="5"/>
      <c r="AC250" s="5"/>
    </row>
    <row r="251" spans="1:29" x14ac:dyDescent="0.3">
      <c r="A251" s="3"/>
      <c r="B251" s="3"/>
      <c r="C251" s="3"/>
      <c r="D251" s="6"/>
      <c r="K251" t="str" cm="1">
        <f t="array" ref="K251">IF(C251&lt;&gt;"",[2]!HK3RECHECHERECHANTIER(C251,"VILLE"),"")</f>
        <v/>
      </c>
      <c r="L251" t="str" cm="1">
        <f t="array" ref="L251">IF(C251&lt;&gt;"",[2]!HK3RECHECHERECHANTIER(C251,"ADRESSE1"),"")</f>
        <v/>
      </c>
      <c r="O251" s="6" t="str" cm="1">
        <f t="array" ref="O251">IF(C251&lt;&gt;"",[2]!HK3RECHECHERECHANTIER(C251,"DATE_OUVERT"),"")</f>
        <v/>
      </c>
      <c r="Q251" s="3"/>
      <c r="AB251" s="5"/>
      <c r="AC251" s="5"/>
    </row>
    <row r="252" spans="1:29" x14ac:dyDescent="0.3">
      <c r="A252" s="3"/>
      <c r="B252" s="3"/>
      <c r="C252" s="3"/>
      <c r="D252" s="6"/>
      <c r="K252" t="str" cm="1">
        <f t="array" ref="K252">IF(C252&lt;&gt;"",[2]!HK3RECHECHERECHANTIER(C252,"VILLE"),"")</f>
        <v/>
      </c>
      <c r="L252" t="str" cm="1">
        <f t="array" ref="L252">IF(C252&lt;&gt;"",[2]!HK3RECHECHERECHANTIER(C252,"ADRESSE1"),"")</f>
        <v/>
      </c>
      <c r="O252" s="6" t="str" cm="1">
        <f t="array" ref="O252">IF(C252&lt;&gt;"",[2]!HK3RECHECHERECHANTIER(C252,"DATE_OUVERT"),"")</f>
        <v/>
      </c>
      <c r="Q252" s="3"/>
      <c r="AB252" s="5"/>
      <c r="AC252" s="5"/>
    </row>
    <row r="253" spans="1:29" x14ac:dyDescent="0.3">
      <c r="A253" s="3"/>
      <c r="B253" s="3"/>
      <c r="C253" s="3"/>
      <c r="D253" s="6"/>
      <c r="K253" t="str" cm="1">
        <f t="array" ref="K253">IF(C253&lt;&gt;"",[2]!HK3RECHECHERECHANTIER(C253,"VILLE"),"")</f>
        <v/>
      </c>
      <c r="L253" t="str" cm="1">
        <f t="array" ref="L253">IF(C253&lt;&gt;"",[2]!HK3RECHECHERECHANTIER(C253,"ADRESSE1"),"")</f>
        <v/>
      </c>
      <c r="O253" s="6" t="str" cm="1">
        <f t="array" ref="O253">IF(C253&lt;&gt;"",[2]!HK3RECHECHERECHANTIER(C253,"DATE_OUVERT"),"")</f>
        <v/>
      </c>
      <c r="Q253" s="3"/>
      <c r="AB253" s="5"/>
      <c r="AC253" s="5"/>
    </row>
    <row r="254" spans="1:29" x14ac:dyDescent="0.3">
      <c r="A254" s="3"/>
      <c r="B254" s="3"/>
      <c r="C254" s="3"/>
      <c r="D254" s="6"/>
      <c r="K254" t="str" cm="1">
        <f t="array" ref="K254">IF(C254&lt;&gt;"",[2]!HK3RECHECHERECHANTIER(C254,"VILLE"),"")</f>
        <v/>
      </c>
      <c r="L254" t="str" cm="1">
        <f t="array" ref="L254">IF(C254&lt;&gt;"",[2]!HK3RECHECHERECHANTIER(C254,"ADRESSE1"),"")</f>
        <v/>
      </c>
      <c r="O254" s="6" t="str" cm="1">
        <f t="array" ref="O254">IF(C254&lt;&gt;"",[2]!HK3RECHECHERECHANTIER(C254,"DATE_OUVERT"),"")</f>
        <v/>
      </c>
      <c r="Q254" s="3"/>
      <c r="AB254" s="5"/>
      <c r="AC254" s="5"/>
    </row>
    <row r="255" spans="1:29" x14ac:dyDescent="0.3">
      <c r="A255" s="3"/>
      <c r="B255" s="3"/>
      <c r="C255" s="3"/>
      <c r="D255" s="6"/>
      <c r="K255" t="str" cm="1">
        <f t="array" ref="K255">IF(C255&lt;&gt;"",[2]!HK3RECHECHERECHANTIER(C255,"VILLE"),"")</f>
        <v/>
      </c>
      <c r="L255" t="str" cm="1">
        <f t="array" ref="L255">IF(C255&lt;&gt;"",[2]!HK3RECHECHERECHANTIER(C255,"ADRESSE1"),"")</f>
        <v/>
      </c>
      <c r="O255" s="6" t="str" cm="1">
        <f t="array" ref="O255">IF(C255&lt;&gt;"",[2]!HK3RECHECHERECHANTIER(C255,"DATE_OUVERT"),"")</f>
        <v/>
      </c>
      <c r="Q255" s="3"/>
      <c r="AB255" s="5"/>
      <c r="AC255" s="5"/>
    </row>
    <row r="256" spans="1:29" x14ac:dyDescent="0.3">
      <c r="A256" s="3"/>
      <c r="B256" s="3"/>
      <c r="C256" s="3"/>
      <c r="D256" s="6"/>
      <c r="K256" t="str" cm="1">
        <f t="array" ref="K256">IF(C256&lt;&gt;"",[2]!HK3RECHECHERECHANTIER(C256,"VILLE"),"")</f>
        <v/>
      </c>
      <c r="L256" t="str" cm="1">
        <f t="array" ref="L256">IF(C256&lt;&gt;"",[2]!HK3RECHECHERECHANTIER(C256,"ADRESSE1"),"")</f>
        <v/>
      </c>
      <c r="O256" s="6" t="str" cm="1">
        <f t="array" ref="O256">IF(C256&lt;&gt;"",[2]!HK3RECHECHERECHANTIER(C256,"DATE_OUVERT"),"")</f>
        <v/>
      </c>
      <c r="Q256" s="3"/>
      <c r="AB256" s="5"/>
      <c r="AC256" s="5"/>
    </row>
    <row r="257" spans="1:29" x14ac:dyDescent="0.3">
      <c r="A257" s="3"/>
      <c r="B257" s="3"/>
      <c r="C257" s="3"/>
      <c r="D257" s="6"/>
      <c r="K257" t="str" cm="1">
        <f t="array" ref="K257">IF(C257&lt;&gt;"",[2]!HK3RECHECHERECHANTIER(C257,"VILLE"),"")</f>
        <v/>
      </c>
      <c r="L257" t="str" cm="1">
        <f t="array" ref="L257">IF(C257&lt;&gt;"",[2]!HK3RECHECHERECHANTIER(C257,"ADRESSE1"),"")</f>
        <v/>
      </c>
      <c r="O257" s="6" t="str" cm="1">
        <f t="array" ref="O257">IF(C257&lt;&gt;"",[2]!HK3RECHECHERECHANTIER(C257,"DATE_OUVERT"),"")</f>
        <v/>
      </c>
      <c r="Q257" s="3"/>
      <c r="AB257" s="5"/>
      <c r="AC257" s="5"/>
    </row>
    <row r="258" spans="1:29" x14ac:dyDescent="0.3">
      <c r="A258" s="3"/>
      <c r="B258" s="3"/>
      <c r="C258" s="3"/>
      <c r="D258" s="6"/>
      <c r="K258" t="str" cm="1">
        <f t="array" ref="K258">IF(C258&lt;&gt;"",[2]!HK3RECHECHERECHANTIER(C258,"VILLE"),"")</f>
        <v/>
      </c>
      <c r="L258" t="str" cm="1">
        <f t="array" ref="L258">IF(C258&lt;&gt;"",[2]!HK3RECHECHERECHANTIER(C258,"ADRESSE1"),"")</f>
        <v/>
      </c>
      <c r="O258" s="6" t="str" cm="1">
        <f t="array" ref="O258">IF(C258&lt;&gt;"",[2]!HK3RECHECHERECHANTIER(C258,"DATE_OUVERT"),"")</f>
        <v/>
      </c>
      <c r="Q258" s="3"/>
      <c r="AB258" s="5"/>
      <c r="AC258" s="5"/>
    </row>
    <row r="259" spans="1:29" x14ac:dyDescent="0.3">
      <c r="A259" s="3"/>
      <c r="B259" s="3"/>
      <c r="C259" s="3"/>
      <c r="D259" s="6"/>
      <c r="K259" t="str" cm="1">
        <f t="array" ref="K259">IF(C259&lt;&gt;"",[2]!HK3RECHECHERECHANTIER(C259,"VILLE"),"")</f>
        <v/>
      </c>
      <c r="L259" t="str" cm="1">
        <f t="array" ref="L259">IF(C259&lt;&gt;"",[2]!HK3RECHECHERECHANTIER(C259,"ADRESSE1"),"")</f>
        <v/>
      </c>
      <c r="O259" s="6" t="str" cm="1">
        <f t="array" ref="O259">IF(C259&lt;&gt;"",[2]!HK3RECHECHERECHANTIER(C259,"DATE_OUVERT"),"")</f>
        <v/>
      </c>
      <c r="Q259" s="3"/>
      <c r="AB259" s="5"/>
      <c r="AC259" s="5"/>
    </row>
    <row r="260" spans="1:29" x14ac:dyDescent="0.3">
      <c r="A260" s="3"/>
      <c r="B260" s="3"/>
      <c r="C260" s="3"/>
      <c r="D260" s="6"/>
      <c r="K260" t="str" cm="1">
        <f t="array" ref="K260">IF(C260&lt;&gt;"",[2]!HK3RECHECHERECHANTIER(C260,"VILLE"),"")</f>
        <v/>
      </c>
      <c r="L260" t="str" cm="1">
        <f t="array" ref="L260">IF(C260&lt;&gt;"",[2]!HK3RECHECHERECHANTIER(C260,"ADRESSE1"),"")</f>
        <v/>
      </c>
      <c r="O260" s="6" t="str" cm="1">
        <f t="array" ref="O260">IF(C260&lt;&gt;"",[2]!HK3RECHECHERECHANTIER(C260,"DATE_OUVERT"),"")</f>
        <v/>
      </c>
      <c r="Q260" s="3"/>
      <c r="AB260" s="5"/>
      <c r="AC260" s="5"/>
    </row>
    <row r="261" spans="1:29" x14ac:dyDescent="0.3">
      <c r="A261" s="3"/>
      <c r="B261" s="3"/>
      <c r="C261" s="3"/>
      <c r="D261" s="6"/>
      <c r="K261" t="str" cm="1">
        <f t="array" ref="K261">IF(C261&lt;&gt;"",[2]!HK3RECHECHERECHANTIER(C261,"VILLE"),"")</f>
        <v/>
      </c>
      <c r="L261" t="str" cm="1">
        <f t="array" ref="L261">IF(C261&lt;&gt;"",[2]!HK3RECHECHERECHANTIER(C261,"ADRESSE1"),"")</f>
        <v/>
      </c>
      <c r="O261" s="6" t="str" cm="1">
        <f t="array" ref="O261">IF(C261&lt;&gt;"",[2]!HK3RECHECHERECHANTIER(C261,"DATE_OUVERT"),"")</f>
        <v/>
      </c>
      <c r="Q261" s="3"/>
      <c r="AB261" s="5"/>
      <c r="AC261" s="5"/>
    </row>
    <row r="262" spans="1:29" x14ac:dyDescent="0.3">
      <c r="A262" s="3"/>
      <c r="B262" s="3"/>
      <c r="C262" s="3"/>
      <c r="D262" s="6"/>
      <c r="K262" t="str" cm="1">
        <f t="array" ref="K262">IF(C262&lt;&gt;"",[2]!HK3RECHECHERECHANTIER(C262,"VILLE"),"")</f>
        <v/>
      </c>
      <c r="L262" t="str" cm="1">
        <f t="array" ref="L262">IF(C262&lt;&gt;"",[2]!HK3RECHECHERECHANTIER(C262,"ADRESSE1"),"")</f>
        <v/>
      </c>
      <c r="O262" s="6" t="str" cm="1">
        <f t="array" ref="O262">IF(C262&lt;&gt;"",[2]!HK3RECHECHERECHANTIER(C262,"DATE_OUVERT"),"")</f>
        <v/>
      </c>
      <c r="Q262" s="3"/>
      <c r="AB262" s="5"/>
      <c r="AC262" s="5"/>
    </row>
    <row r="263" spans="1:29" x14ac:dyDescent="0.3">
      <c r="A263" s="3"/>
      <c r="B263" s="3"/>
      <c r="C263" s="3"/>
      <c r="D263" s="6"/>
      <c r="K263" t="str" cm="1">
        <f t="array" ref="K263">IF(C263&lt;&gt;"",[2]!HK3RECHECHERECHANTIER(C263,"VILLE"),"")</f>
        <v/>
      </c>
      <c r="L263" t="str" cm="1">
        <f t="array" ref="L263">IF(C263&lt;&gt;"",[2]!HK3RECHECHERECHANTIER(C263,"ADRESSE1"),"")</f>
        <v/>
      </c>
      <c r="O263" s="6" t="str" cm="1">
        <f t="array" ref="O263">IF(C263&lt;&gt;"",[2]!HK3RECHECHERECHANTIER(C263,"DATE_OUVERT"),"")</f>
        <v/>
      </c>
      <c r="Q263" s="3"/>
      <c r="AB263" s="5"/>
      <c r="AC263" s="5"/>
    </row>
    <row r="264" spans="1:29" x14ac:dyDescent="0.3">
      <c r="A264" s="3"/>
      <c r="B264" s="3"/>
      <c r="C264" s="3"/>
      <c r="D264" s="6"/>
      <c r="K264" t="str" cm="1">
        <f t="array" ref="K264">IF(C264&lt;&gt;"",[2]!HK3RECHECHERECHANTIER(C264,"VILLE"),"")</f>
        <v/>
      </c>
      <c r="L264" t="str" cm="1">
        <f t="array" ref="L264">IF(C264&lt;&gt;"",[2]!HK3RECHECHERECHANTIER(C264,"ADRESSE1"),"")</f>
        <v/>
      </c>
      <c r="O264" s="6" t="str" cm="1">
        <f t="array" ref="O264">IF(C264&lt;&gt;"",[2]!HK3RECHECHERECHANTIER(C264,"DATE_OUVERT"),"")</f>
        <v/>
      </c>
      <c r="Q264" s="3"/>
      <c r="AB264" s="5"/>
      <c r="AC264" s="5"/>
    </row>
    <row r="265" spans="1:29" x14ac:dyDescent="0.3">
      <c r="A265" s="3"/>
      <c r="B265" s="3"/>
      <c r="C265" s="3"/>
      <c r="D265" s="6"/>
      <c r="K265" t="str" cm="1">
        <f t="array" ref="K265">IF(C265&lt;&gt;"",[2]!HK3RECHECHERECHANTIER(C265,"VILLE"),"")</f>
        <v/>
      </c>
      <c r="L265" t="str" cm="1">
        <f t="array" ref="L265">IF(C265&lt;&gt;"",[2]!HK3RECHECHERECHANTIER(C265,"ADRESSE1"),"")</f>
        <v/>
      </c>
      <c r="O265" s="6" t="str" cm="1">
        <f t="array" ref="O265">IF(C265&lt;&gt;"",[2]!HK3RECHECHERECHANTIER(C265,"DATE_OUVERT"),"")</f>
        <v/>
      </c>
      <c r="Q265" s="3"/>
      <c r="AB265" s="5"/>
      <c r="AC265" s="5"/>
    </row>
    <row r="266" spans="1:29" x14ac:dyDescent="0.3">
      <c r="A266" s="3"/>
      <c r="B266" s="3"/>
      <c r="C266" s="3"/>
      <c r="D266" s="6"/>
      <c r="K266" t="str" cm="1">
        <f t="array" ref="K266">IF(C266&lt;&gt;"",[2]!HK3RECHECHERECHANTIER(C266,"VILLE"),"")</f>
        <v/>
      </c>
      <c r="L266" t="str" cm="1">
        <f t="array" ref="L266">IF(C266&lt;&gt;"",[2]!HK3RECHECHERECHANTIER(C266,"ADRESSE1"),"")</f>
        <v/>
      </c>
      <c r="O266" s="6" t="str" cm="1">
        <f t="array" ref="O266">IF(C266&lt;&gt;"",[2]!HK3RECHECHERECHANTIER(C266,"DATE_OUVERT"),"")</f>
        <v/>
      </c>
      <c r="Q266" s="3"/>
      <c r="AB266" s="5"/>
      <c r="AC266" s="5"/>
    </row>
    <row r="267" spans="1:29" x14ac:dyDescent="0.3">
      <c r="A267" s="3"/>
      <c r="B267" s="3"/>
      <c r="C267" s="3"/>
      <c r="D267" s="6"/>
      <c r="K267" t="str" cm="1">
        <f t="array" ref="K267">IF(C267&lt;&gt;"",[2]!HK3RECHECHERECHANTIER(C267,"VILLE"),"")</f>
        <v/>
      </c>
      <c r="L267" t="str" cm="1">
        <f t="array" ref="L267">IF(C267&lt;&gt;"",[2]!HK3RECHECHERECHANTIER(C267,"ADRESSE1"),"")</f>
        <v/>
      </c>
      <c r="O267" s="6" t="str" cm="1">
        <f t="array" ref="O267">IF(C267&lt;&gt;"",[2]!HK3RECHECHERECHANTIER(C267,"DATE_OUVERT"),"")</f>
        <v/>
      </c>
      <c r="Q267" s="3"/>
      <c r="AB267" s="5"/>
      <c r="AC267" s="5"/>
    </row>
    <row r="268" spans="1:29" x14ac:dyDescent="0.3">
      <c r="A268" s="3"/>
      <c r="B268" s="3"/>
      <c r="C268" s="3"/>
      <c r="D268" s="6"/>
      <c r="K268" t="str" cm="1">
        <f t="array" ref="K268">IF(C268&lt;&gt;"",[2]!HK3RECHECHERECHANTIER(C268,"VILLE"),"")</f>
        <v/>
      </c>
      <c r="L268" t="str" cm="1">
        <f t="array" ref="L268">IF(C268&lt;&gt;"",[2]!HK3RECHECHERECHANTIER(C268,"ADRESSE1"),"")</f>
        <v/>
      </c>
      <c r="O268" s="6" t="str" cm="1">
        <f t="array" ref="O268">IF(C268&lt;&gt;"",[2]!HK3RECHECHERECHANTIER(C268,"DATE_OUVERT"),"")</f>
        <v/>
      </c>
      <c r="Q268" s="3"/>
      <c r="AB268" s="5"/>
      <c r="AC268" s="5"/>
    </row>
    <row r="269" spans="1:29" x14ac:dyDescent="0.3">
      <c r="A269" s="3"/>
      <c r="B269" s="3"/>
      <c r="C269" s="3"/>
      <c r="D269" s="6"/>
      <c r="K269" t="str" cm="1">
        <f t="array" ref="K269">IF(C269&lt;&gt;"",[2]!HK3RECHECHERECHANTIER(C269,"VILLE"),"")</f>
        <v/>
      </c>
      <c r="L269" t="str" cm="1">
        <f t="array" ref="L269">IF(C269&lt;&gt;"",[2]!HK3RECHECHERECHANTIER(C269,"ADRESSE1"),"")</f>
        <v/>
      </c>
      <c r="O269" s="6" t="str" cm="1">
        <f t="array" ref="O269">IF(C269&lt;&gt;"",[2]!HK3RECHECHERECHANTIER(C269,"DATE_OUVERT"),"")</f>
        <v/>
      </c>
      <c r="Q269" s="3"/>
      <c r="AB269" s="5"/>
      <c r="AC269" s="5"/>
    </row>
    <row r="270" spans="1:29" x14ac:dyDescent="0.3">
      <c r="A270" s="3"/>
      <c r="B270" s="3"/>
      <c r="C270" s="3"/>
      <c r="D270" s="6"/>
      <c r="K270" t="str" cm="1">
        <f t="array" ref="K270">IF(C270&lt;&gt;"",[2]!HK3RECHECHERECHANTIER(C270,"VILLE"),"")</f>
        <v/>
      </c>
      <c r="L270" t="str" cm="1">
        <f t="array" ref="L270">IF(C270&lt;&gt;"",[2]!HK3RECHECHERECHANTIER(C270,"ADRESSE1"),"")</f>
        <v/>
      </c>
      <c r="O270" s="6" t="str" cm="1">
        <f t="array" ref="O270">IF(C270&lt;&gt;"",[2]!HK3RECHECHERECHANTIER(C270,"DATE_OUVERT"),"")</f>
        <v/>
      </c>
      <c r="Q270" s="3"/>
      <c r="AB270" s="5"/>
      <c r="AC270" s="5"/>
    </row>
    <row r="271" spans="1:29" x14ac:dyDescent="0.3">
      <c r="A271" s="3"/>
      <c r="B271" s="3"/>
      <c r="C271" s="3"/>
      <c r="D271" s="6"/>
      <c r="K271" t="str" cm="1">
        <f t="array" ref="K271">IF(C271&lt;&gt;"",[2]!HK3RECHECHERECHANTIER(C271,"VILLE"),"")</f>
        <v/>
      </c>
      <c r="L271" t="str" cm="1">
        <f t="array" ref="L271">IF(C271&lt;&gt;"",[2]!HK3RECHECHERECHANTIER(C271,"ADRESSE1"),"")</f>
        <v/>
      </c>
      <c r="O271" s="6" t="str" cm="1">
        <f t="array" ref="O271">IF(C271&lt;&gt;"",[2]!HK3RECHECHERECHANTIER(C271,"DATE_OUVERT"),"")</f>
        <v/>
      </c>
      <c r="Q271" s="3"/>
      <c r="AB271" s="5"/>
      <c r="AC271" s="5"/>
    </row>
    <row r="272" spans="1:29" x14ac:dyDescent="0.3">
      <c r="A272" s="3"/>
      <c r="B272" s="3"/>
      <c r="C272" s="3"/>
      <c r="D272" s="6"/>
      <c r="K272" t="str" cm="1">
        <f t="array" ref="K272">IF(C272&lt;&gt;"",[2]!HK3RECHECHERECHANTIER(C272,"VILLE"),"")</f>
        <v/>
      </c>
      <c r="L272" t="str" cm="1">
        <f t="array" ref="L272">IF(C272&lt;&gt;"",[2]!HK3RECHECHERECHANTIER(C272,"ADRESSE1"),"")</f>
        <v/>
      </c>
      <c r="O272" s="6" t="str" cm="1">
        <f t="array" ref="O272">IF(C272&lt;&gt;"",[2]!HK3RECHECHERECHANTIER(C272,"DATE_OUVERT"),"")</f>
        <v/>
      </c>
      <c r="Q272" s="3"/>
      <c r="AB272" s="5"/>
      <c r="AC272" s="5"/>
    </row>
    <row r="273" spans="1:29" x14ac:dyDescent="0.3">
      <c r="A273" s="3"/>
      <c r="B273" s="3"/>
      <c r="C273" s="3"/>
      <c r="D273" s="6"/>
      <c r="K273" t="str" cm="1">
        <f t="array" ref="K273">IF(C273&lt;&gt;"",[2]!HK3RECHECHERECHANTIER(C273,"VILLE"),"")</f>
        <v/>
      </c>
      <c r="L273" t="str" cm="1">
        <f t="array" ref="L273">IF(C273&lt;&gt;"",[2]!HK3RECHECHERECHANTIER(C273,"ADRESSE1"),"")</f>
        <v/>
      </c>
      <c r="O273" s="6" t="str" cm="1">
        <f t="array" ref="O273">IF(C273&lt;&gt;"",[2]!HK3RECHECHERECHANTIER(C273,"DATE_OUVERT"),"")</f>
        <v/>
      </c>
      <c r="Q273" s="3"/>
      <c r="AB273" s="5"/>
      <c r="AC273" s="5"/>
    </row>
    <row r="274" spans="1:29" x14ac:dyDescent="0.3">
      <c r="A274" s="3"/>
      <c r="B274" s="3"/>
      <c r="C274" s="3"/>
      <c r="D274" s="6"/>
      <c r="K274" t="str" cm="1">
        <f t="array" ref="K274">IF(C274&lt;&gt;"",[2]!HK3RECHECHERECHANTIER(C274,"VILLE"),"")</f>
        <v/>
      </c>
      <c r="L274" t="str" cm="1">
        <f t="array" ref="L274">IF(C274&lt;&gt;"",[2]!HK3RECHECHERECHANTIER(C274,"ADRESSE1"),"")</f>
        <v/>
      </c>
      <c r="O274" s="6" t="str" cm="1">
        <f t="array" ref="O274">IF(C274&lt;&gt;"",[2]!HK3RECHECHERECHANTIER(C274,"DATE_OUVERT"),"")</f>
        <v/>
      </c>
      <c r="Q274" s="3"/>
      <c r="AB274" s="5"/>
      <c r="AC274" s="5"/>
    </row>
    <row r="275" spans="1:29" x14ac:dyDescent="0.3">
      <c r="A275" s="3"/>
      <c r="B275" s="3"/>
      <c r="C275" s="3"/>
      <c r="D275" s="6"/>
      <c r="K275" t="str" cm="1">
        <f t="array" ref="K275">IF(C275&lt;&gt;"",[2]!HK3RECHECHERECHANTIER(C275,"VILLE"),"")</f>
        <v/>
      </c>
      <c r="L275" t="str" cm="1">
        <f t="array" ref="L275">IF(C275&lt;&gt;"",[2]!HK3RECHECHERECHANTIER(C275,"ADRESSE1"),"")</f>
        <v/>
      </c>
      <c r="O275" s="6" t="str" cm="1">
        <f t="array" ref="O275">IF(C275&lt;&gt;"",[2]!HK3RECHECHERECHANTIER(C275,"DATE_OUVERT"),"")</f>
        <v/>
      </c>
      <c r="Q275" s="3"/>
      <c r="AB275" s="5"/>
      <c r="AC275" s="5"/>
    </row>
    <row r="276" spans="1:29" x14ac:dyDescent="0.3">
      <c r="A276" s="3"/>
      <c r="B276" s="3"/>
      <c r="C276" s="3"/>
      <c r="D276" s="6"/>
      <c r="K276" t="str" cm="1">
        <f t="array" ref="K276">IF(C276&lt;&gt;"",[2]!HK3RECHECHERECHANTIER(C276,"VILLE"),"")</f>
        <v/>
      </c>
      <c r="L276" t="str" cm="1">
        <f t="array" ref="L276">IF(C276&lt;&gt;"",[2]!HK3RECHECHERECHANTIER(C276,"ADRESSE1"),"")</f>
        <v/>
      </c>
      <c r="O276" s="6" t="str" cm="1">
        <f t="array" ref="O276">IF(C276&lt;&gt;"",[2]!HK3RECHECHERECHANTIER(C276,"DATE_OUVERT"),"")</f>
        <v/>
      </c>
      <c r="Q276" s="3"/>
      <c r="AB276" s="5"/>
      <c r="AC276" s="5"/>
    </row>
    <row r="277" spans="1:29" x14ac:dyDescent="0.3">
      <c r="A277" s="3"/>
      <c r="B277" s="3"/>
      <c r="C277" s="3"/>
      <c r="D277" s="6"/>
      <c r="K277" t="str" cm="1">
        <f t="array" ref="K277">IF(C277&lt;&gt;"",[2]!HK3RECHECHERECHANTIER(C277,"VILLE"),"")</f>
        <v/>
      </c>
      <c r="L277" t="str" cm="1">
        <f t="array" ref="L277">IF(C277&lt;&gt;"",[2]!HK3RECHECHERECHANTIER(C277,"ADRESSE1"),"")</f>
        <v/>
      </c>
      <c r="O277" s="6" t="str" cm="1">
        <f t="array" ref="O277">IF(C277&lt;&gt;"",[2]!HK3RECHECHERECHANTIER(C277,"DATE_OUVERT"),"")</f>
        <v/>
      </c>
      <c r="Q277" s="3"/>
      <c r="AB277" s="5"/>
      <c r="AC277" s="5"/>
    </row>
    <row r="278" spans="1:29" x14ac:dyDescent="0.3">
      <c r="A278" s="3"/>
      <c r="B278" s="3"/>
      <c r="C278" s="3"/>
      <c r="D278" s="6"/>
      <c r="K278" t="str" cm="1">
        <f t="array" ref="K278">IF(C278&lt;&gt;"",[2]!HK3RECHECHERECHANTIER(C278,"VILLE"),"")</f>
        <v/>
      </c>
      <c r="L278" t="str" cm="1">
        <f t="array" ref="L278">IF(C278&lt;&gt;"",[2]!HK3RECHECHERECHANTIER(C278,"ADRESSE1"),"")</f>
        <v/>
      </c>
      <c r="O278" s="6" t="str" cm="1">
        <f t="array" ref="O278">IF(C278&lt;&gt;"",[2]!HK3RECHECHERECHANTIER(C278,"DATE_OUVERT"),"")</f>
        <v/>
      </c>
      <c r="Q278" s="3"/>
      <c r="AB278" s="5"/>
      <c r="AC278" s="5"/>
    </row>
    <row r="279" spans="1:29" x14ac:dyDescent="0.3">
      <c r="A279" s="3"/>
      <c r="B279" s="3"/>
      <c r="C279" s="3"/>
      <c r="D279" s="6"/>
      <c r="K279" t="str" cm="1">
        <f t="array" ref="K279">IF(C279&lt;&gt;"",[2]!HK3RECHECHERECHANTIER(C279,"VILLE"),"")</f>
        <v/>
      </c>
      <c r="L279" t="str" cm="1">
        <f t="array" ref="L279">IF(C279&lt;&gt;"",[2]!HK3RECHECHERECHANTIER(C279,"ADRESSE1"),"")</f>
        <v/>
      </c>
      <c r="O279" s="6" t="str" cm="1">
        <f t="array" ref="O279">IF(C279&lt;&gt;"",[2]!HK3RECHECHERECHANTIER(C279,"DATE_OUVERT"),"")</f>
        <v/>
      </c>
      <c r="Q279" s="3"/>
      <c r="AB279" s="5"/>
      <c r="AC279" s="5"/>
    </row>
    <row r="280" spans="1:29" x14ac:dyDescent="0.3">
      <c r="A280" s="3"/>
      <c r="B280" s="3"/>
      <c r="C280" s="3"/>
      <c r="D280" s="6"/>
      <c r="K280" t="str" cm="1">
        <f t="array" ref="K280">IF(C280&lt;&gt;"",[2]!HK3RECHECHERECHANTIER(C280,"VILLE"),"")</f>
        <v/>
      </c>
      <c r="L280" t="str" cm="1">
        <f t="array" ref="L280">IF(C280&lt;&gt;"",[2]!HK3RECHECHERECHANTIER(C280,"ADRESSE1"),"")</f>
        <v/>
      </c>
      <c r="O280" s="6" t="str" cm="1">
        <f t="array" ref="O280">IF(C280&lt;&gt;"",[2]!HK3RECHECHERECHANTIER(C280,"DATE_OUVERT"),"")</f>
        <v/>
      </c>
      <c r="Q280" s="3"/>
      <c r="AB280" s="5"/>
      <c r="AC280" s="5"/>
    </row>
    <row r="281" spans="1:29" x14ac:dyDescent="0.3">
      <c r="A281" s="3"/>
      <c r="B281" s="3"/>
      <c r="C281" s="3"/>
      <c r="D281" s="6"/>
      <c r="K281" t="str" cm="1">
        <f t="array" ref="K281">IF(C281&lt;&gt;"",[2]!HK3RECHECHERECHANTIER(C281,"VILLE"),"")</f>
        <v/>
      </c>
      <c r="L281" t="str" cm="1">
        <f t="array" ref="L281">IF(C281&lt;&gt;"",[2]!HK3RECHECHERECHANTIER(C281,"ADRESSE1"),"")</f>
        <v/>
      </c>
      <c r="O281" s="6" t="str" cm="1">
        <f t="array" ref="O281">IF(C281&lt;&gt;"",[2]!HK3RECHECHERECHANTIER(C281,"DATE_OUVERT"),"")</f>
        <v/>
      </c>
      <c r="Q281" s="3"/>
      <c r="AB281" s="5"/>
      <c r="AC281" s="5"/>
    </row>
    <row r="282" spans="1:29" x14ac:dyDescent="0.3">
      <c r="A282" s="3"/>
      <c r="B282" s="3"/>
      <c r="C282" s="3"/>
      <c r="D282" s="6"/>
      <c r="K282" t="str" cm="1">
        <f t="array" ref="K282">IF(C282&lt;&gt;"",[2]!HK3RECHECHERECHANTIER(C282,"VILLE"),"")</f>
        <v/>
      </c>
      <c r="L282" t="str" cm="1">
        <f t="array" ref="L282">IF(C282&lt;&gt;"",[2]!HK3RECHECHERECHANTIER(C282,"ADRESSE1"),"")</f>
        <v/>
      </c>
      <c r="O282" s="6" t="str" cm="1">
        <f t="array" ref="O282">IF(C282&lt;&gt;"",[2]!HK3RECHECHERECHANTIER(C282,"DATE_OUVERT"),"")</f>
        <v/>
      </c>
      <c r="Q282" s="3"/>
      <c r="AB282" s="5"/>
      <c r="AC282" s="5"/>
    </row>
    <row r="283" spans="1:29" x14ac:dyDescent="0.3">
      <c r="A283" s="3"/>
      <c r="B283" s="3"/>
      <c r="C283" s="3"/>
      <c r="D283" s="6"/>
      <c r="K283" t="str" cm="1">
        <f t="array" ref="K283">IF(C283&lt;&gt;"",[2]!HK3RECHECHERECHANTIER(C283,"VILLE"),"")</f>
        <v/>
      </c>
      <c r="L283" t="str" cm="1">
        <f t="array" ref="L283">IF(C283&lt;&gt;"",[2]!HK3RECHECHERECHANTIER(C283,"ADRESSE1"),"")</f>
        <v/>
      </c>
      <c r="O283" s="6" t="str" cm="1">
        <f t="array" ref="O283">IF(C283&lt;&gt;"",[2]!HK3RECHECHERECHANTIER(C283,"DATE_OUVERT"),"")</f>
        <v/>
      </c>
      <c r="Q283" s="3"/>
      <c r="AB283" s="5"/>
      <c r="AC283" s="5"/>
    </row>
    <row r="284" spans="1:29" x14ac:dyDescent="0.3">
      <c r="A284" s="3"/>
      <c r="B284" s="3"/>
      <c r="C284" s="3"/>
      <c r="D284" s="6"/>
      <c r="K284" t="str" cm="1">
        <f t="array" ref="K284">IF(C284&lt;&gt;"",[2]!HK3RECHECHERECHANTIER(C284,"VILLE"),"")</f>
        <v/>
      </c>
      <c r="L284" t="str" cm="1">
        <f t="array" ref="L284">IF(C284&lt;&gt;"",[2]!HK3RECHECHERECHANTIER(C284,"ADRESSE1"),"")</f>
        <v/>
      </c>
      <c r="O284" s="6" t="str" cm="1">
        <f t="array" ref="O284">IF(C284&lt;&gt;"",[2]!HK3RECHECHERECHANTIER(C284,"DATE_OUVERT"),"")</f>
        <v/>
      </c>
      <c r="Q284" s="3"/>
      <c r="AB284" s="5"/>
      <c r="AC284" s="5"/>
    </row>
    <row r="285" spans="1:29" x14ac:dyDescent="0.3">
      <c r="A285" s="3"/>
      <c r="B285" s="3"/>
      <c r="C285" s="3"/>
      <c r="D285" s="6"/>
      <c r="K285" t="str" cm="1">
        <f t="array" ref="K285">IF(C285&lt;&gt;"",[2]!HK3RECHECHERECHANTIER(C285,"VILLE"),"")</f>
        <v/>
      </c>
      <c r="L285" t="str" cm="1">
        <f t="array" ref="L285">IF(C285&lt;&gt;"",[2]!HK3RECHECHERECHANTIER(C285,"ADRESSE1"),"")</f>
        <v/>
      </c>
      <c r="O285" s="6" t="str" cm="1">
        <f t="array" ref="O285">IF(C285&lt;&gt;"",[2]!HK3RECHECHERECHANTIER(C285,"DATE_OUVERT"),"")</f>
        <v/>
      </c>
      <c r="Q285" s="3"/>
      <c r="AB285" s="5"/>
      <c r="AC285" s="5"/>
    </row>
    <row r="286" spans="1:29" x14ac:dyDescent="0.3">
      <c r="A286" s="3"/>
      <c r="B286" s="3"/>
      <c r="C286" s="3"/>
      <c r="D286" s="6"/>
      <c r="K286" t="str" cm="1">
        <f t="array" ref="K286">IF(C286&lt;&gt;"",[2]!HK3RECHECHERECHANTIER(C286,"VILLE"),"")</f>
        <v/>
      </c>
      <c r="L286" t="str" cm="1">
        <f t="array" ref="L286">IF(C286&lt;&gt;"",[2]!HK3RECHECHERECHANTIER(C286,"ADRESSE1"),"")</f>
        <v/>
      </c>
      <c r="O286" s="6" t="str" cm="1">
        <f t="array" ref="O286">IF(C286&lt;&gt;"",[2]!HK3RECHECHERECHANTIER(C286,"DATE_OUVERT"),"")</f>
        <v/>
      </c>
      <c r="Q286" s="3"/>
      <c r="AB286" s="5"/>
      <c r="AC286" s="5"/>
    </row>
    <row r="287" spans="1:29" x14ac:dyDescent="0.3">
      <c r="A287" s="3"/>
      <c r="B287" s="3"/>
      <c r="C287" s="3"/>
      <c r="D287" s="6"/>
      <c r="K287" t="str" cm="1">
        <f t="array" ref="K287">IF(C287&lt;&gt;"",[2]!HK3RECHECHERECHANTIER(C287,"VILLE"),"")</f>
        <v/>
      </c>
      <c r="L287" t="str" cm="1">
        <f t="array" ref="L287">IF(C287&lt;&gt;"",[2]!HK3RECHECHERECHANTIER(C287,"ADRESSE1"),"")</f>
        <v/>
      </c>
      <c r="O287" s="6" t="str" cm="1">
        <f t="array" ref="O287">IF(C287&lt;&gt;"",[2]!HK3RECHECHERECHANTIER(C287,"DATE_OUVERT"),"")</f>
        <v/>
      </c>
      <c r="Q287" s="3"/>
      <c r="AB287" s="5"/>
      <c r="AC287" s="5"/>
    </row>
    <row r="288" spans="1:29" x14ac:dyDescent="0.3">
      <c r="A288" s="3"/>
      <c r="B288" s="3"/>
      <c r="C288" s="3"/>
      <c r="D288" s="6"/>
      <c r="K288" t="str" cm="1">
        <f t="array" ref="K288">IF(C288&lt;&gt;"",[2]!HK3RECHECHERECHANTIER(C288,"VILLE"),"")</f>
        <v/>
      </c>
      <c r="L288" t="str" cm="1">
        <f t="array" ref="L288">IF(C288&lt;&gt;"",[2]!HK3RECHECHERECHANTIER(C288,"ADRESSE1"),"")</f>
        <v/>
      </c>
      <c r="O288" s="6" t="str" cm="1">
        <f t="array" ref="O288">IF(C288&lt;&gt;"",[2]!HK3RECHECHERECHANTIER(C288,"DATE_OUVERT"),"")</f>
        <v/>
      </c>
      <c r="Q288" s="3"/>
      <c r="AB288" s="5"/>
      <c r="AC288" s="5"/>
    </row>
    <row r="289" spans="1:29" x14ac:dyDescent="0.3">
      <c r="A289" s="3"/>
      <c r="B289" s="3"/>
      <c r="C289" s="3"/>
      <c r="D289" s="6"/>
      <c r="K289" t="str" cm="1">
        <f t="array" ref="K289">IF(C289&lt;&gt;"",[2]!HK3RECHECHERECHANTIER(C289,"VILLE"),"")</f>
        <v/>
      </c>
      <c r="L289" t="str" cm="1">
        <f t="array" ref="L289">IF(C289&lt;&gt;"",[2]!HK3RECHECHERECHANTIER(C289,"ADRESSE1"),"")</f>
        <v/>
      </c>
      <c r="O289" s="6" t="str" cm="1">
        <f t="array" ref="O289">IF(C289&lt;&gt;"",[2]!HK3RECHECHERECHANTIER(C289,"DATE_OUVERT"),"")</f>
        <v/>
      </c>
      <c r="Q289" s="3"/>
      <c r="AB289" s="5"/>
      <c r="AC289" s="5"/>
    </row>
    <row r="290" spans="1:29" x14ac:dyDescent="0.3">
      <c r="A290" s="3"/>
      <c r="B290" s="3"/>
      <c r="C290" s="3"/>
      <c r="D290" s="6"/>
      <c r="K290" t="str" cm="1">
        <f t="array" ref="K290">IF(C290&lt;&gt;"",[2]!HK3RECHECHERECHANTIER(C290,"VILLE"),"")</f>
        <v/>
      </c>
      <c r="L290" t="str" cm="1">
        <f t="array" ref="L290">IF(C290&lt;&gt;"",[2]!HK3RECHECHERECHANTIER(C290,"ADRESSE1"),"")</f>
        <v/>
      </c>
      <c r="O290" s="6" t="str" cm="1">
        <f t="array" ref="O290">IF(C290&lt;&gt;"",[2]!HK3RECHECHERECHANTIER(C290,"DATE_OUVERT"),"")</f>
        <v/>
      </c>
      <c r="Q290" s="3"/>
      <c r="AB290" s="5"/>
      <c r="AC290" s="5"/>
    </row>
    <row r="291" spans="1:29" x14ac:dyDescent="0.3">
      <c r="A291" s="3"/>
      <c r="B291" s="3"/>
      <c r="C291" s="3"/>
      <c r="D291" s="6"/>
      <c r="K291" t="str" cm="1">
        <f t="array" ref="K291">IF(C291&lt;&gt;"",[2]!HK3RECHECHERECHANTIER(C291,"VILLE"),"")</f>
        <v/>
      </c>
      <c r="L291" t="str" cm="1">
        <f t="array" ref="L291">IF(C291&lt;&gt;"",[2]!HK3RECHECHERECHANTIER(C291,"ADRESSE1"),"")</f>
        <v/>
      </c>
      <c r="O291" s="6" t="str" cm="1">
        <f t="array" ref="O291">IF(C291&lt;&gt;"",[2]!HK3RECHECHERECHANTIER(C291,"DATE_OUVERT"),"")</f>
        <v/>
      </c>
      <c r="Q291" s="3"/>
      <c r="AB291" s="5"/>
      <c r="AC291" s="5"/>
    </row>
    <row r="292" spans="1:29" x14ac:dyDescent="0.3">
      <c r="A292" s="3"/>
      <c r="B292" s="3"/>
      <c r="C292" s="3"/>
      <c r="D292" s="6"/>
      <c r="K292" t="str" cm="1">
        <f t="array" ref="K292">IF(C292&lt;&gt;"",[2]!HK3RECHECHERECHANTIER(C292,"VILLE"),"")</f>
        <v/>
      </c>
      <c r="L292" t="str" cm="1">
        <f t="array" ref="L292">IF(C292&lt;&gt;"",[2]!HK3RECHECHERECHANTIER(C292,"ADRESSE1"),"")</f>
        <v/>
      </c>
      <c r="O292" s="6" t="str" cm="1">
        <f t="array" ref="O292">IF(C292&lt;&gt;"",[2]!HK3RECHECHERECHANTIER(C292,"DATE_OUVERT"),"")</f>
        <v/>
      </c>
      <c r="Q292" s="3"/>
      <c r="AB292" s="5"/>
      <c r="AC292" s="5"/>
    </row>
    <row r="293" spans="1:29" x14ac:dyDescent="0.3">
      <c r="A293" s="3"/>
      <c r="B293" s="3"/>
      <c r="C293" s="3"/>
      <c r="D293" s="6"/>
      <c r="K293" t="str" cm="1">
        <f t="array" ref="K293">IF(C293&lt;&gt;"",[2]!HK3RECHECHERECHANTIER(C293,"VILLE"),"")</f>
        <v/>
      </c>
      <c r="L293" t="str" cm="1">
        <f t="array" ref="L293">IF(C293&lt;&gt;"",[2]!HK3RECHECHERECHANTIER(C293,"ADRESSE1"),"")</f>
        <v/>
      </c>
      <c r="O293" s="6" t="str" cm="1">
        <f t="array" ref="O293">IF(C293&lt;&gt;"",[2]!HK3RECHECHERECHANTIER(C293,"DATE_OUVERT"),"")</f>
        <v/>
      </c>
      <c r="Q293" s="3"/>
      <c r="AB293" s="5"/>
      <c r="AC293" s="5"/>
    </row>
    <row r="294" spans="1:29" x14ac:dyDescent="0.3">
      <c r="A294" s="3"/>
      <c r="B294" s="3"/>
      <c r="C294" s="3"/>
      <c r="D294" s="6"/>
      <c r="K294" t="str" cm="1">
        <f t="array" ref="K294">IF(C294&lt;&gt;"",[2]!HK3RECHECHERECHANTIER(C294,"VILLE"),"")</f>
        <v/>
      </c>
      <c r="L294" t="str" cm="1">
        <f t="array" ref="L294">IF(C294&lt;&gt;"",[2]!HK3RECHECHERECHANTIER(C294,"ADRESSE1"),"")</f>
        <v/>
      </c>
      <c r="O294" s="6" t="str" cm="1">
        <f t="array" ref="O294">IF(C294&lt;&gt;"",[2]!HK3RECHECHERECHANTIER(C294,"DATE_OUVERT"),"")</f>
        <v/>
      </c>
      <c r="Q294" s="3"/>
      <c r="AB294" s="5"/>
      <c r="AC294" s="5"/>
    </row>
    <row r="295" spans="1:29" x14ac:dyDescent="0.3">
      <c r="A295" s="3"/>
      <c r="B295" s="3"/>
      <c r="C295" s="3"/>
      <c r="D295" s="6"/>
      <c r="K295" t="str" cm="1">
        <f t="array" ref="K295">IF(C295&lt;&gt;"",[2]!HK3RECHECHERECHANTIER(C295,"VILLE"),"")</f>
        <v/>
      </c>
      <c r="L295" t="str" cm="1">
        <f t="array" ref="L295">IF(C295&lt;&gt;"",[2]!HK3RECHECHERECHANTIER(C295,"ADRESSE1"),"")</f>
        <v/>
      </c>
      <c r="O295" s="6" t="str" cm="1">
        <f t="array" ref="O295">IF(C295&lt;&gt;"",[2]!HK3RECHECHERECHANTIER(C295,"DATE_OUVERT"),"")</f>
        <v/>
      </c>
      <c r="Q295" s="3"/>
      <c r="AB295" s="5"/>
      <c r="AC295" s="5"/>
    </row>
    <row r="296" spans="1:29" x14ac:dyDescent="0.3">
      <c r="A296" s="3"/>
      <c r="B296" s="3"/>
      <c r="C296" s="3"/>
      <c r="D296" s="6"/>
      <c r="K296" t="str" cm="1">
        <f t="array" ref="K296">IF(C296&lt;&gt;"",[2]!HK3RECHECHERECHANTIER(C296,"VILLE"),"")</f>
        <v/>
      </c>
      <c r="L296" t="str" cm="1">
        <f t="array" ref="L296">IF(C296&lt;&gt;"",[2]!HK3RECHECHERECHANTIER(C296,"ADRESSE1"),"")</f>
        <v/>
      </c>
      <c r="O296" s="6" t="str" cm="1">
        <f t="array" ref="O296">IF(C296&lt;&gt;"",[2]!HK3RECHECHERECHANTIER(C296,"DATE_OUVERT"),"")</f>
        <v/>
      </c>
      <c r="Q296" s="3"/>
      <c r="AB296" s="5"/>
      <c r="AC296" s="5"/>
    </row>
    <row r="297" spans="1:29" x14ac:dyDescent="0.3">
      <c r="A297" s="3"/>
      <c r="B297" s="3"/>
      <c r="C297" s="3"/>
      <c r="D297" s="6"/>
      <c r="K297" t="str" cm="1">
        <f t="array" ref="K297">IF(C297&lt;&gt;"",[2]!HK3RECHECHERECHANTIER(C297,"VILLE"),"")</f>
        <v/>
      </c>
      <c r="L297" t="str" cm="1">
        <f t="array" ref="L297">IF(C297&lt;&gt;"",[2]!HK3RECHECHERECHANTIER(C297,"ADRESSE1"),"")</f>
        <v/>
      </c>
      <c r="O297" s="6" t="str" cm="1">
        <f t="array" ref="O297">IF(C297&lt;&gt;"",[2]!HK3RECHECHERECHANTIER(C297,"DATE_OUVERT"),"")</f>
        <v/>
      </c>
      <c r="Q297" s="3"/>
      <c r="AB297" s="5"/>
      <c r="AC297" s="5"/>
    </row>
    <row r="298" spans="1:29" x14ac:dyDescent="0.3">
      <c r="A298" s="3"/>
      <c r="B298" s="3"/>
      <c r="C298" s="3"/>
      <c r="D298" s="6"/>
      <c r="K298" t="str" cm="1">
        <f t="array" ref="K298">IF(C298&lt;&gt;"",[2]!HK3RECHECHERECHANTIER(C298,"VILLE"),"")</f>
        <v/>
      </c>
      <c r="L298" t="str" cm="1">
        <f t="array" ref="L298">IF(C298&lt;&gt;"",[2]!HK3RECHECHERECHANTIER(C298,"ADRESSE1"),"")</f>
        <v/>
      </c>
      <c r="O298" s="6" t="str" cm="1">
        <f t="array" ref="O298">IF(C298&lt;&gt;"",[2]!HK3RECHECHERECHANTIER(C298,"DATE_OUVERT"),"")</f>
        <v/>
      </c>
      <c r="Q298" s="3"/>
      <c r="AB298" s="5"/>
      <c r="AC298" s="5"/>
    </row>
    <row r="299" spans="1:29" x14ac:dyDescent="0.3">
      <c r="A299" s="3"/>
      <c r="B299" s="3"/>
      <c r="C299" s="3"/>
      <c r="D299" s="6"/>
      <c r="K299" t="str" cm="1">
        <f t="array" ref="K299">IF(C299&lt;&gt;"",[2]!HK3RECHECHERECHANTIER(C299,"VILLE"),"")</f>
        <v/>
      </c>
      <c r="L299" t="str" cm="1">
        <f t="array" ref="L299">IF(C299&lt;&gt;"",[2]!HK3RECHECHERECHANTIER(C299,"ADRESSE1"),"")</f>
        <v/>
      </c>
      <c r="O299" s="6" t="str" cm="1">
        <f t="array" ref="O299">IF(C299&lt;&gt;"",[2]!HK3RECHECHERECHANTIER(C299,"DATE_OUVERT"),"")</f>
        <v/>
      </c>
      <c r="Q299" s="3"/>
      <c r="AB299" s="5"/>
      <c r="AC299" s="5"/>
    </row>
    <row r="300" spans="1:29" x14ac:dyDescent="0.3">
      <c r="A300" s="3"/>
      <c r="B300" s="3"/>
      <c r="C300" s="3"/>
      <c r="D300" s="6"/>
      <c r="K300" t="str" cm="1">
        <f t="array" ref="K300">IF(C300&lt;&gt;"",[2]!HK3RECHECHERECHANTIER(C300,"VILLE"),"")</f>
        <v/>
      </c>
      <c r="L300" t="str" cm="1">
        <f t="array" ref="L300">IF(C300&lt;&gt;"",[2]!HK3RECHECHERECHANTIER(C300,"ADRESSE1"),"")</f>
        <v/>
      </c>
      <c r="O300" s="6" t="str" cm="1">
        <f t="array" ref="O300">IF(C300&lt;&gt;"",[2]!HK3RECHECHERECHANTIER(C300,"DATE_OUVERT"),"")</f>
        <v/>
      </c>
      <c r="Q300" s="3"/>
      <c r="AB300" s="5"/>
      <c r="AC3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NOUVEAUX</vt:lpstr>
      <vt:lpstr>Feuil2</vt:lpstr>
      <vt:lpstr>Archive 20221209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Eckert</dc:creator>
  <cp:lastModifiedBy>Guillaume Eckert</cp:lastModifiedBy>
  <dcterms:created xsi:type="dcterms:W3CDTF">2022-08-22T14:00:32Z</dcterms:created>
  <dcterms:modified xsi:type="dcterms:W3CDTF">2025-08-06T15:45:37Z</dcterms:modified>
</cp:coreProperties>
</file>