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numerical_integration_performan" sheetId="2" state="visible" r:id="rId4"/>
    <sheet name="perf_beta_eq_zero" sheetId="3" state="visible" r:id="rId5"/>
    <sheet name="perf_x_eq_mu" sheetId="4" state="visible" r:id="rId6"/>
    <sheet name="perf_general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<sst xmlns="http://schemas.openxmlformats.org/spreadsheetml/2006/main" count="114" uniqueCount="49">
  <si>
    <t xml:space="preserve">x </t>
  </si>
  <si>
    <t xml:space="preserve">alpha</t>
  </si>
  <si>
    <t xml:space="preserve">beta </t>
  </si>
  <si>
    <t xml:space="preserve">mu </t>
  </si>
  <si>
    <t xml:space="preserve">delta</t>
  </si>
  <si>
    <t xml:space="preserve">N</t>
  </si>
  <si>
    <t xml:space="preserve">|R_N|</t>
  </si>
  <si>
    <t xml:space="preserve">½</t>
  </si>
  <si>
    <t xml:space="preserve">¼</t>
  </si>
  <si>
    <t xml:space="preserve">1/3</t>
  </si>
  <si>
    <t xml:space="preserve">7/2</t>
  </si>
  <si>
    <t xml:space="preserve">-</t>
  </si>
  <si>
    <t xml:space="preserve">2/10</t>
  </si>
  <si>
    <t xml:space="preserve">1/10</t>
  </si>
  <si>
    <t xml:space="preserve">N1</t>
  </si>
  <si>
    <t xml:space="preserve">N2</t>
  </si>
  <si>
    <t xml:space="preserve">N3</t>
  </si>
  <si>
    <t xml:space="preserve">Case 1</t>
  </si>
  <si>
    <t xml:space="preserve">Case 2</t>
  </si>
  <si>
    <t xml:space="preserve">Case 3</t>
  </si>
  <si>
    <t xml:space="preserve">x</t>
  </si>
  <si>
    <t xml:space="preserve">beta</t>
  </si>
  <si>
    <t xml:space="preserve">mu</t>
  </si>
  <si>
    <t xml:space="preserve">N = 1000</t>
  </si>
  <si>
    <t xml:space="preserve">time (s)</t>
  </si>
  <si>
    <t xml:space="preserve">original</t>
  </si>
  <si>
    <t xml:space="preserve">optimizations</t>
  </si>
  <si>
    <t xml:space="preserve">C++ compiler: clang 18.1.3</t>
  </si>
  <si>
    <t xml:space="preserve">Linux Ubuntu 24.04</t>
  </si>
  <si>
    <t xml:space="preserve">Small dataset</t>
  </si>
  <si>
    <t xml:space="preserve">Err &lt; 5e-13</t>
  </si>
  <si>
    <t xml:space="preserve">Median err</t>
  </si>
  <si>
    <t xml:space="preserve">Mean err</t>
  </si>
  <si>
    <t xml:space="preserve">Time Python (s)</t>
  </si>
  <si>
    <t xml:space="preserve">avg microseconds</t>
  </si>
  <si>
    <t xml:space="preserve">SciPy</t>
  </si>
  <si>
    <t xml:space="preserve">Paper</t>
  </si>
  <si>
    <t xml:space="preserve">Method</t>
  </si>
  <si>
    <t xml:space="preserve">Count</t>
  </si>
  <si>
    <t xml:space="preserve">%</t>
  </si>
  <si>
    <t xml:space="preserve">min</t>
  </si>
  <si>
    <t xml:space="preserve">max</t>
  </si>
  <si>
    <t xml:space="preserve">integration</t>
  </si>
  <si>
    <t xml:space="preserve">series</t>
  </si>
  <si>
    <t xml:space="preserve">Large dataset</t>
  </si>
  <si>
    <t xml:space="preserve">asymptotic_alpha</t>
  </si>
  <si>
    <t xml:space="preserve">asymptotic_xmu</t>
  </si>
  <si>
    <t xml:space="preserve">Large dataset | Hard instances</t>
  </si>
  <si>
    <t xml:space="preserve">Cases mpmath &gt; 300 digits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</si>
</sst>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0.00E+00"/>
    <numFmt numFmtId="167" formatCode="0.00000000000000E+00"/>
    <numFmt numFmtId="168" formatCode="0.00%"/>
    <numFmt numFmtId="169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6"/>
    <col collapsed="false" customWidth="true" hidden="false" outlineLevel="0" max="2" min="2" style="1" width="6.24"/>
    <col collapsed="false" customWidth="true" hidden="false" outlineLevel="0" max="3" min="3" style="1" width="5.88"/>
    <col collapsed="false" customWidth="true" hidden="false" outlineLevel="0" max="4" min="4" style="1" width="4.84"/>
    <col collapsed="false" customWidth="true" hidden="false" outlineLevel="0" max="5" min="5" style="1" width="5.71"/>
    <col collapsed="false" customWidth="true" hidden="false" outlineLevel="0" max="6" min="6" style="1" width="4.84"/>
    <col collapsed="false" customWidth="true" hidden="false" outlineLevel="0" max="11" min="7" style="1" width="9.36"/>
  </cols>
  <sheetData>
    <row r="3" customFormat="false" ht="12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n">
        <v>3.7</v>
      </c>
      <c r="I3" s="2" t="n">
        <v>3.71</v>
      </c>
      <c r="J3" s="2" t="n">
        <v>3.72</v>
      </c>
      <c r="K3" s="2" t="n">
        <v>3.73</v>
      </c>
    </row>
    <row r="4" customFormat="false" ht="12.8" hidden="false" customHeight="false" outlineLevel="0" collapsed="false">
      <c r="A4" s="3" t="s">
        <v>7</v>
      </c>
      <c r="B4" s="2" t="n">
        <v>2</v>
      </c>
      <c r="C4" s="2" t="n">
        <v>1</v>
      </c>
      <c r="D4" s="3" t="s">
        <v>8</v>
      </c>
      <c r="E4" s="2" t="n">
        <v>3</v>
      </c>
      <c r="F4" s="2" t="n">
        <v>10</v>
      </c>
      <c r="G4" s="4" t="n">
        <v>4.66E-009</v>
      </c>
      <c r="H4" s="4" t="n">
        <v>5.59E-009</v>
      </c>
      <c r="I4" s="4" t="n">
        <v>3.56E-009</v>
      </c>
      <c r="J4" s="4" t="n">
        <v>9.94E-009</v>
      </c>
      <c r="K4" s="4" t="n">
        <v>2.56E-008</v>
      </c>
    </row>
    <row r="5" customFormat="false" ht="12.8" hidden="false" customHeight="false" outlineLevel="0" collapsed="false">
      <c r="A5" s="3" t="s">
        <v>9</v>
      </c>
      <c r="B5" s="2" t="n">
        <v>5</v>
      </c>
      <c r="C5" s="2" t="n">
        <v>-1</v>
      </c>
      <c r="D5" s="3" t="s">
        <v>8</v>
      </c>
      <c r="E5" s="2" t="n">
        <v>1</v>
      </c>
      <c r="F5" s="2" t="n">
        <v>50</v>
      </c>
      <c r="G5" s="4" t="n">
        <v>2.52E-072</v>
      </c>
      <c r="H5" s="4" t="n">
        <v>2.58E-072</v>
      </c>
      <c r="I5" s="4" t="n">
        <v>2.42E-073</v>
      </c>
      <c r="J5" s="4" t="n">
        <v>2.77E-073</v>
      </c>
      <c r="K5" s="4" t="n">
        <v>3.15E-073</v>
      </c>
    </row>
    <row r="6" customFormat="false" ht="12.8" hidden="false" customHeight="false" outlineLevel="0" collapsed="false">
      <c r="A6" s="2" t="n">
        <v>4</v>
      </c>
      <c r="B6" s="2" t="n">
        <v>15</v>
      </c>
      <c r="C6" s="2" t="n">
        <v>-6</v>
      </c>
      <c r="D6" s="3" t="s">
        <v>10</v>
      </c>
      <c r="E6" s="2" t="n">
        <v>10</v>
      </c>
      <c r="F6" s="2" t="n">
        <v>20</v>
      </c>
      <c r="G6" s="4" t="n">
        <v>2.72E-060</v>
      </c>
      <c r="H6" s="4" t="n">
        <v>5.59E-060</v>
      </c>
      <c r="I6" s="4" t="n">
        <v>6.51E-061</v>
      </c>
      <c r="J6" s="4" t="n">
        <v>8.63E-063</v>
      </c>
      <c r="K6" s="4" t="s">
        <v>11</v>
      </c>
    </row>
    <row r="7" customFormat="false" ht="12.8" hidden="false" customHeight="false" outlineLevel="0" collapsed="false">
      <c r="A7" s="2" t="s">
        <v>12</v>
      </c>
      <c r="B7" s="2" t="n">
        <v>1</v>
      </c>
      <c r="C7" s="3" t="s">
        <v>7</v>
      </c>
      <c r="D7" s="3" t="s">
        <v>13</v>
      </c>
      <c r="E7" s="3" t="s">
        <v>7</v>
      </c>
      <c r="F7" s="2" t="n">
        <v>50</v>
      </c>
      <c r="G7" s="4" t="n">
        <v>1.05E-033</v>
      </c>
      <c r="H7" s="4" t="n">
        <v>1.09E-033</v>
      </c>
      <c r="I7" s="4" t="n">
        <v>7.89E-034</v>
      </c>
      <c r="J7" s="4" t="n">
        <v>9.8E-034</v>
      </c>
      <c r="K7" s="4" t="n">
        <v>9.8E-034</v>
      </c>
    </row>
    <row r="13" customFormat="false" ht="12.8" hidden="false" customHeight="false" outlineLevel="0" collapsed="false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1" t="s">
        <v>14</v>
      </c>
      <c r="G13" s="1" t="s">
        <v>15</v>
      </c>
      <c r="H13" s="1" t="s">
        <v>16</v>
      </c>
    </row>
    <row r="14" customFormat="false" ht="12.8" hidden="false" customHeight="false" outlineLevel="0" collapsed="false">
      <c r="A14" s="3" t="s">
        <v>7</v>
      </c>
      <c r="B14" s="2" t="n">
        <v>2</v>
      </c>
      <c r="C14" s="2" t="n">
        <v>1</v>
      </c>
      <c r="D14" s="3" t="s">
        <v>8</v>
      </c>
      <c r="E14" s="2" t="n">
        <v>3</v>
      </c>
      <c r="F14" s="1" t="n">
        <v>27</v>
      </c>
      <c r="G14" s="1" t="n">
        <v>32</v>
      </c>
      <c r="H14" s="1" t="n">
        <v>15</v>
      </c>
    </row>
    <row r="15" customFormat="false" ht="12.8" hidden="false" customHeight="false" outlineLevel="0" collapsed="false">
      <c r="A15" s="3" t="s">
        <v>9</v>
      </c>
      <c r="B15" s="2" t="n">
        <v>5</v>
      </c>
      <c r="C15" s="2" t="n">
        <v>-1</v>
      </c>
      <c r="D15" s="3" t="s">
        <v>8</v>
      </c>
      <c r="E15" s="2" t="n">
        <v>1</v>
      </c>
      <c r="F15" s="1" t="n">
        <v>12</v>
      </c>
      <c r="G15" s="1" t="n">
        <v>17</v>
      </c>
      <c r="H15" s="1" t="n">
        <v>14</v>
      </c>
    </row>
    <row r="16" customFormat="false" ht="12.8" hidden="false" customHeight="false" outlineLevel="0" collapsed="false">
      <c r="A16" s="2" t="n">
        <v>4</v>
      </c>
      <c r="B16" s="2" t="n">
        <v>15</v>
      </c>
      <c r="C16" s="2" t="n">
        <v>-6</v>
      </c>
      <c r="D16" s="3" t="s">
        <v>10</v>
      </c>
      <c r="E16" s="2" t="n">
        <v>10</v>
      </c>
      <c r="F16" s="1" t="n">
        <v>63</v>
      </c>
      <c r="G16" s="1" t="n">
        <v>67</v>
      </c>
      <c r="H16" s="1" t="n">
        <v>17</v>
      </c>
    </row>
    <row r="17" customFormat="false" ht="12.8" hidden="false" customHeight="false" outlineLevel="0" collapsed="false">
      <c r="A17" s="2" t="s">
        <v>12</v>
      </c>
      <c r="B17" s="2" t="n">
        <v>1</v>
      </c>
      <c r="C17" s="3" t="s">
        <v>7</v>
      </c>
      <c r="D17" s="3" t="s">
        <v>13</v>
      </c>
      <c r="E17" s="3" t="s">
        <v>7</v>
      </c>
      <c r="F17" s="1" t="n">
        <v>22</v>
      </c>
      <c r="G17" s="1" t="n">
        <v>25</v>
      </c>
      <c r="H17" s="1" t="n">
        <v>19</v>
      </c>
    </row>
    <row r="18" customFormat="false" ht="12.8" hidden="false" customHeight="false" outlineLevel="0" collapsed="false">
      <c r="A18" s="1" t="n">
        <v>2</v>
      </c>
      <c r="B18" s="1" t="n">
        <v>3</v>
      </c>
      <c r="C18" s="1" t="n">
        <v>2</v>
      </c>
      <c r="D18" s="1" t="n">
        <v>1</v>
      </c>
      <c r="E18" s="1" t="n">
        <v>2</v>
      </c>
      <c r="F18" s="1" t="n">
        <v>42</v>
      </c>
      <c r="G18" s="1" t="n">
        <v>152</v>
      </c>
      <c r="H18" s="1" t="n">
        <v>52</v>
      </c>
    </row>
    <row r="19" customFormat="false" ht="12.8" hidden="false" customHeight="false" outlineLevel="0" collapsed="false">
      <c r="A19" s="1" t="n">
        <v>3</v>
      </c>
      <c r="B19" s="1" t="n">
        <v>5</v>
      </c>
      <c r="C19" s="3" t="s">
        <v>7</v>
      </c>
      <c r="D19" s="1" t="n">
        <v>1</v>
      </c>
      <c r="E19" s="1" t="n">
        <v>4</v>
      </c>
      <c r="F19" s="1" t="n">
        <v>29</v>
      </c>
      <c r="G19" s="1" t="n">
        <v>63</v>
      </c>
      <c r="H19" s="1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5"/>
    <col collapsed="false" customWidth="true" hidden="false" outlineLevel="0" max="2" min="2" style="1" width="21.04"/>
    <col collapsed="false" customWidth="true" hidden="false" outlineLevel="0" max="3" min="3" style="1" width="20.51"/>
    <col collapsed="false" customWidth="true" hidden="false" outlineLevel="0" max="4" min="4" style="1" width="24.39"/>
  </cols>
  <sheetData>
    <row r="3" customFormat="false" ht="12.8" hidden="false" customHeight="false" outlineLevel="0" collapsed="false">
      <c r="B3" s="1" t="s">
        <v>17</v>
      </c>
      <c r="C3" s="1" t="s">
        <v>18</v>
      </c>
      <c r="D3" s="1" t="s">
        <v>19</v>
      </c>
    </row>
    <row r="4" customFormat="false" ht="12.8" hidden="false" customHeight="false" outlineLevel="0" collapsed="false">
      <c r="A4" s="1" t="s">
        <v>20</v>
      </c>
      <c r="B4" s="1" t="n">
        <v>0.5</v>
      </c>
      <c r="C4" s="1" t="n">
        <f aca="false">-10/8</f>
        <v>-1.25</v>
      </c>
      <c r="D4" s="1" t="n">
        <v>-20</v>
      </c>
    </row>
    <row r="5" customFormat="false" ht="12.8" hidden="false" customHeight="false" outlineLevel="0" collapsed="false">
      <c r="A5" s="1" t="s">
        <v>1</v>
      </c>
      <c r="B5" s="1" t="n">
        <v>10.5</v>
      </c>
      <c r="C5" s="1" t="n">
        <v>9</v>
      </c>
      <c r="D5" s="1" t="n">
        <v>50</v>
      </c>
    </row>
    <row r="6" customFormat="false" ht="12.8" hidden="false" customHeight="false" outlineLevel="0" collapsed="false">
      <c r="A6" s="1" t="s">
        <v>21</v>
      </c>
      <c r="B6" s="1" t="n">
        <v>0</v>
      </c>
      <c r="C6" s="1" t="n">
        <v>-5</v>
      </c>
      <c r="D6" s="1" t="n">
        <v>12</v>
      </c>
    </row>
    <row r="7" customFormat="false" ht="12.8" hidden="false" customHeight="false" outlineLevel="0" collapsed="false">
      <c r="A7" s="1" t="s">
        <v>22</v>
      </c>
      <c r="B7" s="1" t="n">
        <v>0.375</v>
      </c>
      <c r="C7" s="1" t="n">
        <v>1</v>
      </c>
      <c r="D7" s="1" t="n">
        <v>1</v>
      </c>
    </row>
    <row r="8" customFormat="false" ht="12.8" hidden="false" customHeight="false" outlineLevel="0" collapsed="false">
      <c r="A8" s="1" t="s">
        <v>4</v>
      </c>
      <c r="B8" s="1" t="n">
        <v>0.44</v>
      </c>
      <c r="C8" s="1" t="n">
        <v>24</v>
      </c>
      <c r="D8" s="1" t="n">
        <v>45</v>
      </c>
    </row>
    <row r="9" customFormat="false" ht="12.8" hidden="false" customHeight="false" outlineLevel="0" collapsed="false">
      <c r="B9" s="5" t="n">
        <v>0.7422276476606</v>
      </c>
      <c r="C9" s="5" t="n">
        <v>0.999999999999734</v>
      </c>
      <c r="D9" s="5" t="n">
        <v>7.44023945728368E-242</v>
      </c>
    </row>
    <row r="10" customFormat="false" ht="12.8" hidden="false" customHeight="false" outlineLevel="0" collapsed="false">
      <c r="D10" s="5"/>
    </row>
    <row r="11" customFormat="false" ht="12.8" hidden="false" customHeight="false" outlineLevel="0" collapsed="false">
      <c r="D11" s="5"/>
    </row>
    <row r="12" customFormat="false" ht="12.8" hidden="false" customHeight="false" outlineLevel="0" collapsed="false">
      <c r="A12" s="1" t="s">
        <v>23</v>
      </c>
      <c r="B12" s="1" t="s">
        <v>24</v>
      </c>
    </row>
    <row r="13" customFormat="false" ht="12.8" hidden="false" customHeight="false" outlineLevel="0" collapsed="false">
      <c r="A13" s="1" t="s">
        <v>25</v>
      </c>
      <c r="B13" s="1" t="n">
        <v>0.0253</v>
      </c>
      <c r="C13" s="1" t="n">
        <v>0.0522</v>
      </c>
      <c r="D13" s="1" t="n">
        <v>0.129</v>
      </c>
    </row>
    <row r="14" customFormat="false" ht="12.8" hidden="false" customHeight="false" outlineLevel="0" collapsed="false">
      <c r="A14" s="1" t="s">
        <v>26</v>
      </c>
      <c r="B14" s="1" t="n">
        <v>0.0219</v>
      </c>
      <c r="C14" s="1" t="n">
        <v>0.0444</v>
      </c>
      <c r="D14" s="1" t="n">
        <v>0.106</v>
      </c>
      <c r="E14" s="0" t="n">
        <f aca="false">B14/B13-1</f>
        <v>-0.134387351778656</v>
      </c>
      <c r="F14" s="0" t="n">
        <f aca="false">C14/C13-1</f>
        <v>-0.149425287356322</v>
      </c>
      <c r="G14" s="0" t="n">
        <f aca="false">D14/D13-1</f>
        <v>-0.178294573643411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7.59"/>
    <col collapsed="false" customWidth="true" hidden="false" outlineLevel="0" max="9" min="9" style="0" width="17.24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3" customFormat="false" ht="12.8" hidden="false" customHeight="false" outlineLevel="0" collapsed="false">
      <c r="B3" s="6" t="s">
        <v>29</v>
      </c>
    </row>
    <row r="4" customFormat="false" ht="12.8" hidden="false" customHeight="false" outlineLevel="0" collapsed="false">
      <c r="B4" s="6"/>
      <c r="C4" s="6" t="s">
        <v>30</v>
      </c>
      <c r="E4" s="1" t="s">
        <v>31</v>
      </c>
      <c r="F4" s="1" t="s">
        <v>32</v>
      </c>
      <c r="G4" s="1" t="s">
        <v>33</v>
      </c>
      <c r="I4" s="1" t="s">
        <v>34</v>
      </c>
    </row>
    <row r="5" customFormat="false" ht="12.8" hidden="false" customHeight="false" outlineLevel="0" collapsed="false">
      <c r="B5" s="6" t="s">
        <v>35</v>
      </c>
      <c r="C5" s="1" t="n">
        <v>3952</v>
      </c>
      <c r="D5" s="7" t="n">
        <f aca="false">C5/C11</f>
        <v>0.7904</v>
      </c>
      <c r="E5" s="4" t="n">
        <v>9.44E-016</v>
      </c>
      <c r="F5" s="4" t="n">
        <v>0.00099</v>
      </c>
      <c r="G5" s="1" t="n">
        <v>2.45</v>
      </c>
      <c r="H5" s="1" t="n">
        <f aca="false">G5/C11</f>
        <v>0.00049</v>
      </c>
      <c r="I5" s="1" t="n">
        <f aca="false">H5*1000000</f>
        <v>490</v>
      </c>
    </row>
    <row r="6" customFormat="false" ht="12.8" hidden="false" customHeight="false" outlineLevel="0" collapsed="false">
      <c r="B6" s="6" t="s">
        <v>36</v>
      </c>
      <c r="C6" s="1" t="n">
        <v>4988</v>
      </c>
      <c r="D6" s="7" t="n">
        <f aca="false">C6/C11</f>
        <v>0.9976</v>
      </c>
      <c r="E6" s="4" t="n">
        <v>2.66E-015</v>
      </c>
      <c r="F6" s="4" t="n">
        <v>1.53E-014</v>
      </c>
      <c r="G6" s="1" t="n">
        <v>0.1059</v>
      </c>
      <c r="H6" s="1" t="n">
        <f aca="false">G6/C11</f>
        <v>2.118E-005</v>
      </c>
      <c r="I6" s="1" t="n">
        <f aca="false">H6*1000000</f>
        <v>21.18</v>
      </c>
      <c r="J6" s="1" t="n">
        <f aca="false">G5/G6</f>
        <v>23.1350330500472</v>
      </c>
    </row>
    <row r="8" customFormat="false" ht="12.8" hidden="false" customHeight="false" outlineLevel="0" collapsed="false">
      <c r="B8" s="6" t="s">
        <v>37</v>
      </c>
      <c r="C8" s="6" t="s">
        <v>38</v>
      </c>
      <c r="D8" s="6" t="s">
        <v>39</v>
      </c>
      <c r="E8" s="6" t="s">
        <v>40</v>
      </c>
      <c r="F8" s="8" t="n">
        <v>0.25</v>
      </c>
      <c r="G8" s="8" t="n">
        <v>0.5</v>
      </c>
      <c r="H8" s="8" t="n">
        <v>0.75</v>
      </c>
      <c r="I8" s="6" t="s">
        <v>41</v>
      </c>
    </row>
    <row r="9" customFormat="false" ht="12.8" hidden="false" customHeight="false" outlineLevel="0" collapsed="false">
      <c r="B9" s="9" t="s">
        <v>42</v>
      </c>
      <c r="C9" s="10" t="n">
        <v>4121</v>
      </c>
      <c r="D9" s="11" t="n">
        <f aca="false">C9/C11</f>
        <v>0.8242</v>
      </c>
      <c r="E9" s="10" t="n">
        <v>0</v>
      </c>
      <c r="F9" s="12" t="n">
        <v>1.221245E-015</v>
      </c>
      <c r="G9" s="12" t="n">
        <v>4.107825E-015</v>
      </c>
      <c r="H9" s="12" t="n">
        <v>1.44329E-014</v>
      </c>
      <c r="I9" s="12" t="n">
        <v>8.402168E-013</v>
      </c>
      <c r="J9" s="10"/>
      <c r="K9" s="10"/>
      <c r="L9" s="13"/>
      <c r="M9" s="13"/>
    </row>
    <row r="10" customFormat="false" ht="12.8" hidden="false" customHeight="false" outlineLevel="0" collapsed="false">
      <c r="B10" s="9" t="s">
        <v>43</v>
      </c>
      <c r="C10" s="10" t="n">
        <v>879</v>
      </c>
      <c r="D10" s="11" t="n">
        <f aca="false">C10/C11</f>
        <v>0.1758</v>
      </c>
      <c r="E10" s="13" t="n">
        <v>0</v>
      </c>
      <c r="F10" s="12" t="n">
        <v>0</v>
      </c>
      <c r="G10" s="12" t="n">
        <v>2.220446E-016</v>
      </c>
      <c r="H10" s="12" t="n">
        <v>1.110223E-015</v>
      </c>
      <c r="I10" s="12" t="n">
        <v>6.583623E-014</v>
      </c>
      <c r="J10" s="10"/>
      <c r="K10" s="10"/>
      <c r="L10" s="13"/>
      <c r="M10" s="13"/>
    </row>
    <row r="11" customFormat="false" ht="12.8" hidden="false" customHeight="false" outlineLevel="0" collapsed="false">
      <c r="C11" s="6" t="n">
        <f aca="false">SUM(C9:C10)</f>
        <v>5000</v>
      </c>
    </row>
    <row r="14" customFormat="false" ht="12.8" hidden="false" customHeight="false" outlineLevel="0" collapsed="false">
      <c r="B14" s="6" t="s">
        <v>44</v>
      </c>
    </row>
    <row r="15" customFormat="false" ht="12.8" hidden="false" customHeight="false" outlineLevel="0" collapsed="false">
      <c r="B15" s="6"/>
      <c r="C15" s="6" t="s">
        <v>30</v>
      </c>
      <c r="E15" s="1" t="s">
        <v>31</v>
      </c>
      <c r="F15" s="1" t="s">
        <v>32</v>
      </c>
      <c r="G15" s="1" t="s">
        <v>33</v>
      </c>
      <c r="I15" s="1" t="s">
        <v>34</v>
      </c>
    </row>
    <row r="16" customFormat="false" ht="12.8" hidden="false" customHeight="false" outlineLevel="0" collapsed="false">
      <c r="B16" s="6" t="s">
        <v>35</v>
      </c>
      <c r="C16" s="1" t="n">
        <v>3549</v>
      </c>
      <c r="D16" s="7" t="n">
        <f aca="false">C16/C24</f>
        <v>0.729046836483155</v>
      </c>
      <c r="E16" s="4" t="n">
        <v>1.49E-014</v>
      </c>
      <c r="F16" s="4" t="n">
        <v>0.00563</v>
      </c>
      <c r="G16" s="1" t="n">
        <v>2.604</v>
      </c>
      <c r="H16" s="1" t="n">
        <f aca="false">G16/C24</f>
        <v>0.000534921939194741</v>
      </c>
      <c r="I16" s="1" t="n">
        <f aca="false">H16*1000000</f>
        <v>534.921939194741</v>
      </c>
    </row>
    <row r="17" customFormat="false" ht="12.8" hidden="false" customHeight="false" outlineLevel="0" collapsed="false">
      <c r="B17" s="6" t="s">
        <v>36</v>
      </c>
      <c r="C17" s="1" t="n">
        <v>4868</v>
      </c>
      <c r="D17" s="7" t="n">
        <f aca="false">C17/C24</f>
        <v>1</v>
      </c>
      <c r="E17" s="4" t="n">
        <v>1.11E-015</v>
      </c>
      <c r="F17" s="4" t="n">
        <v>1.27E-014</v>
      </c>
      <c r="G17" s="1" t="n">
        <v>0.2185</v>
      </c>
      <c r="H17" s="1" t="n">
        <f aca="false">G17/C24</f>
        <v>4.48849630238291E-005</v>
      </c>
      <c r="I17" s="1" t="n">
        <f aca="false">H17*1000000</f>
        <v>44.8849630238291</v>
      </c>
      <c r="J17" s="1" t="n">
        <f aca="false">G16/G17</f>
        <v>11.9176201372998</v>
      </c>
    </row>
    <row r="19" customFormat="false" ht="12.8" hidden="false" customHeight="false" outlineLevel="0" collapsed="false">
      <c r="B19" s="6" t="s">
        <v>37</v>
      </c>
      <c r="C19" s="6" t="s">
        <v>38</v>
      </c>
      <c r="D19" s="6" t="s">
        <v>39</v>
      </c>
      <c r="E19" s="6" t="s">
        <v>40</v>
      </c>
      <c r="F19" s="8" t="n">
        <v>0.25</v>
      </c>
      <c r="G19" s="8" t="n">
        <v>0.5</v>
      </c>
      <c r="H19" s="8" t="n">
        <v>0.75</v>
      </c>
      <c r="I19" s="6" t="s">
        <v>41</v>
      </c>
    </row>
    <row r="20" customFormat="false" ht="12.8" hidden="false" customHeight="false" outlineLevel="0" collapsed="false">
      <c r="B20" s="9" t="s">
        <v>45</v>
      </c>
      <c r="C20" s="10" t="n">
        <v>301</v>
      </c>
      <c r="D20" s="11" t="n">
        <f aca="false">C20/$C$24</f>
        <v>0.0618323746918652</v>
      </c>
      <c r="E20" s="12" t="n">
        <v>2.220446E-016</v>
      </c>
      <c r="F20" s="12" t="n">
        <v>4.440892E-015</v>
      </c>
      <c r="G20" s="12" t="n">
        <v>1.24345E-014</v>
      </c>
      <c r="H20" s="12" t="n">
        <v>3.463896E-014</v>
      </c>
      <c r="I20" s="12" t="n">
        <v>2.262635E-013</v>
      </c>
      <c r="J20" s="10"/>
      <c r="K20" s="10"/>
      <c r="L20" s="13"/>
      <c r="M20" s="13"/>
    </row>
    <row r="21" customFormat="false" ht="12.8" hidden="false" customHeight="false" outlineLevel="0" collapsed="false">
      <c r="B21" s="9" t="s">
        <v>46</v>
      </c>
      <c r="C21" s="10" t="n">
        <v>620</v>
      </c>
      <c r="D21" s="11" t="n">
        <f aca="false">C21/$C$24</f>
        <v>0.127362366474938</v>
      </c>
      <c r="E21" s="12" t="n">
        <v>0</v>
      </c>
      <c r="F21" s="12" t="n">
        <v>0</v>
      </c>
      <c r="G21" s="12" t="n">
        <v>0</v>
      </c>
      <c r="H21" s="12" t="n">
        <v>2.542411E-014</v>
      </c>
      <c r="I21" s="12" t="n">
        <v>2.309264E-013</v>
      </c>
      <c r="J21" s="10"/>
      <c r="K21" s="10"/>
      <c r="L21" s="13"/>
      <c r="M21" s="13"/>
    </row>
    <row r="22" customFormat="false" ht="12.8" hidden="false" customHeight="false" outlineLevel="0" collapsed="false">
      <c r="B22" s="9" t="s">
        <v>42</v>
      </c>
      <c r="C22" s="10" t="n">
        <v>3137</v>
      </c>
      <c r="D22" s="11" t="n">
        <f aca="false">C22/$C$24</f>
        <v>0.644412489728842</v>
      </c>
      <c r="E22" s="12" t="n">
        <v>0</v>
      </c>
      <c r="F22" s="12" t="n">
        <v>3.330669E-016</v>
      </c>
      <c r="G22" s="12" t="n">
        <v>8.881784E-016</v>
      </c>
      <c r="H22" s="12" t="n">
        <v>4.107825E-015</v>
      </c>
      <c r="I22" s="12" t="n">
        <v>4.836131E-013</v>
      </c>
      <c r="J22" s="10"/>
      <c r="K22" s="10"/>
      <c r="L22" s="13"/>
      <c r="M22" s="13"/>
    </row>
    <row r="23" customFormat="false" ht="12.8" hidden="false" customHeight="false" outlineLevel="0" collapsed="false">
      <c r="B23" s="9" t="s">
        <v>43</v>
      </c>
      <c r="C23" s="10" t="n">
        <v>810</v>
      </c>
      <c r="D23" s="11" t="n">
        <f aca="false">C23/$C$24</f>
        <v>0.166392769104355</v>
      </c>
      <c r="E23" s="12" t="n">
        <v>0</v>
      </c>
      <c r="F23" s="12" t="n">
        <v>3.330669E-016</v>
      </c>
      <c r="G23" s="12" t="n">
        <v>1.332268E-015</v>
      </c>
      <c r="H23" s="12" t="n">
        <v>8.409939E-015</v>
      </c>
      <c r="I23" s="12" t="n">
        <v>4.28324E-013</v>
      </c>
      <c r="J23" s="10"/>
      <c r="K23" s="10"/>
      <c r="L23" s="13"/>
      <c r="M23" s="13"/>
    </row>
    <row r="24" customFormat="false" ht="12.8" hidden="false" customHeight="false" outlineLevel="0" collapsed="false">
      <c r="B24" s="14"/>
      <c r="C24" s="6" t="n">
        <f aca="false">SUM(C20:C23)</f>
        <v>4868</v>
      </c>
      <c r="D24" s="10"/>
      <c r="E24" s="13"/>
      <c r="F24" s="13"/>
      <c r="G24" s="13"/>
      <c r="H24" s="13"/>
      <c r="I24" s="13"/>
      <c r="J24" s="10"/>
      <c r="K24" s="10"/>
      <c r="L24" s="13"/>
      <c r="M24" s="13"/>
    </row>
    <row r="25" customFormat="false" ht="12.8" hidden="false" customHeight="false" outlineLevel="0" collapsed="false">
      <c r="B25" s="14"/>
      <c r="C25" s="10"/>
      <c r="D25" s="10"/>
      <c r="E25" s="13"/>
      <c r="F25" s="13"/>
      <c r="G25" s="13"/>
      <c r="H25" s="13"/>
      <c r="I25" s="13"/>
      <c r="J25" s="10"/>
      <c r="K25" s="10"/>
      <c r="L25" s="13"/>
      <c r="M25" s="13"/>
    </row>
    <row r="27" customFormat="false" ht="12.8" hidden="false" customHeight="false" outlineLevel="0" collapsed="false">
      <c r="B27" s="6" t="s">
        <v>47</v>
      </c>
      <c r="C27" s="1" t="s">
        <v>48</v>
      </c>
    </row>
    <row r="28" customFormat="false" ht="12.8" hidden="false" customHeight="false" outlineLevel="0" collapsed="false">
      <c r="B28" s="6"/>
      <c r="C28" s="6" t="s">
        <v>30</v>
      </c>
      <c r="E28" s="1" t="s">
        <v>31</v>
      </c>
      <c r="F28" s="1" t="s">
        <v>32</v>
      </c>
    </row>
    <row r="29" customFormat="false" ht="12.8" hidden="false" customHeight="false" outlineLevel="0" collapsed="false">
      <c r="B29" s="6" t="s">
        <v>35</v>
      </c>
      <c r="C29" s="1" t="n">
        <v>25</v>
      </c>
      <c r="D29" s="7" t="n">
        <f aca="false">C29/C37</f>
        <v>0.18796992481203</v>
      </c>
      <c r="E29" s="4" t="n">
        <v>0.000144</v>
      </c>
      <c r="F29" s="4" t="n">
        <v>0.00645</v>
      </c>
      <c r="G29" s="0" t="n">
        <v>0.0284</v>
      </c>
      <c r="H29" s="0" t="n">
        <f aca="false">G29/C37</f>
        <v>0.000213533834586466</v>
      </c>
      <c r="I29" s="15" t="n">
        <f aca="false">H29*1000000</f>
        <v>213.533834586466</v>
      </c>
    </row>
    <row r="30" customFormat="false" ht="12.8" hidden="false" customHeight="false" outlineLevel="0" collapsed="false">
      <c r="B30" s="6" t="s">
        <v>36</v>
      </c>
      <c r="C30" s="1" t="n">
        <v>127</v>
      </c>
      <c r="D30" s="7" t="n">
        <f aca="false">C30/C37</f>
        <v>0.954887218045113</v>
      </c>
      <c r="E30" s="4" t="n">
        <v>2.46E-014</v>
      </c>
      <c r="F30" s="4" t="n">
        <v>8.84E-014</v>
      </c>
      <c r="G30" s="0" t="n">
        <v>0.0016</v>
      </c>
      <c r="H30" s="0" t="n">
        <f aca="false">G30/C37</f>
        <v>1.20300751879699E-005</v>
      </c>
      <c r="I30" s="15" t="n">
        <f aca="false">H30*1000000</f>
        <v>12.0300751879699</v>
      </c>
      <c r="J30" s="0" t="n">
        <f aca="false">G29/G30</f>
        <v>17.75</v>
      </c>
    </row>
    <row r="32" customFormat="false" ht="12.8" hidden="false" customHeight="false" outlineLevel="0" collapsed="false">
      <c r="B32" s="6" t="s">
        <v>37</v>
      </c>
      <c r="C32" s="6" t="s">
        <v>38</v>
      </c>
      <c r="D32" s="6" t="s">
        <v>39</v>
      </c>
      <c r="E32" s="6" t="s">
        <v>40</v>
      </c>
      <c r="F32" s="8" t="n">
        <v>0.25</v>
      </c>
      <c r="G32" s="8" t="n">
        <v>0.5</v>
      </c>
      <c r="H32" s="8" t="n">
        <v>0.75</v>
      </c>
      <c r="I32" s="6" t="s">
        <v>41</v>
      </c>
    </row>
    <row r="33" customFormat="false" ht="12.8" hidden="false" customHeight="false" outlineLevel="0" collapsed="false">
      <c r="B33" s="9" t="s">
        <v>45</v>
      </c>
      <c r="C33" s="10" t="n">
        <v>3</v>
      </c>
      <c r="D33" s="11" t="n">
        <f aca="false">C33/$C$37</f>
        <v>0.0225563909774436</v>
      </c>
      <c r="E33" s="12" t="n">
        <v>5.764278E-013</v>
      </c>
      <c r="F33" s="12" t="n">
        <v>8.844037E-013</v>
      </c>
      <c r="G33" s="12" t="n">
        <v>1.19238E-012</v>
      </c>
      <c r="H33" s="12" t="n">
        <v>1.416978E-012</v>
      </c>
      <c r="I33" s="12" t="n">
        <v>1.641576E-012</v>
      </c>
    </row>
    <row r="34" customFormat="false" ht="12.8" hidden="false" customHeight="false" outlineLevel="0" collapsed="false">
      <c r="B34" s="9" t="s">
        <v>46</v>
      </c>
      <c r="C34" s="10" t="n">
        <v>101</v>
      </c>
      <c r="D34" s="11" t="n">
        <f aca="false">C34/$C$37</f>
        <v>0.759398496240602</v>
      </c>
      <c r="E34" s="12" t="n">
        <v>8.881784E-016</v>
      </c>
      <c r="F34" s="12" t="n">
        <v>1.354472E-014</v>
      </c>
      <c r="G34" s="12" t="n">
        <v>2.997602E-014</v>
      </c>
      <c r="H34" s="12" t="n">
        <v>5.57332E-014</v>
      </c>
      <c r="I34" s="12" t="n">
        <v>1.303402E-013</v>
      </c>
    </row>
    <row r="35" customFormat="false" ht="12.8" hidden="false" customHeight="false" outlineLevel="0" collapsed="false">
      <c r="B35" s="9" t="s">
        <v>42</v>
      </c>
      <c r="C35" s="10" t="n">
        <v>22</v>
      </c>
      <c r="D35" s="11" t="n">
        <f aca="false">C35/$C$37</f>
        <v>0.165413533834586</v>
      </c>
      <c r="E35" s="12" t="n">
        <v>0</v>
      </c>
      <c r="F35" s="12" t="n">
        <v>6.938894E-016</v>
      </c>
      <c r="G35" s="12" t="n">
        <v>3.663736E-015</v>
      </c>
      <c r="H35" s="12" t="n">
        <v>1.759703E-014</v>
      </c>
      <c r="I35" s="12" t="n">
        <v>5.984102E-014</v>
      </c>
    </row>
    <row r="36" customFormat="false" ht="12.8" hidden="false" customHeight="false" outlineLevel="0" collapsed="false">
      <c r="B36" s="9" t="s">
        <v>43</v>
      </c>
      <c r="C36" s="10" t="n">
        <v>7</v>
      </c>
      <c r="D36" s="11" t="n">
        <f aca="false">C36/$C$37</f>
        <v>0.0526315789473684</v>
      </c>
      <c r="E36" s="12" t="n">
        <v>4.440892E-016</v>
      </c>
      <c r="F36" s="12" t="n">
        <v>6.106227E-016</v>
      </c>
      <c r="G36" s="12" t="n">
        <v>1.998401E-015</v>
      </c>
      <c r="H36" s="12" t="n">
        <v>5.394019E-013</v>
      </c>
      <c r="I36" s="12" t="n">
        <v>3.217093E-012</v>
      </c>
    </row>
    <row r="37" customFormat="false" ht="12.8" hidden="false" customHeight="false" outlineLevel="0" collapsed="false">
      <c r="C37" s="6" t="n">
        <f aca="false">SUM(C33:C36)</f>
        <v>133</v>
      </c>
    </row>
    <row r="39" customFormat="false" ht="12.8" hidden="false" customHeight="false" outlineLevel="0" collapsed="false">
      <c r="C39" s="6" t="n">
        <f aca="false">C24+C37</f>
        <v>5001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27</v>
      </c>
      <c r="C1" s="1" t="s">
        <v>28</v>
      </c>
    </row>
    <row r="2" customFormat="false" ht="12.8" hidden="false" customHeight="false" outlineLevel="0" collapsed="false">
      <c r="B2" s="1"/>
    </row>
    <row r="4" customFormat="false" ht="12.8" hidden="false" customHeight="false" outlineLevel="0" collapsed="false">
      <c r="B4" s="6" t="s">
        <v>29</v>
      </c>
    </row>
    <row r="5" customFormat="false" ht="12.8" hidden="false" customHeight="false" outlineLevel="0" collapsed="false">
      <c r="B5" s="6"/>
      <c r="C5" s="6" t="s">
        <v>30</v>
      </c>
      <c r="E5" s="1" t="s">
        <v>31</v>
      </c>
      <c r="F5" s="1" t="s">
        <v>32</v>
      </c>
      <c r="G5" s="1" t="s">
        <v>33</v>
      </c>
      <c r="I5" s="1" t="s">
        <v>34</v>
      </c>
    </row>
    <row r="6" customFormat="false" ht="12.8" hidden="false" customHeight="false" outlineLevel="0" collapsed="false">
      <c r="B6" s="6" t="s">
        <v>35</v>
      </c>
      <c r="C6" s="1" t="n">
        <v>4838</v>
      </c>
      <c r="D6" s="7" t="n">
        <f aca="false">C6/C8</f>
        <v>0.9676</v>
      </c>
      <c r="E6" s="12" t="n">
        <v>8.881784E-016</v>
      </c>
      <c r="F6" s="12" t="n">
        <v>8.402281E-011</v>
      </c>
      <c r="G6" s="1" t="n">
        <v>2.45</v>
      </c>
      <c r="H6" s="1" t="n">
        <f aca="false">G6/C12</f>
        <v>0.00049</v>
      </c>
      <c r="I6" s="1" t="n">
        <f aca="false">H6*1000000</f>
        <v>490</v>
      </c>
    </row>
    <row r="7" customFormat="false" ht="12.8" hidden="false" customHeight="false" outlineLevel="0" collapsed="false">
      <c r="B7" s="6" t="s">
        <v>36</v>
      </c>
      <c r="C7" s="1" t="n">
        <v>5000</v>
      </c>
      <c r="D7" s="7" t="n">
        <f aca="false">C7/C8</f>
        <v>1</v>
      </c>
      <c r="E7" s="12" t="n">
        <v>2.220446E-016</v>
      </c>
      <c r="F7" s="12" t="n">
        <v>9.599432E-016</v>
      </c>
      <c r="G7" s="1" t="n">
        <v>0.1059</v>
      </c>
      <c r="H7" s="1" t="n">
        <f aca="false">G7/C12</f>
        <v>2.118E-005</v>
      </c>
      <c r="I7" s="1" t="n">
        <f aca="false">H7*1000000</f>
        <v>21.18</v>
      </c>
      <c r="J7" s="1" t="n">
        <f aca="false">G6/G7</f>
        <v>23.1350330500472</v>
      </c>
    </row>
    <row r="8" customFormat="false" ht="12.8" hidden="false" customHeight="false" outlineLevel="0" collapsed="false">
      <c r="B8" s="1"/>
      <c r="C8" s="0" t="n">
        <v>5000</v>
      </c>
    </row>
    <row r="9" customFormat="false" ht="12.8" hidden="false" customHeight="false" outlineLevel="0" collapsed="false">
      <c r="B9" s="6" t="s">
        <v>37</v>
      </c>
      <c r="C9" s="6" t="s">
        <v>38</v>
      </c>
      <c r="D9" s="6" t="s">
        <v>39</v>
      </c>
      <c r="E9" s="6" t="s">
        <v>40</v>
      </c>
      <c r="F9" s="8" t="n">
        <v>0.25</v>
      </c>
      <c r="G9" s="8" t="n">
        <v>0.5</v>
      </c>
      <c r="H9" s="8" t="n">
        <v>0.75</v>
      </c>
      <c r="I9" s="6" t="s">
        <v>41</v>
      </c>
    </row>
    <row r="10" customFormat="false" ht="12.8" hidden="false" customHeight="false" outlineLevel="0" collapsed="false">
      <c r="B10" s="9" t="s">
        <v>42</v>
      </c>
      <c r="C10" s="10" t="n">
        <v>949</v>
      </c>
      <c r="D10" s="11" t="n">
        <f aca="false">C10/C12</f>
        <v>0.1898</v>
      </c>
      <c r="E10" s="10" t="n">
        <v>0</v>
      </c>
      <c r="F10" s="12" t="n">
        <v>0</v>
      </c>
      <c r="G10" s="16" t="n">
        <v>2.220446E-016</v>
      </c>
      <c r="H10" s="16" t="n">
        <v>4.440892E-016</v>
      </c>
      <c r="I10" s="16" t="n">
        <v>5.995204E-015</v>
      </c>
      <c r="J10" s="10"/>
    </row>
    <row r="11" customFormat="false" ht="12.8" hidden="false" customHeight="false" outlineLevel="0" collapsed="false">
      <c r="B11" s="9" t="s">
        <v>43</v>
      </c>
      <c r="C11" s="10" t="n">
        <v>4051</v>
      </c>
      <c r="D11" s="11" t="n">
        <f aca="false">C11/C12</f>
        <v>0.8102</v>
      </c>
      <c r="E11" s="13" t="n">
        <v>0</v>
      </c>
      <c r="F11" s="12" t="n">
        <v>0</v>
      </c>
      <c r="G11" s="16" t="n">
        <v>2.220446E-016</v>
      </c>
      <c r="H11" s="16" t="n">
        <v>5.551115E-016</v>
      </c>
      <c r="I11" s="16" t="n">
        <v>2.478018E-013</v>
      </c>
      <c r="J11" s="10"/>
    </row>
    <row r="12" customFormat="false" ht="12.8" hidden="false" customHeight="false" outlineLevel="0" collapsed="false">
      <c r="B12" s="1"/>
      <c r="C12" s="6" t="n">
        <f aca="false">SUM(C10:C11)</f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7" activeCellId="0" sqref="G37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2024-12-07T02:16:00Z</dcterms:created>
  <dc:creator/>
  <dc:description/>
  <dc:language>en-GB</dc:language>
  <cp:lastModifiedBy/>
  <dcterms:modified xsi:type="dcterms:W3CDTF">2024-12-15T20:09:55Z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