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t\Documents\ITAM\3 Sem\EDA\TareaOrdenamiento\"/>
    </mc:Choice>
  </mc:AlternateContent>
  <xr:revisionPtr revIDLastSave="0" documentId="13_ncr:1_{330464E3-7A7D-42EC-BD64-8E59DC9B80CB}" xr6:coauthVersionLast="47" xr6:coauthVersionMax="47" xr10:uidLastSave="{00000000-0000-0000-0000-000000000000}"/>
  <bookViews>
    <workbookView xWindow="-108" yWindow="-108" windowWidth="23256" windowHeight="12576" xr2:uid="{0B18D70F-3840-40C9-8DEB-37EF5BC4E9F6}"/>
  </bookViews>
  <sheets>
    <sheet name="Alg. Orden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2" i="1" l="1"/>
  <c r="K93" i="1" s="1"/>
  <c r="K83" i="1"/>
  <c r="K84" i="1"/>
  <c r="K95" i="1" s="1"/>
  <c r="K85" i="1"/>
  <c r="K86" i="1"/>
  <c r="J82" i="1"/>
  <c r="J83" i="1"/>
  <c r="J84" i="1"/>
  <c r="J85" i="1"/>
  <c r="J86" i="1"/>
  <c r="I82" i="1"/>
  <c r="I93" i="1" s="1"/>
  <c r="I83" i="1"/>
  <c r="I84" i="1"/>
  <c r="I85" i="1"/>
  <c r="I86" i="1"/>
  <c r="K81" i="1"/>
  <c r="K92" i="1" s="1"/>
  <c r="J81" i="1"/>
  <c r="I81" i="1"/>
  <c r="K54" i="1"/>
  <c r="K55" i="1"/>
  <c r="K56" i="1"/>
  <c r="K57" i="1"/>
  <c r="K58" i="1"/>
  <c r="K59" i="1"/>
  <c r="K53" i="1"/>
  <c r="J54" i="1"/>
  <c r="J55" i="1"/>
  <c r="J56" i="1"/>
  <c r="J57" i="1"/>
  <c r="J58" i="1"/>
  <c r="J59" i="1"/>
  <c r="J53" i="1"/>
  <c r="I53" i="1"/>
  <c r="I54" i="1"/>
  <c r="I55" i="1"/>
  <c r="I56" i="1"/>
  <c r="I57" i="1"/>
  <c r="I58" i="1"/>
  <c r="I59" i="1"/>
  <c r="F127" i="1"/>
  <c r="K112" i="1" s="1"/>
  <c r="F126" i="1"/>
  <c r="K111" i="1" s="1"/>
  <c r="F125" i="1"/>
  <c r="K110" i="1" s="1"/>
  <c r="F124" i="1"/>
  <c r="K109" i="1" s="1"/>
  <c r="F123" i="1"/>
  <c r="K108" i="1" s="1"/>
  <c r="F122" i="1"/>
  <c r="K107" i="1" s="1"/>
  <c r="F119" i="1"/>
  <c r="J112" i="1" s="1"/>
  <c r="F118" i="1"/>
  <c r="J111" i="1" s="1"/>
  <c r="F117" i="1"/>
  <c r="J110" i="1" s="1"/>
  <c r="F116" i="1"/>
  <c r="J109" i="1" s="1"/>
  <c r="F115" i="1"/>
  <c r="J108" i="1" s="1"/>
  <c r="F114" i="1"/>
  <c r="J107" i="1" s="1"/>
  <c r="F111" i="1"/>
  <c r="I112" i="1" s="1"/>
  <c r="F110" i="1"/>
  <c r="I111" i="1" s="1"/>
  <c r="F109" i="1"/>
  <c r="I110" i="1" s="1"/>
  <c r="F108" i="1"/>
  <c r="I109" i="1" s="1"/>
  <c r="F107" i="1"/>
  <c r="I108" i="1" s="1"/>
  <c r="F106" i="1"/>
  <c r="I107" i="1" s="1"/>
  <c r="K94" i="1"/>
  <c r="I94" i="1"/>
  <c r="K97" i="1"/>
  <c r="K96" i="1"/>
  <c r="I95" i="1"/>
  <c r="F97" i="1"/>
  <c r="F98" i="1"/>
  <c r="F99" i="1"/>
  <c r="F100" i="1"/>
  <c r="F101" i="1"/>
  <c r="F96" i="1"/>
  <c r="F89" i="1"/>
  <c r="F90" i="1"/>
  <c r="F91" i="1"/>
  <c r="F92" i="1"/>
  <c r="F93" i="1"/>
  <c r="F88" i="1"/>
  <c r="F81" i="1"/>
  <c r="F82" i="1"/>
  <c r="F83" i="1"/>
  <c r="F84" i="1"/>
  <c r="F85" i="1"/>
  <c r="F80" i="1"/>
  <c r="U54" i="1"/>
  <c r="U55" i="1"/>
  <c r="U56" i="1"/>
  <c r="U57" i="1"/>
  <c r="U58" i="1"/>
  <c r="U59" i="1"/>
  <c r="U60" i="1"/>
  <c r="U53" i="1"/>
  <c r="V72" i="1"/>
  <c r="U72" i="1"/>
  <c r="T72" i="1"/>
  <c r="V71" i="1"/>
  <c r="U71" i="1"/>
  <c r="T71" i="1"/>
  <c r="V70" i="1"/>
  <c r="U70" i="1"/>
  <c r="T70" i="1"/>
  <c r="V69" i="1"/>
  <c r="U69" i="1"/>
  <c r="T69" i="1"/>
  <c r="V68" i="1"/>
  <c r="U68" i="1"/>
  <c r="T68" i="1"/>
  <c r="V67" i="1"/>
  <c r="U67" i="1"/>
  <c r="T67" i="1"/>
  <c r="V66" i="1"/>
  <c r="U66" i="1"/>
  <c r="T66" i="1"/>
  <c r="V65" i="1"/>
  <c r="U65" i="1"/>
  <c r="T65" i="1"/>
  <c r="O72" i="1"/>
  <c r="O66" i="1"/>
  <c r="O67" i="1"/>
  <c r="O68" i="1"/>
  <c r="O69" i="1"/>
  <c r="O70" i="1"/>
  <c r="O71" i="1"/>
  <c r="O65" i="1"/>
  <c r="F74" i="1"/>
  <c r="F73" i="1"/>
  <c r="F72" i="1"/>
  <c r="F71" i="1"/>
  <c r="F70" i="1"/>
  <c r="F69" i="1"/>
  <c r="F68" i="1"/>
  <c r="F66" i="1"/>
  <c r="F65" i="1"/>
  <c r="F64" i="1"/>
  <c r="F63" i="1"/>
  <c r="F62" i="1"/>
  <c r="F61" i="1"/>
  <c r="F60" i="1"/>
  <c r="F58" i="1"/>
  <c r="F57" i="1"/>
  <c r="F56" i="1"/>
  <c r="F55" i="1"/>
  <c r="F54" i="1"/>
  <c r="I66" i="1" s="1"/>
  <c r="F53" i="1"/>
  <c r="F52" i="1"/>
  <c r="G32" i="1"/>
  <c r="L32" i="1" s="1"/>
  <c r="P54" i="1" s="1"/>
  <c r="G33" i="1"/>
  <c r="L33" i="1" s="1"/>
  <c r="P55" i="1" s="1"/>
  <c r="G34" i="1"/>
  <c r="L34" i="1" s="1"/>
  <c r="P56" i="1" s="1"/>
  <c r="G35" i="1"/>
  <c r="L35" i="1" s="1"/>
  <c r="P57" i="1" s="1"/>
  <c r="G36" i="1"/>
  <c r="L36" i="1" s="1"/>
  <c r="P58" i="1" s="1"/>
  <c r="G37" i="1"/>
  <c r="L37" i="1" s="1"/>
  <c r="P59" i="1" s="1"/>
  <c r="G38" i="1"/>
  <c r="L38" i="1" s="1"/>
  <c r="P60" i="1" s="1"/>
  <c r="G31" i="1"/>
  <c r="L31" i="1" s="1"/>
  <c r="P53" i="1" s="1"/>
  <c r="G41" i="1"/>
  <c r="L41" i="1" s="1"/>
  <c r="Q54" i="1" s="1"/>
  <c r="G42" i="1"/>
  <c r="L42" i="1" s="1"/>
  <c r="Q55" i="1" s="1"/>
  <c r="G43" i="1"/>
  <c r="L43" i="1" s="1"/>
  <c r="Q56" i="1" s="1"/>
  <c r="G44" i="1"/>
  <c r="L44" i="1" s="1"/>
  <c r="Q57" i="1" s="1"/>
  <c r="G45" i="1"/>
  <c r="L45" i="1" s="1"/>
  <c r="Q58" i="1" s="1"/>
  <c r="G46" i="1"/>
  <c r="L46" i="1" s="1"/>
  <c r="Q59" i="1" s="1"/>
  <c r="G47" i="1"/>
  <c r="L47" i="1" s="1"/>
  <c r="Q60" i="1" s="1"/>
  <c r="G40" i="1"/>
  <c r="L40" i="1" s="1"/>
  <c r="Q53" i="1" s="1"/>
  <c r="G29" i="1"/>
  <c r="L29" i="1" s="1"/>
  <c r="O60" i="1" s="1"/>
  <c r="G22" i="1"/>
  <c r="L22" i="1" s="1"/>
  <c r="G24" i="1"/>
  <c r="L24" i="1" s="1"/>
  <c r="O55" i="1" s="1"/>
  <c r="G25" i="1"/>
  <c r="L25" i="1" s="1"/>
  <c r="O56" i="1" s="1"/>
  <c r="G26" i="1"/>
  <c r="L26" i="1" s="1"/>
  <c r="O57" i="1" s="1"/>
  <c r="G27" i="1"/>
  <c r="L27" i="1" s="1"/>
  <c r="G28" i="1"/>
  <c r="L28" i="1" s="1"/>
  <c r="O59" i="1" s="1"/>
  <c r="G23" i="1"/>
  <c r="L23" i="1" s="1"/>
  <c r="G4" i="1"/>
  <c r="G3" i="1"/>
  <c r="G7" i="1"/>
  <c r="G8" i="1"/>
  <c r="G9" i="1"/>
  <c r="G6" i="1"/>
  <c r="G5" i="1"/>
  <c r="I97" i="1" l="1"/>
  <c r="I96" i="1"/>
  <c r="I92" i="1"/>
  <c r="K122" i="1"/>
  <c r="K118" i="1"/>
  <c r="I118" i="1"/>
  <c r="I119" i="1"/>
  <c r="K121" i="1"/>
  <c r="I123" i="1"/>
  <c r="K119" i="1"/>
  <c r="K123" i="1"/>
  <c r="I121" i="1"/>
  <c r="I122" i="1"/>
  <c r="I120" i="1"/>
  <c r="K120" i="1"/>
  <c r="T23" i="1"/>
  <c r="T54" i="1" s="1"/>
  <c r="T22" i="1"/>
  <c r="T53" i="1" s="1"/>
  <c r="I67" i="1"/>
  <c r="O53" i="1"/>
  <c r="I68" i="1"/>
  <c r="I69" i="1"/>
  <c r="K65" i="1"/>
  <c r="I65" i="1"/>
  <c r="T27" i="1"/>
  <c r="T58" i="1" s="1"/>
  <c r="K68" i="1"/>
  <c r="K69" i="1"/>
  <c r="K70" i="1"/>
  <c r="I70" i="1"/>
  <c r="K64" i="1"/>
  <c r="I64" i="1"/>
  <c r="K66" i="1"/>
  <c r="K67" i="1"/>
  <c r="O54" i="1"/>
  <c r="O58" i="1"/>
  <c r="P37" i="1"/>
  <c r="P71" i="1" s="1"/>
  <c r="P35" i="1"/>
  <c r="P69" i="1" s="1"/>
  <c r="P34" i="1"/>
  <c r="P68" i="1" s="1"/>
  <c r="P38" i="1"/>
  <c r="P72" i="1" s="1"/>
  <c r="P33" i="1"/>
  <c r="P67" i="1" s="1"/>
  <c r="P32" i="1"/>
  <c r="P66" i="1" s="1"/>
  <c r="T26" i="1"/>
  <c r="T57" i="1" s="1"/>
  <c r="T45" i="1"/>
  <c r="V58" i="1" s="1"/>
  <c r="P45" i="1"/>
  <c r="Q70" i="1" s="1"/>
  <c r="P36" i="1"/>
  <c r="P70" i="1" s="1"/>
  <c r="T44" i="1"/>
  <c r="V57" i="1" s="1"/>
  <c r="P44" i="1"/>
  <c r="Q69" i="1" s="1"/>
  <c r="T24" i="1"/>
  <c r="T55" i="1" s="1"/>
  <c r="T43" i="1"/>
  <c r="V56" i="1" s="1"/>
  <c r="P43" i="1"/>
  <c r="Q68" i="1" s="1"/>
  <c r="T42" i="1"/>
  <c r="V55" i="1" s="1"/>
  <c r="P42" i="1"/>
  <c r="Q67" i="1" s="1"/>
  <c r="T41" i="1"/>
  <c r="V54" i="1" s="1"/>
  <c r="P41" i="1"/>
  <c r="Q66" i="1" s="1"/>
  <c r="T46" i="1"/>
  <c r="V59" i="1" s="1"/>
  <c r="P46" i="1"/>
  <c r="Q71" i="1" s="1"/>
  <c r="T40" i="1"/>
  <c r="V53" i="1" s="1"/>
  <c r="P40" i="1"/>
  <c r="Q65" i="1" s="1"/>
  <c r="P31" i="1"/>
  <c r="P65" i="1" s="1"/>
  <c r="T29" i="1"/>
  <c r="T60" i="1" s="1"/>
  <c r="T28" i="1"/>
  <c r="T59" i="1" s="1"/>
  <c r="T47" i="1"/>
  <c r="V60" i="1" s="1"/>
  <c r="P47" i="1"/>
  <c r="Q72" i="1" s="1"/>
  <c r="T25" i="1"/>
  <c r="T56" i="1" s="1"/>
</calcChain>
</file>

<file path=xl/sharedStrings.xml><?xml version="1.0" encoding="utf-8"?>
<sst xmlns="http://schemas.openxmlformats.org/spreadsheetml/2006/main" count="142" uniqueCount="29">
  <si>
    <t>n (longitud)</t>
  </si>
  <si>
    <t>#operaciones</t>
  </si>
  <si>
    <t>Tiempo1 (nS)</t>
  </si>
  <si>
    <t>Tiempo2(nS)</t>
  </si>
  <si>
    <t>Tiempo3 (nS)</t>
  </si>
  <si>
    <t>QuickSort</t>
  </si>
  <si>
    <t>Algoritmo</t>
  </si>
  <si>
    <t>6nlog(n)</t>
  </si>
  <si>
    <t>Tiempo Prom.(nS)</t>
  </si>
  <si>
    <t>Tabla 1</t>
  </si>
  <si>
    <t xml:space="preserve">se detuvo el proceso después de 10 min 15 segundos </t>
  </si>
  <si>
    <t>MergeSort Rec</t>
  </si>
  <si>
    <t>(n+6)log(n)</t>
  </si>
  <si>
    <t>(2n+4)log(n)+2</t>
  </si>
  <si>
    <t>MergeSort Iter</t>
  </si>
  <si>
    <t>nlog(n-1)</t>
  </si>
  <si>
    <t>no completado</t>
  </si>
  <si>
    <t>no completado tras 10 min 7 segundos</t>
  </si>
  <si>
    <t xml:space="preserve">no completado tras 10 min </t>
  </si>
  <si>
    <t>Tiempo por algoritmo</t>
  </si>
  <si>
    <t>QS</t>
  </si>
  <si>
    <t>MS REC</t>
  </si>
  <si>
    <t>MS ITER</t>
  </si>
  <si>
    <t>Casos Desordenados</t>
  </si>
  <si>
    <t>Casos Ordenados Ascendente</t>
  </si>
  <si>
    <t>Descendiente</t>
  </si>
  <si>
    <t>(stack overflow)</t>
  </si>
  <si>
    <t>Merge Sort Rec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</si>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</sst>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2" fillId="0" borderId="0" xfId="0" applyFont="1" applyAlignment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95F0-0063-439C-B9E9-2987EDDDC2B4}">
  <dimension ref="A1:V134"/>
  <sheetViews>
    <sheetView tabSelected="1" topLeftCell="A6" zoomScale="80" zoomScaleNormal="80" workbookViewId="0">
      <selection activeCell="I15" sqref="I15"/>
    </sheetView>
  </sheetViews>
  <sheetFormatPr baseColWidth="10" defaultRowHeight="14.4" x14ac:dyDescent="0.3"/>
  <cols>
    <col min="1" max="1" width="14" customWidth="1"/>
    <col min="2" max="2" width="14.5546875" customWidth="1"/>
    <col min="3" max="3" width="15.6640625" customWidth="1"/>
    <col min="4" max="4" width="19.88671875" customWidth="1"/>
    <col min="5" max="5" width="20.6640625" customWidth="1"/>
    <col min="6" max="6" width="20.44140625" customWidth="1"/>
    <col min="7" max="7" width="25.109375" customWidth="1"/>
    <col min="8" max="8" width="12" bestFit="1" customWidth="1"/>
    <col min="9" max="9" width="19.44140625" customWidth="1"/>
    <col min="10" max="10" width="17.21875" customWidth="1"/>
    <col min="11" max="11" width="18.6640625" customWidth="1"/>
    <col min="12" max="12" width="19.33203125" customWidth="1"/>
    <col min="14" max="14" width="12.6640625" customWidth="1"/>
    <col min="15" max="15" width="23" customWidth="1"/>
    <col min="16" max="16" width="17.44140625" customWidth="1"/>
    <col min="17" max="17" width="19.88671875" customWidth="1"/>
    <col min="20" max="20" width="18.109375" customWidth="1"/>
  </cols>
  <sheetData>
    <row r="1" spans="1:12" ht="21" x14ac:dyDescent="0.4">
      <c r="B1" s="5"/>
      <c r="C1" s="10" t="s">
        <v>9</v>
      </c>
      <c r="D1" s="12"/>
      <c r="E1" s="12"/>
      <c r="F1" s="12"/>
      <c r="G1" s="6"/>
      <c r="H1" s="8" t="s">
        <v>23</v>
      </c>
      <c r="I1" s="1"/>
      <c r="J1" s="1"/>
      <c r="K1" s="1"/>
      <c r="L1" s="1"/>
    </row>
    <row r="2" spans="1:12" x14ac:dyDescent="0.3">
      <c r="A2" s="1" t="s">
        <v>6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8</v>
      </c>
    </row>
    <row r="3" spans="1:12" x14ac:dyDescent="0.3">
      <c r="A3" t="s">
        <v>5</v>
      </c>
      <c r="B3" t="s">
        <v>7</v>
      </c>
      <c r="C3" s="3">
        <v>5</v>
      </c>
      <c r="D3" s="3">
        <v>15700</v>
      </c>
      <c r="E3" s="3">
        <v>38800</v>
      </c>
      <c r="F3" s="3">
        <v>2800</v>
      </c>
      <c r="G3" s="4">
        <f>AVERAGE(D3:F3)</f>
        <v>19100</v>
      </c>
    </row>
    <row r="4" spans="1:12" x14ac:dyDescent="0.3">
      <c r="C4" s="3">
        <v>6</v>
      </c>
      <c r="D4" s="3">
        <v>34500</v>
      </c>
      <c r="E4" s="3">
        <v>6300</v>
      </c>
      <c r="F4" s="3">
        <v>7400</v>
      </c>
      <c r="G4" s="4">
        <f>AVERAGE(D4:F4)</f>
        <v>16066.666666666666</v>
      </c>
    </row>
    <row r="5" spans="1:12" x14ac:dyDescent="0.3">
      <c r="C5">
        <v>10</v>
      </c>
      <c r="D5">
        <v>28600</v>
      </c>
      <c r="E5">
        <v>8200</v>
      </c>
      <c r="F5">
        <v>6700</v>
      </c>
      <c r="G5" s="2">
        <f>AVERAGE(D5:F5)</f>
        <v>14500</v>
      </c>
    </row>
    <row r="6" spans="1:12" x14ac:dyDescent="0.3">
      <c r="C6">
        <v>100</v>
      </c>
      <c r="D6">
        <v>142200</v>
      </c>
      <c r="E6">
        <v>88100</v>
      </c>
      <c r="F6">
        <v>86100</v>
      </c>
      <c r="G6" s="2">
        <f>AVERAGE(D6:F6)</f>
        <v>105466.66666666667</v>
      </c>
    </row>
    <row r="7" spans="1:12" x14ac:dyDescent="0.3">
      <c r="C7">
        <v>1000</v>
      </c>
      <c r="D7">
        <v>1778800</v>
      </c>
      <c r="E7">
        <v>564400</v>
      </c>
      <c r="F7">
        <v>279000</v>
      </c>
      <c r="G7" s="2">
        <f t="shared" ref="G7:G17" si="0">AVERAGE(D7:F7)</f>
        <v>874066.66666666663</v>
      </c>
    </row>
    <row r="8" spans="1:12" x14ac:dyDescent="0.3">
      <c r="C8">
        <v>10000</v>
      </c>
      <c r="D8">
        <v>7535400</v>
      </c>
      <c r="E8">
        <v>14621700</v>
      </c>
      <c r="F8">
        <v>17373600</v>
      </c>
      <c r="G8" s="2">
        <f t="shared" si="0"/>
        <v>13176900</v>
      </c>
    </row>
    <row r="9" spans="1:12" x14ac:dyDescent="0.3">
      <c r="C9">
        <v>50000</v>
      </c>
      <c r="D9">
        <v>65226600</v>
      </c>
      <c r="E9">
        <v>14839600</v>
      </c>
      <c r="F9">
        <v>13226300</v>
      </c>
      <c r="G9" s="2">
        <f t="shared" si="0"/>
        <v>31097500</v>
      </c>
    </row>
    <row r="10" spans="1:12" x14ac:dyDescent="0.3">
      <c r="G10" s="2"/>
    </row>
    <row r="11" spans="1:12" x14ac:dyDescent="0.3">
      <c r="G11" s="2"/>
    </row>
    <row r="12" spans="1:12" x14ac:dyDescent="0.3">
      <c r="G12" s="2"/>
    </row>
    <row r="13" spans="1:12" x14ac:dyDescent="0.3">
      <c r="G13" s="2"/>
    </row>
    <row r="14" spans="1:12" x14ac:dyDescent="0.3">
      <c r="G14" s="2"/>
    </row>
    <row r="15" spans="1:12" x14ac:dyDescent="0.3">
      <c r="G15" s="2"/>
    </row>
    <row r="16" spans="1:12" x14ac:dyDescent="0.3">
      <c r="G16" s="2"/>
    </row>
    <row r="17" spans="1:20" x14ac:dyDescent="0.3">
      <c r="G17" s="2"/>
    </row>
    <row r="20" spans="1:20" x14ac:dyDescent="0.3">
      <c r="B20" s="5"/>
      <c r="C20" s="10"/>
      <c r="D20" s="10"/>
      <c r="E20" s="10"/>
      <c r="F20" s="10"/>
      <c r="G20" s="10"/>
    </row>
    <row r="21" spans="1:20" x14ac:dyDescent="0.3">
      <c r="A21" s="1" t="s">
        <v>6</v>
      </c>
      <c r="B21" s="1" t="s">
        <v>1</v>
      </c>
      <c r="C21" s="1" t="s">
        <v>0</v>
      </c>
      <c r="D21" s="1" t="s">
        <v>2</v>
      </c>
      <c r="E21" s="1" t="s">
        <v>3</v>
      </c>
      <c r="F21" s="1" t="s">
        <v>4</v>
      </c>
      <c r="G21" s="1" t="s">
        <v>8</v>
      </c>
      <c r="J21" s="1" t="s">
        <v>6</v>
      </c>
      <c r="K21" s="1" t="s">
        <v>0</v>
      </c>
      <c r="L21" s="1" t="s">
        <v>8</v>
      </c>
      <c r="N21" s="1" t="s">
        <v>6</v>
      </c>
      <c r="O21" s="1" t="s">
        <v>0</v>
      </c>
      <c r="P21" s="1" t="s">
        <v>8</v>
      </c>
      <c r="R21" s="1" t="s">
        <v>6</v>
      </c>
      <c r="S21" s="1" t="s">
        <v>0</v>
      </c>
      <c r="T21" s="1" t="s">
        <v>8</v>
      </c>
    </row>
    <row r="22" spans="1:20" x14ac:dyDescent="0.3">
      <c r="A22" s="7" t="s">
        <v>5</v>
      </c>
      <c r="B22" t="s">
        <v>12</v>
      </c>
      <c r="C22" s="3">
        <v>1</v>
      </c>
      <c r="D22" s="4">
        <v>3099</v>
      </c>
      <c r="E22" s="4">
        <v>3400</v>
      </c>
      <c r="F22" s="4">
        <v>3599</v>
      </c>
      <c r="G22" s="4">
        <f>AVERAGE(D22:F22)</f>
        <v>3366</v>
      </c>
      <c r="J22" s="7" t="s">
        <v>5</v>
      </c>
      <c r="K22" s="3">
        <v>1</v>
      </c>
      <c r="L22" s="2">
        <f>G22</f>
        <v>3366</v>
      </c>
      <c r="N22" s="7" t="s">
        <v>5</v>
      </c>
      <c r="O22" s="3">
        <v>1</v>
      </c>
      <c r="P22" s="2">
        <v>100</v>
      </c>
      <c r="R22" s="7" t="s">
        <v>5</v>
      </c>
      <c r="S22" s="3">
        <v>1</v>
      </c>
      <c r="T22" s="2">
        <f>L22/L31*100</f>
        <v>107.42553191489361</v>
      </c>
    </row>
    <row r="23" spans="1:20" x14ac:dyDescent="0.3">
      <c r="C23" s="3">
        <v>5</v>
      </c>
      <c r="D23" s="2">
        <v>11999</v>
      </c>
      <c r="E23" s="2">
        <v>13700</v>
      </c>
      <c r="F23" s="2">
        <v>16800</v>
      </c>
      <c r="G23" s="2">
        <f>AVERAGE(D23:F23)</f>
        <v>14166.333333333334</v>
      </c>
      <c r="K23" s="3">
        <v>5</v>
      </c>
      <c r="L23" s="2">
        <f t="shared" ref="L23:L47" si="1">G23</f>
        <v>14166.333333333334</v>
      </c>
      <c r="O23" s="3">
        <v>5</v>
      </c>
      <c r="P23" s="2">
        <v>100</v>
      </c>
      <c r="S23" s="3">
        <v>5</v>
      </c>
      <c r="T23" s="2">
        <f t="shared" ref="T23:T29" si="2">L23/L32*100</f>
        <v>94.024336283185846</v>
      </c>
    </row>
    <row r="24" spans="1:20" x14ac:dyDescent="0.3">
      <c r="C24" s="3">
        <v>6</v>
      </c>
      <c r="D24" s="2">
        <v>12200</v>
      </c>
      <c r="E24" s="2">
        <v>13199</v>
      </c>
      <c r="F24" s="2">
        <v>14299</v>
      </c>
      <c r="G24" s="2">
        <f t="shared" ref="G24:G28" si="3">AVERAGE(D24:F24)</f>
        <v>13232.666666666666</v>
      </c>
      <c r="K24" s="3">
        <v>6</v>
      </c>
      <c r="L24" s="2">
        <f t="shared" si="1"/>
        <v>13232.666666666666</v>
      </c>
      <c r="O24" s="3">
        <v>6</v>
      </c>
      <c r="P24" s="2">
        <v>100</v>
      </c>
      <c r="S24" s="3">
        <v>6</v>
      </c>
      <c r="T24" s="2">
        <f t="shared" si="2"/>
        <v>82.876826722338208</v>
      </c>
    </row>
    <row r="25" spans="1:20" x14ac:dyDescent="0.3">
      <c r="C25">
        <v>10</v>
      </c>
      <c r="D25" s="2">
        <v>24799</v>
      </c>
      <c r="E25" s="2">
        <v>20800</v>
      </c>
      <c r="F25" s="2">
        <v>17400</v>
      </c>
      <c r="G25" s="2">
        <f t="shared" si="3"/>
        <v>20999.666666666668</v>
      </c>
      <c r="K25">
        <v>10</v>
      </c>
      <c r="L25" s="2">
        <f t="shared" si="1"/>
        <v>20999.666666666668</v>
      </c>
      <c r="O25">
        <v>10</v>
      </c>
      <c r="P25" s="2">
        <v>100</v>
      </c>
      <c r="S25">
        <v>10</v>
      </c>
      <c r="T25" s="2">
        <f t="shared" si="2"/>
        <v>114.96167883211679</v>
      </c>
    </row>
    <row r="26" spans="1:20" x14ac:dyDescent="0.3">
      <c r="C26">
        <v>100</v>
      </c>
      <c r="D26" s="2">
        <v>100701</v>
      </c>
      <c r="E26" s="2">
        <v>133500</v>
      </c>
      <c r="F26" s="2">
        <v>374300</v>
      </c>
      <c r="G26" s="2">
        <f t="shared" si="3"/>
        <v>202833.66666666666</v>
      </c>
      <c r="K26">
        <v>100</v>
      </c>
      <c r="L26" s="2">
        <f t="shared" si="1"/>
        <v>202833.66666666666</v>
      </c>
      <c r="O26">
        <v>100</v>
      </c>
      <c r="P26" s="2">
        <v>100</v>
      </c>
      <c r="S26">
        <v>100</v>
      </c>
      <c r="T26" s="2">
        <f t="shared" si="2"/>
        <v>94.195201238390084</v>
      </c>
    </row>
    <row r="27" spans="1:20" x14ac:dyDescent="0.3">
      <c r="C27">
        <v>10000</v>
      </c>
      <c r="D27" s="2">
        <v>5351401</v>
      </c>
      <c r="E27" s="2">
        <v>5157700</v>
      </c>
      <c r="F27" s="2">
        <v>4188699</v>
      </c>
      <c r="G27" s="2">
        <f t="shared" si="3"/>
        <v>4899266.666666667</v>
      </c>
      <c r="K27">
        <v>10000</v>
      </c>
      <c r="L27" s="2">
        <f t="shared" si="1"/>
        <v>4899266.666666667</v>
      </c>
      <c r="O27">
        <v>10000</v>
      </c>
      <c r="P27" s="2">
        <v>100</v>
      </c>
      <c r="S27">
        <v>10000</v>
      </c>
      <c r="T27" s="2">
        <f t="shared" si="2"/>
        <v>103.01811147246833</v>
      </c>
    </row>
    <row r="28" spans="1:20" x14ac:dyDescent="0.3">
      <c r="C28">
        <v>1000000</v>
      </c>
      <c r="D28" s="2">
        <v>482712700</v>
      </c>
      <c r="E28" s="2">
        <v>435738200</v>
      </c>
      <c r="F28" s="2">
        <v>446638600</v>
      </c>
      <c r="G28" s="2">
        <f t="shared" si="3"/>
        <v>455029833.33333331</v>
      </c>
      <c r="K28">
        <v>1000000</v>
      </c>
      <c r="L28" s="2">
        <f t="shared" si="1"/>
        <v>455029833.33333331</v>
      </c>
      <c r="O28">
        <v>1000000</v>
      </c>
      <c r="P28" s="2">
        <v>100</v>
      </c>
      <c r="S28">
        <v>1000000</v>
      </c>
      <c r="T28" s="2">
        <f t="shared" si="2"/>
        <v>150.02795392542461</v>
      </c>
    </row>
    <row r="29" spans="1:20" x14ac:dyDescent="0.3">
      <c r="C29">
        <v>10000000</v>
      </c>
      <c r="D29" s="2">
        <v>24876955800</v>
      </c>
      <c r="E29" s="2">
        <v>24610613600</v>
      </c>
      <c r="F29" s="2">
        <v>24738620500</v>
      </c>
      <c r="G29" s="2">
        <f>AVERAGE(D29:F29)</f>
        <v>24742063300</v>
      </c>
      <c r="K29">
        <v>10000000</v>
      </c>
      <c r="L29" s="2">
        <f t="shared" si="1"/>
        <v>24742063300</v>
      </c>
      <c r="O29">
        <v>10000000</v>
      </c>
      <c r="P29" s="2">
        <v>100</v>
      </c>
      <c r="S29">
        <v>10000000</v>
      </c>
      <c r="T29" s="2">
        <f t="shared" si="2"/>
        <v>619.04030966581183</v>
      </c>
    </row>
    <row r="30" spans="1:20" x14ac:dyDescent="0.3">
      <c r="C30">
        <v>100000000</v>
      </c>
      <c r="D30" s="11" t="s">
        <v>10</v>
      </c>
      <c r="E30" s="11"/>
      <c r="F30" s="11"/>
      <c r="G30" s="11"/>
      <c r="K30">
        <v>100000000</v>
      </c>
      <c r="L30" s="2" t="s">
        <v>16</v>
      </c>
      <c r="O30">
        <v>100000000</v>
      </c>
      <c r="P30" s="2" t="s">
        <v>16</v>
      </c>
      <c r="S30">
        <v>100000000</v>
      </c>
      <c r="T30" s="2" t="s">
        <v>16</v>
      </c>
    </row>
    <row r="31" spans="1:20" x14ac:dyDescent="0.3">
      <c r="A31" s="7" t="s">
        <v>11</v>
      </c>
      <c r="B31" t="s">
        <v>13</v>
      </c>
      <c r="C31" s="3">
        <v>1</v>
      </c>
      <c r="D31">
        <v>3000</v>
      </c>
      <c r="E31">
        <v>3100</v>
      </c>
      <c r="F31">
        <v>3300</v>
      </c>
      <c r="G31" s="2">
        <f>AVERAGE(D31:F31)</f>
        <v>3133.3333333333335</v>
      </c>
      <c r="J31" s="7" t="s">
        <v>11</v>
      </c>
      <c r="K31" s="3">
        <v>1</v>
      </c>
      <c r="L31" s="2">
        <f t="shared" si="1"/>
        <v>3133.3333333333335</v>
      </c>
      <c r="N31" s="7" t="s">
        <v>11</v>
      </c>
      <c r="O31" s="3">
        <v>1</v>
      </c>
      <c r="P31" s="2">
        <f>L31/L22*100</f>
        <v>93.087740146563675</v>
      </c>
      <c r="R31" s="7" t="s">
        <v>11</v>
      </c>
      <c r="S31" s="3">
        <v>1</v>
      </c>
      <c r="T31" s="2">
        <v>100</v>
      </c>
    </row>
    <row r="32" spans="1:20" x14ac:dyDescent="0.3">
      <c r="C32" s="3">
        <v>5</v>
      </c>
      <c r="D32">
        <v>15400</v>
      </c>
      <c r="E32">
        <v>15800</v>
      </c>
      <c r="F32" s="2">
        <v>14000</v>
      </c>
      <c r="G32" s="2">
        <f t="shared" ref="G32:G38" si="4">AVERAGE(D32:F32)</f>
        <v>15066.666666666666</v>
      </c>
      <c r="K32" s="3">
        <v>5</v>
      </c>
      <c r="L32" s="2">
        <f t="shared" si="1"/>
        <v>15066.666666666666</v>
      </c>
      <c r="O32" s="3">
        <v>5</v>
      </c>
      <c r="P32" s="2">
        <f t="shared" ref="P32:P38" si="5">L32/L23*100</f>
        <v>106.3554436574978</v>
      </c>
      <c r="S32" s="3">
        <v>5</v>
      </c>
      <c r="T32" s="2">
        <v>100</v>
      </c>
    </row>
    <row r="33" spans="1:20" x14ac:dyDescent="0.3">
      <c r="C33" s="3">
        <v>6</v>
      </c>
      <c r="D33">
        <v>15200</v>
      </c>
      <c r="E33">
        <v>16600</v>
      </c>
      <c r="F33">
        <v>16100</v>
      </c>
      <c r="G33" s="2">
        <f t="shared" si="4"/>
        <v>15966.666666666666</v>
      </c>
      <c r="K33" s="3">
        <v>6</v>
      </c>
      <c r="L33" s="2">
        <f t="shared" si="1"/>
        <v>15966.666666666666</v>
      </c>
      <c r="O33" s="3">
        <v>6</v>
      </c>
      <c r="P33" s="2">
        <f t="shared" si="5"/>
        <v>120.66099047810972</v>
      </c>
      <c r="S33" s="3">
        <v>6</v>
      </c>
      <c r="T33" s="2">
        <v>100</v>
      </c>
    </row>
    <row r="34" spans="1:20" x14ac:dyDescent="0.3">
      <c r="C34">
        <v>10</v>
      </c>
      <c r="D34">
        <v>17900</v>
      </c>
      <c r="E34">
        <v>18800</v>
      </c>
      <c r="F34">
        <v>18100</v>
      </c>
      <c r="G34" s="2">
        <f t="shared" si="4"/>
        <v>18266.666666666668</v>
      </c>
      <c r="K34">
        <v>10</v>
      </c>
      <c r="L34" s="2">
        <f t="shared" si="1"/>
        <v>18266.666666666668</v>
      </c>
      <c r="O34">
        <v>10</v>
      </c>
      <c r="P34" s="2">
        <f t="shared" si="5"/>
        <v>86.985507706471537</v>
      </c>
      <c r="S34">
        <v>10</v>
      </c>
      <c r="T34" s="2">
        <v>100</v>
      </c>
    </row>
    <row r="35" spans="1:20" x14ac:dyDescent="0.3">
      <c r="C35">
        <v>100</v>
      </c>
      <c r="D35">
        <v>117300</v>
      </c>
      <c r="E35">
        <v>365800</v>
      </c>
      <c r="F35">
        <v>162900</v>
      </c>
      <c r="G35" s="2">
        <f t="shared" si="4"/>
        <v>215333.33333333334</v>
      </c>
      <c r="K35">
        <v>100</v>
      </c>
      <c r="L35" s="2">
        <f t="shared" si="1"/>
        <v>215333.33333333334</v>
      </c>
      <c r="O35">
        <v>100</v>
      </c>
      <c r="P35" s="2">
        <f t="shared" si="5"/>
        <v>106.1625206860794</v>
      </c>
      <c r="S35">
        <v>100</v>
      </c>
      <c r="T35" s="2">
        <v>100</v>
      </c>
    </row>
    <row r="36" spans="1:20" x14ac:dyDescent="0.3">
      <c r="C36">
        <v>10000</v>
      </c>
      <c r="D36">
        <v>3735400</v>
      </c>
      <c r="E36">
        <v>4639800</v>
      </c>
      <c r="F36">
        <v>5892000</v>
      </c>
      <c r="G36" s="2">
        <f t="shared" si="4"/>
        <v>4755733.333333333</v>
      </c>
      <c r="K36">
        <v>10000</v>
      </c>
      <c r="L36" s="2">
        <f t="shared" si="1"/>
        <v>4755733.333333333</v>
      </c>
      <c r="O36">
        <v>10000</v>
      </c>
      <c r="P36" s="2">
        <f t="shared" si="5"/>
        <v>97.070309842289319</v>
      </c>
      <c r="S36">
        <v>10000</v>
      </c>
      <c r="T36" s="2">
        <v>100</v>
      </c>
    </row>
    <row r="37" spans="1:20" x14ac:dyDescent="0.3">
      <c r="C37">
        <v>1000000</v>
      </c>
      <c r="D37">
        <v>274543100</v>
      </c>
      <c r="E37">
        <v>310386300</v>
      </c>
      <c r="F37">
        <v>324960700</v>
      </c>
      <c r="G37" s="2">
        <f t="shared" si="4"/>
        <v>303296700</v>
      </c>
      <c r="K37">
        <v>1000000</v>
      </c>
      <c r="L37" s="2">
        <f t="shared" si="1"/>
        <v>303296700</v>
      </c>
      <c r="O37">
        <v>1000000</v>
      </c>
      <c r="P37" s="2">
        <f t="shared" si="5"/>
        <v>66.654245014704173</v>
      </c>
      <c r="S37">
        <v>1000000</v>
      </c>
      <c r="T37" s="2">
        <v>100</v>
      </c>
    </row>
    <row r="38" spans="1:20" x14ac:dyDescent="0.3">
      <c r="C38">
        <v>10000000</v>
      </c>
      <c r="D38">
        <v>4008742300</v>
      </c>
      <c r="E38">
        <v>4034368800</v>
      </c>
      <c r="F38">
        <v>3947415000</v>
      </c>
      <c r="G38" s="2">
        <f t="shared" si="4"/>
        <v>3996842033.3333335</v>
      </c>
      <c r="K38">
        <v>10000000</v>
      </c>
      <c r="L38" s="2">
        <f t="shared" si="1"/>
        <v>3996842033.3333335</v>
      </c>
      <c r="O38">
        <v>10000000</v>
      </c>
      <c r="P38" s="2">
        <f t="shared" si="5"/>
        <v>16.154036892037755</v>
      </c>
      <c r="S38">
        <v>10000000</v>
      </c>
      <c r="T38" s="2">
        <v>100</v>
      </c>
    </row>
    <row r="39" spans="1:20" x14ac:dyDescent="0.3">
      <c r="C39">
        <v>100000000</v>
      </c>
      <c r="D39" s="12" t="s">
        <v>17</v>
      </c>
      <c r="E39" s="12"/>
      <c r="F39" s="12"/>
      <c r="G39" s="12"/>
      <c r="K39">
        <v>100000000</v>
      </c>
      <c r="L39" s="2" t="s">
        <v>16</v>
      </c>
      <c r="O39">
        <v>100000000</v>
      </c>
      <c r="P39" s="2" t="s">
        <v>16</v>
      </c>
      <c r="S39">
        <v>100000000</v>
      </c>
      <c r="T39" s="2" t="s">
        <v>16</v>
      </c>
    </row>
    <row r="40" spans="1:20" x14ac:dyDescent="0.3">
      <c r="A40" s="7" t="s">
        <v>14</v>
      </c>
      <c r="B40" t="s">
        <v>15</v>
      </c>
      <c r="C40" s="3">
        <v>1</v>
      </c>
      <c r="D40">
        <v>1800</v>
      </c>
      <c r="E40">
        <v>1900</v>
      </c>
      <c r="F40">
        <v>2000</v>
      </c>
      <c r="G40" s="2">
        <f>AVERAGE(D40:F40)</f>
        <v>1900</v>
      </c>
      <c r="J40" s="7" t="s">
        <v>14</v>
      </c>
      <c r="K40" s="3">
        <v>1</v>
      </c>
      <c r="L40" s="2">
        <f t="shared" si="1"/>
        <v>1900</v>
      </c>
      <c r="N40" s="7" t="s">
        <v>14</v>
      </c>
      <c r="O40" s="3">
        <v>1</v>
      </c>
      <c r="P40" s="2">
        <f>L40/L22*100</f>
        <v>56.446821152703507</v>
      </c>
      <c r="R40" s="7" t="s">
        <v>14</v>
      </c>
      <c r="S40" s="3">
        <v>1</v>
      </c>
      <c r="T40" s="2">
        <f>L40/L31*100</f>
        <v>60.638297872340416</v>
      </c>
    </row>
    <row r="41" spans="1:20" x14ac:dyDescent="0.3">
      <c r="C41" s="3">
        <v>5</v>
      </c>
      <c r="D41">
        <v>17600</v>
      </c>
      <c r="E41">
        <v>16500</v>
      </c>
      <c r="F41">
        <v>18700</v>
      </c>
      <c r="G41" s="2">
        <f t="shared" ref="G41:G47" si="6">AVERAGE(D41:F41)</f>
        <v>17600</v>
      </c>
      <c r="K41" s="3">
        <v>5</v>
      </c>
      <c r="L41" s="2">
        <f t="shared" si="1"/>
        <v>17600</v>
      </c>
      <c r="O41" s="3">
        <v>5</v>
      </c>
      <c r="P41" s="2">
        <f t="shared" ref="P41:P47" si="7">L41/L23*100</f>
        <v>124.23821736982046</v>
      </c>
      <c r="S41" s="3">
        <v>5</v>
      </c>
      <c r="T41" s="2">
        <f t="shared" ref="T41:T47" si="8">L41/L32*100</f>
        <v>116.8141592920354</v>
      </c>
    </row>
    <row r="42" spans="1:20" x14ac:dyDescent="0.3">
      <c r="C42" s="3">
        <v>6</v>
      </c>
      <c r="D42">
        <v>19000</v>
      </c>
      <c r="E42">
        <v>18300</v>
      </c>
      <c r="F42">
        <v>17700</v>
      </c>
      <c r="G42" s="2">
        <f t="shared" si="6"/>
        <v>18333.333333333332</v>
      </c>
      <c r="K42" s="3">
        <v>6</v>
      </c>
      <c r="L42" s="2">
        <f t="shared" si="1"/>
        <v>18333.333333333332</v>
      </c>
      <c r="O42" s="3">
        <v>6</v>
      </c>
      <c r="P42" s="2">
        <f t="shared" si="7"/>
        <v>138.54602246964583</v>
      </c>
      <c r="S42" s="3">
        <v>6</v>
      </c>
      <c r="T42" s="2">
        <f t="shared" si="8"/>
        <v>114.82254697286012</v>
      </c>
    </row>
    <row r="43" spans="1:20" x14ac:dyDescent="0.3">
      <c r="C43">
        <v>10</v>
      </c>
      <c r="D43">
        <v>20800</v>
      </c>
      <c r="E43">
        <v>20200</v>
      </c>
      <c r="F43">
        <v>21900</v>
      </c>
      <c r="G43" s="2">
        <f t="shared" si="6"/>
        <v>20966.666666666668</v>
      </c>
      <c r="K43">
        <v>10</v>
      </c>
      <c r="L43" s="2">
        <f t="shared" si="1"/>
        <v>20966.666666666668</v>
      </c>
      <c r="O43">
        <v>10</v>
      </c>
      <c r="P43" s="2">
        <f t="shared" si="7"/>
        <v>99.84285464848648</v>
      </c>
      <c r="S43">
        <v>10</v>
      </c>
      <c r="T43" s="2">
        <f t="shared" si="8"/>
        <v>114.78102189781021</v>
      </c>
    </row>
    <row r="44" spans="1:20" x14ac:dyDescent="0.3">
      <c r="C44">
        <v>100</v>
      </c>
      <c r="D44">
        <v>155500</v>
      </c>
      <c r="E44">
        <v>132700</v>
      </c>
      <c r="F44">
        <v>141600</v>
      </c>
      <c r="G44" s="2">
        <f t="shared" si="6"/>
        <v>143266.66666666666</v>
      </c>
      <c r="K44">
        <v>100</v>
      </c>
      <c r="L44" s="2">
        <f t="shared" si="1"/>
        <v>143266.66666666666</v>
      </c>
      <c r="O44">
        <v>100</v>
      </c>
      <c r="P44" s="2">
        <f t="shared" si="7"/>
        <v>70.632587292379142</v>
      </c>
      <c r="S44">
        <v>100</v>
      </c>
      <c r="T44" s="2">
        <f t="shared" si="8"/>
        <v>66.532507739938069</v>
      </c>
    </row>
    <row r="45" spans="1:20" x14ac:dyDescent="0.3">
      <c r="C45">
        <v>10000</v>
      </c>
      <c r="D45">
        <v>4676800</v>
      </c>
      <c r="E45">
        <v>4132500</v>
      </c>
      <c r="F45">
        <v>4091600</v>
      </c>
      <c r="G45" s="2">
        <f t="shared" si="6"/>
        <v>4300300</v>
      </c>
      <c r="K45">
        <v>10000</v>
      </c>
      <c r="L45" s="2">
        <f t="shared" si="1"/>
        <v>4300300</v>
      </c>
      <c r="O45">
        <v>10000</v>
      </c>
      <c r="P45" s="2">
        <f t="shared" si="7"/>
        <v>87.774360788689449</v>
      </c>
      <c r="S45">
        <v>10000</v>
      </c>
      <c r="T45" s="2">
        <f t="shared" si="8"/>
        <v>90.423488841538642</v>
      </c>
    </row>
    <row r="46" spans="1:20" x14ac:dyDescent="0.3">
      <c r="C46">
        <v>1000000</v>
      </c>
      <c r="D46">
        <v>342427800</v>
      </c>
      <c r="E46">
        <v>329793300</v>
      </c>
      <c r="F46">
        <v>312644600</v>
      </c>
      <c r="G46" s="2">
        <f t="shared" si="6"/>
        <v>328288566.66666669</v>
      </c>
      <c r="K46">
        <v>1000000</v>
      </c>
      <c r="L46" s="2">
        <f t="shared" si="1"/>
        <v>328288566.66666669</v>
      </c>
      <c r="O46">
        <v>1000000</v>
      </c>
      <c r="P46" s="2">
        <f t="shared" si="7"/>
        <v>72.14660284179169</v>
      </c>
      <c r="S46">
        <v>1000000</v>
      </c>
      <c r="T46" s="2">
        <f t="shared" si="8"/>
        <v>108.24007207024233</v>
      </c>
    </row>
    <row r="47" spans="1:20" x14ac:dyDescent="0.3">
      <c r="C47">
        <v>10000000</v>
      </c>
      <c r="D47">
        <v>4351066000</v>
      </c>
      <c r="E47">
        <v>4335024100</v>
      </c>
      <c r="F47">
        <v>4309483600</v>
      </c>
      <c r="G47" s="2">
        <f t="shared" si="6"/>
        <v>4331857900</v>
      </c>
      <c r="K47">
        <v>10000000</v>
      </c>
      <c r="L47" s="2">
        <f t="shared" si="1"/>
        <v>4331857900</v>
      </c>
      <c r="O47">
        <v>10000000</v>
      </c>
      <c r="P47" s="2">
        <f t="shared" si="7"/>
        <v>17.508070557721027</v>
      </c>
      <c r="S47">
        <v>10000000</v>
      </c>
      <c r="T47" s="2">
        <f t="shared" si="8"/>
        <v>108.38201419702509</v>
      </c>
    </row>
    <row r="48" spans="1:20" x14ac:dyDescent="0.3">
      <c r="C48">
        <v>100000000</v>
      </c>
      <c r="D48" s="11" t="s">
        <v>18</v>
      </c>
      <c r="E48" s="11"/>
      <c r="F48" s="11"/>
      <c r="G48" s="11"/>
      <c r="K48">
        <v>100000000</v>
      </c>
      <c r="L48" s="2" t="s">
        <v>16</v>
      </c>
      <c r="O48">
        <v>100000000</v>
      </c>
      <c r="P48" s="2" t="s">
        <v>16</v>
      </c>
      <c r="S48">
        <v>100000000</v>
      </c>
      <c r="T48" s="2" t="s">
        <v>16</v>
      </c>
    </row>
    <row r="51" spans="1:22" x14ac:dyDescent="0.3">
      <c r="A51" s="1" t="s">
        <v>6</v>
      </c>
      <c r="B51" s="1" t="s">
        <v>0</v>
      </c>
      <c r="C51" s="1" t="s">
        <v>2</v>
      </c>
      <c r="D51" s="1" t="s">
        <v>3</v>
      </c>
      <c r="E51" s="1" t="s">
        <v>4</v>
      </c>
      <c r="F51" s="1" t="s">
        <v>8</v>
      </c>
      <c r="I51" s="10" t="s">
        <v>19</v>
      </c>
      <c r="J51" s="10"/>
      <c r="K51" s="10"/>
      <c r="O51" s="10" t="s">
        <v>19</v>
      </c>
      <c r="P51" s="10"/>
      <c r="Q51" s="10"/>
      <c r="T51" s="10" t="s">
        <v>19</v>
      </c>
      <c r="U51" s="10"/>
      <c r="V51" s="10"/>
    </row>
    <row r="52" spans="1:22" x14ac:dyDescent="0.3">
      <c r="A52" s="7" t="s">
        <v>5</v>
      </c>
      <c r="B52" s="3">
        <v>5</v>
      </c>
      <c r="C52" s="2">
        <v>101400</v>
      </c>
      <c r="D52" s="2">
        <v>14800</v>
      </c>
      <c r="E52" s="2">
        <v>21400</v>
      </c>
      <c r="F52" s="2">
        <f>AVERAGE(C52:E52)</f>
        <v>45866.666666666664</v>
      </c>
      <c r="H52" s="1" t="s">
        <v>0</v>
      </c>
      <c r="I52" t="s">
        <v>20</v>
      </c>
      <c r="J52" t="s">
        <v>21</v>
      </c>
      <c r="K52" t="s">
        <v>22</v>
      </c>
      <c r="N52" s="1" t="s">
        <v>0</v>
      </c>
      <c r="O52" t="s">
        <v>20</v>
      </c>
      <c r="P52" t="s">
        <v>21</v>
      </c>
      <c r="Q52" t="s">
        <v>22</v>
      </c>
      <c r="S52" s="1" t="s">
        <v>0</v>
      </c>
      <c r="T52" t="s">
        <v>20</v>
      </c>
      <c r="U52" t="s">
        <v>21</v>
      </c>
      <c r="V52" t="s">
        <v>22</v>
      </c>
    </row>
    <row r="53" spans="1:22" x14ac:dyDescent="0.3">
      <c r="B53" s="3">
        <v>6</v>
      </c>
      <c r="C53" s="2">
        <v>12800</v>
      </c>
      <c r="D53" s="2">
        <v>16100</v>
      </c>
      <c r="E53" s="2">
        <v>18900</v>
      </c>
      <c r="F53" s="2">
        <f t="shared" ref="F53:F57" si="9">AVERAGE(C53:E53)</f>
        <v>15933.333333333334</v>
      </c>
      <c r="H53" s="3">
        <v>5</v>
      </c>
      <c r="I53" s="2">
        <f>F52/100000</f>
        <v>0.45866666666666667</v>
      </c>
      <c r="J53" s="2">
        <f>F60/100000</f>
        <v>7.4333333333333335E-2</v>
      </c>
      <c r="K53" s="2">
        <f>F68/100000</f>
        <v>0.17266666666666669</v>
      </c>
      <c r="N53" s="3">
        <v>1</v>
      </c>
      <c r="O53" s="2">
        <f>L22</f>
        <v>3366</v>
      </c>
      <c r="P53" s="2">
        <f>L31</f>
        <v>3133.3333333333335</v>
      </c>
      <c r="Q53" s="2">
        <f>L40</f>
        <v>1900</v>
      </c>
      <c r="S53" s="3">
        <v>1</v>
      </c>
      <c r="T53" s="2">
        <f>T22</f>
        <v>107.42553191489361</v>
      </c>
      <c r="U53" s="2">
        <f>T31</f>
        <v>100</v>
      </c>
      <c r="V53" s="2">
        <f>T40</f>
        <v>60.638297872340416</v>
      </c>
    </row>
    <row r="54" spans="1:22" x14ac:dyDescent="0.3">
      <c r="B54">
        <v>10</v>
      </c>
      <c r="C54">
        <v>19200</v>
      </c>
      <c r="D54" s="2">
        <v>19600</v>
      </c>
      <c r="E54" s="2">
        <v>14500</v>
      </c>
      <c r="F54" s="2">
        <f>AVERAGE(C54:E54)</f>
        <v>17766.666666666668</v>
      </c>
      <c r="H54" s="3">
        <v>6</v>
      </c>
      <c r="I54" s="2">
        <f t="shared" ref="I54:I59" si="10">F53/100000</f>
        <v>0.15933333333333333</v>
      </c>
      <c r="J54" s="2">
        <f t="shared" ref="J54:J59" si="11">F61/100000</f>
        <v>9.7666666666666666E-2</v>
      </c>
      <c r="K54" s="2">
        <f t="shared" ref="K54:K59" si="12">F69/100000</f>
        <v>0.21033333333333332</v>
      </c>
      <c r="N54" s="3">
        <v>5</v>
      </c>
      <c r="O54" s="2">
        <f>L23</f>
        <v>14166.333333333334</v>
      </c>
      <c r="P54" s="2">
        <f>L32</f>
        <v>15066.666666666666</v>
      </c>
      <c r="Q54" s="2">
        <f>L41</f>
        <v>17600</v>
      </c>
      <c r="S54" s="3">
        <v>5</v>
      </c>
      <c r="T54" s="2">
        <f t="shared" ref="T54:T60" si="13">T23</f>
        <v>94.024336283185846</v>
      </c>
      <c r="U54" s="2">
        <f t="shared" ref="U54:U60" si="14">T32</f>
        <v>100</v>
      </c>
      <c r="V54" s="2">
        <f t="shared" ref="V54:V60" si="15">T41</f>
        <v>116.8141592920354</v>
      </c>
    </row>
    <row r="55" spans="1:22" x14ac:dyDescent="0.3">
      <c r="B55">
        <v>100</v>
      </c>
      <c r="C55" s="2">
        <v>100900</v>
      </c>
      <c r="D55" s="2">
        <v>296200</v>
      </c>
      <c r="E55" s="2">
        <v>94100</v>
      </c>
      <c r="F55" s="2">
        <f t="shared" si="9"/>
        <v>163733.33333333334</v>
      </c>
      <c r="H55">
        <v>10</v>
      </c>
      <c r="I55" s="2">
        <f t="shared" si="10"/>
        <v>0.17766666666666667</v>
      </c>
      <c r="J55" s="2">
        <f t="shared" si="11"/>
        <v>0.13500000000000001</v>
      </c>
      <c r="K55" s="2">
        <f t="shared" si="12"/>
        <v>0.23166666666666669</v>
      </c>
      <c r="N55" s="3">
        <v>6</v>
      </c>
      <c r="O55" s="2">
        <f t="shared" ref="O55:O60" si="16">L24</f>
        <v>13232.666666666666</v>
      </c>
      <c r="P55" s="2">
        <f t="shared" ref="P55:P60" si="17">L33</f>
        <v>15966.666666666666</v>
      </c>
      <c r="Q55" s="2">
        <f t="shared" ref="Q55:Q60" si="18">L42</f>
        <v>18333.333333333332</v>
      </c>
      <c r="S55" s="3">
        <v>6</v>
      </c>
      <c r="T55" s="2">
        <f t="shared" si="13"/>
        <v>82.876826722338208</v>
      </c>
      <c r="U55" s="2">
        <f t="shared" si="14"/>
        <v>100</v>
      </c>
      <c r="V55" s="2">
        <f t="shared" si="15"/>
        <v>114.82254697286012</v>
      </c>
    </row>
    <row r="56" spans="1:22" x14ac:dyDescent="0.3">
      <c r="B56">
        <v>10000</v>
      </c>
      <c r="C56" s="2">
        <v>5774600</v>
      </c>
      <c r="D56" s="2">
        <v>4584500</v>
      </c>
      <c r="E56" s="2">
        <v>4963000</v>
      </c>
      <c r="F56" s="2">
        <f t="shared" si="9"/>
        <v>5107366.666666667</v>
      </c>
      <c r="H56">
        <v>100</v>
      </c>
      <c r="I56" s="2">
        <f t="shared" si="10"/>
        <v>1.6373333333333335</v>
      </c>
      <c r="J56" s="2">
        <f t="shared" si="11"/>
        <v>0.78033333333333332</v>
      </c>
      <c r="K56" s="2">
        <f t="shared" si="12"/>
        <v>0.85599999999999998</v>
      </c>
      <c r="N56">
        <v>10</v>
      </c>
      <c r="O56" s="2">
        <f t="shared" si="16"/>
        <v>20999.666666666668</v>
      </c>
      <c r="P56" s="2">
        <f t="shared" si="17"/>
        <v>18266.666666666668</v>
      </c>
      <c r="Q56" s="2">
        <f t="shared" si="18"/>
        <v>20966.666666666668</v>
      </c>
      <c r="S56">
        <v>10</v>
      </c>
      <c r="T56" s="2">
        <f t="shared" si="13"/>
        <v>114.96167883211679</v>
      </c>
      <c r="U56" s="2">
        <f t="shared" si="14"/>
        <v>100</v>
      </c>
      <c r="V56" s="2">
        <f t="shared" si="15"/>
        <v>114.78102189781021</v>
      </c>
    </row>
    <row r="57" spans="1:22" x14ac:dyDescent="0.3">
      <c r="B57">
        <v>1000000</v>
      </c>
      <c r="C57" s="2">
        <v>468991600</v>
      </c>
      <c r="D57" s="2">
        <v>440784300</v>
      </c>
      <c r="E57" s="2">
        <v>431014600</v>
      </c>
      <c r="F57" s="2">
        <f t="shared" si="9"/>
        <v>446930166.66666669</v>
      </c>
      <c r="H57">
        <v>10000</v>
      </c>
      <c r="I57" s="2">
        <f t="shared" si="10"/>
        <v>51.073666666666668</v>
      </c>
      <c r="J57" s="2">
        <f t="shared" si="11"/>
        <v>114.553</v>
      </c>
      <c r="K57" s="2">
        <f t="shared" si="12"/>
        <v>38.695999999999998</v>
      </c>
      <c r="N57">
        <v>100</v>
      </c>
      <c r="O57" s="2">
        <f t="shared" si="16"/>
        <v>202833.66666666666</v>
      </c>
      <c r="P57" s="2">
        <f t="shared" si="17"/>
        <v>215333.33333333334</v>
      </c>
      <c r="Q57" s="2">
        <f t="shared" si="18"/>
        <v>143266.66666666666</v>
      </c>
      <c r="S57">
        <v>100</v>
      </c>
      <c r="T57" s="2">
        <f t="shared" si="13"/>
        <v>94.195201238390084</v>
      </c>
      <c r="U57" s="2">
        <f t="shared" si="14"/>
        <v>100</v>
      </c>
      <c r="V57" s="2">
        <f t="shared" si="15"/>
        <v>66.532507739938069</v>
      </c>
    </row>
    <row r="58" spans="1:22" x14ac:dyDescent="0.3">
      <c r="B58">
        <v>10000000</v>
      </c>
      <c r="C58" s="2">
        <v>28170194500</v>
      </c>
      <c r="D58" s="2">
        <v>23997438600</v>
      </c>
      <c r="E58" s="2">
        <v>24860464400</v>
      </c>
      <c r="F58" s="2">
        <f>AVERAGE(C58:E58)</f>
        <v>25676032500</v>
      </c>
      <c r="H58">
        <v>1000000</v>
      </c>
      <c r="I58" s="2">
        <f t="shared" si="10"/>
        <v>4469.3016666666672</v>
      </c>
      <c r="J58" s="2">
        <f t="shared" si="11"/>
        <v>2442.8616666666667</v>
      </c>
      <c r="K58" s="2">
        <f t="shared" si="12"/>
        <v>3196.922333333333</v>
      </c>
      <c r="N58">
        <v>10000</v>
      </c>
      <c r="O58" s="2">
        <f t="shared" si="16"/>
        <v>4899266.666666667</v>
      </c>
      <c r="P58" s="2">
        <f t="shared" si="17"/>
        <v>4755733.333333333</v>
      </c>
      <c r="Q58" s="2">
        <f t="shared" si="18"/>
        <v>4300300</v>
      </c>
      <c r="S58">
        <v>10000</v>
      </c>
      <c r="T58" s="2">
        <f t="shared" si="13"/>
        <v>103.01811147246833</v>
      </c>
      <c r="U58" s="2">
        <f t="shared" si="14"/>
        <v>100</v>
      </c>
      <c r="V58" s="2">
        <f t="shared" si="15"/>
        <v>90.423488841538642</v>
      </c>
    </row>
    <row r="59" spans="1:22" x14ac:dyDescent="0.3">
      <c r="C59" s="11"/>
      <c r="D59" s="11"/>
      <c r="E59" s="11"/>
      <c r="F59" s="11"/>
      <c r="H59">
        <v>10000000</v>
      </c>
      <c r="I59" s="2">
        <f t="shared" si="10"/>
        <v>256760.32500000001</v>
      </c>
      <c r="J59" s="2">
        <f t="shared" si="11"/>
        <v>35350.523333333338</v>
      </c>
      <c r="K59" s="2">
        <f t="shared" si="12"/>
        <v>41729.42</v>
      </c>
      <c r="N59">
        <v>1000000</v>
      </c>
      <c r="O59" s="2">
        <f t="shared" si="16"/>
        <v>455029833.33333331</v>
      </c>
      <c r="P59" s="2">
        <f t="shared" si="17"/>
        <v>303296700</v>
      </c>
      <c r="Q59" s="2">
        <f t="shared" si="18"/>
        <v>328288566.66666669</v>
      </c>
      <c r="S59">
        <v>1000000</v>
      </c>
      <c r="T59" s="2">
        <f t="shared" si="13"/>
        <v>150.02795392542461</v>
      </c>
      <c r="U59" s="2">
        <f t="shared" si="14"/>
        <v>100</v>
      </c>
      <c r="V59" s="2">
        <f t="shared" si="15"/>
        <v>108.24007207024233</v>
      </c>
    </row>
    <row r="60" spans="1:22" x14ac:dyDescent="0.3">
      <c r="A60" s="7" t="s">
        <v>11</v>
      </c>
      <c r="B60" s="3">
        <v>5</v>
      </c>
      <c r="C60">
        <v>8000</v>
      </c>
      <c r="D60">
        <v>6400</v>
      </c>
      <c r="E60" s="2">
        <v>7900</v>
      </c>
      <c r="F60" s="2">
        <f t="shared" ref="F60:F66" si="19">AVERAGE(C60:E60)</f>
        <v>7433.333333333333</v>
      </c>
      <c r="N60">
        <v>10000000</v>
      </c>
      <c r="O60" s="2">
        <f t="shared" si="16"/>
        <v>24742063300</v>
      </c>
      <c r="P60" s="2">
        <f t="shared" si="17"/>
        <v>3996842033.3333335</v>
      </c>
      <c r="Q60" s="2">
        <f t="shared" si="18"/>
        <v>4331857900</v>
      </c>
      <c r="S60">
        <v>10000000</v>
      </c>
      <c r="T60" s="2">
        <f t="shared" si="13"/>
        <v>619.04030966581183</v>
      </c>
      <c r="U60" s="2">
        <f t="shared" si="14"/>
        <v>100</v>
      </c>
      <c r="V60" s="2">
        <f t="shared" si="15"/>
        <v>108.38201419702509</v>
      </c>
    </row>
    <row r="61" spans="1:22" x14ac:dyDescent="0.3">
      <c r="B61" s="3">
        <v>6</v>
      </c>
      <c r="C61">
        <v>8000</v>
      </c>
      <c r="D61">
        <v>10200</v>
      </c>
      <c r="E61">
        <v>11100</v>
      </c>
      <c r="F61" s="2">
        <f t="shared" si="19"/>
        <v>9766.6666666666661</v>
      </c>
    </row>
    <row r="62" spans="1:22" x14ac:dyDescent="0.3">
      <c r="B62">
        <v>10</v>
      </c>
      <c r="C62">
        <v>13000</v>
      </c>
      <c r="D62">
        <v>16000</v>
      </c>
      <c r="E62">
        <v>11500</v>
      </c>
      <c r="F62" s="2">
        <f>AVERAGE(C62:E62)</f>
        <v>13500</v>
      </c>
      <c r="I62" s="10" t="s">
        <v>19</v>
      </c>
      <c r="J62" s="10"/>
      <c r="K62" s="10"/>
    </row>
    <row r="63" spans="1:22" x14ac:dyDescent="0.3">
      <c r="B63">
        <v>100</v>
      </c>
      <c r="C63">
        <v>75500</v>
      </c>
      <c r="D63">
        <v>84100</v>
      </c>
      <c r="E63">
        <v>74500</v>
      </c>
      <c r="F63" s="2">
        <f t="shared" si="19"/>
        <v>78033.333333333328</v>
      </c>
      <c r="H63" s="1" t="s">
        <v>0</v>
      </c>
      <c r="I63" t="s">
        <v>20</v>
      </c>
      <c r="J63" t="s">
        <v>21</v>
      </c>
      <c r="K63" t="s">
        <v>22</v>
      </c>
      <c r="O63" s="10" t="s">
        <v>19</v>
      </c>
      <c r="P63" s="10"/>
      <c r="Q63" s="10"/>
      <c r="T63" s="10" t="s">
        <v>19</v>
      </c>
      <c r="U63" s="10"/>
      <c r="V63" s="10"/>
    </row>
    <row r="64" spans="1:22" x14ac:dyDescent="0.3">
      <c r="B64">
        <v>10000</v>
      </c>
      <c r="C64">
        <v>11436500</v>
      </c>
      <c r="D64">
        <v>11184800</v>
      </c>
      <c r="E64">
        <v>11744600</v>
      </c>
      <c r="F64" s="2">
        <f t="shared" si="19"/>
        <v>11455300</v>
      </c>
      <c r="H64" s="3">
        <v>5</v>
      </c>
      <c r="I64" s="2">
        <f>I53/J53*100</f>
        <v>617.04035874439467</v>
      </c>
      <c r="J64" s="2">
        <v>100</v>
      </c>
      <c r="K64" s="2">
        <f>K53/J53*100</f>
        <v>232.28699551569511</v>
      </c>
      <c r="N64" s="1" t="s">
        <v>0</v>
      </c>
      <c r="O64" t="s">
        <v>20</v>
      </c>
      <c r="P64" t="s">
        <v>21</v>
      </c>
      <c r="Q64" t="s">
        <v>22</v>
      </c>
      <c r="S64" s="1" t="s">
        <v>0</v>
      </c>
      <c r="T64" t="s">
        <v>20</v>
      </c>
      <c r="U64" t="s">
        <v>21</v>
      </c>
      <c r="V64" t="s">
        <v>22</v>
      </c>
    </row>
    <row r="65" spans="1:22" x14ac:dyDescent="0.3">
      <c r="B65">
        <v>1000000</v>
      </c>
      <c r="C65">
        <v>231053100</v>
      </c>
      <c r="D65">
        <v>254422200</v>
      </c>
      <c r="E65">
        <v>247383200</v>
      </c>
      <c r="F65" s="2">
        <f t="shared" si="19"/>
        <v>244286166.66666666</v>
      </c>
      <c r="H65" s="3">
        <v>6</v>
      </c>
      <c r="I65" s="2">
        <f t="shared" ref="I65:I70" si="20">I54/J54*100</f>
        <v>163.13993174061432</v>
      </c>
      <c r="J65" s="2">
        <v>100</v>
      </c>
      <c r="K65" s="2">
        <f t="shared" ref="K65:K70" si="21">K54/J54*100</f>
        <v>215.35836177474403</v>
      </c>
      <c r="N65" s="3">
        <v>1</v>
      </c>
      <c r="O65" s="2">
        <f t="shared" ref="O65:O72" si="22">P22</f>
        <v>100</v>
      </c>
      <c r="P65" s="2">
        <f t="shared" ref="P65:P72" si="23">P31</f>
        <v>93.087740146563675</v>
      </c>
      <c r="Q65" s="2">
        <f>P40</f>
        <v>56.446821152703507</v>
      </c>
      <c r="S65" s="3">
        <v>1</v>
      </c>
      <c r="T65" s="2">
        <f t="shared" ref="T65:T72" si="24">U22</f>
        <v>0</v>
      </c>
      <c r="U65" s="2">
        <f t="shared" ref="U65:U72" si="25">U31</f>
        <v>0</v>
      </c>
      <c r="V65" s="2">
        <f>U40</f>
        <v>0</v>
      </c>
    </row>
    <row r="66" spans="1:22" x14ac:dyDescent="0.3">
      <c r="B66">
        <v>10000000</v>
      </c>
      <c r="C66">
        <v>3548256700</v>
      </c>
      <c r="D66">
        <v>3452357400</v>
      </c>
      <c r="E66">
        <v>3604542900</v>
      </c>
      <c r="F66" s="2">
        <f t="shared" si="19"/>
        <v>3535052333.3333335</v>
      </c>
      <c r="H66">
        <v>10</v>
      </c>
      <c r="I66" s="2">
        <f t="shared" si="20"/>
        <v>131.60493827160494</v>
      </c>
      <c r="J66" s="2">
        <v>100</v>
      </c>
      <c r="K66" s="2">
        <f t="shared" si="21"/>
        <v>171.60493827160494</v>
      </c>
      <c r="N66" s="3">
        <v>5</v>
      </c>
      <c r="O66" s="2">
        <f t="shared" si="22"/>
        <v>100</v>
      </c>
      <c r="P66" s="2">
        <f t="shared" si="23"/>
        <v>106.3554436574978</v>
      </c>
      <c r="Q66" s="2">
        <f t="shared" ref="Q66:Q71" si="26">P41</f>
        <v>124.23821736982046</v>
      </c>
      <c r="S66" s="3">
        <v>5</v>
      </c>
      <c r="T66" s="2">
        <f t="shared" si="24"/>
        <v>0</v>
      </c>
      <c r="U66" s="2">
        <f t="shared" si="25"/>
        <v>0</v>
      </c>
      <c r="V66" s="2">
        <f t="shared" ref="V66:V71" si="27">U41</f>
        <v>0</v>
      </c>
    </row>
    <row r="67" spans="1:22" x14ac:dyDescent="0.3">
      <c r="C67" s="12"/>
      <c r="D67" s="12"/>
      <c r="E67" s="12"/>
      <c r="F67" s="12"/>
      <c r="H67">
        <v>100</v>
      </c>
      <c r="I67" s="2">
        <f t="shared" si="20"/>
        <v>209.82486117043999</v>
      </c>
      <c r="J67" s="2">
        <v>100</v>
      </c>
      <c r="K67" s="2">
        <f t="shared" si="21"/>
        <v>109.69671080734729</v>
      </c>
      <c r="N67" s="3">
        <v>6</v>
      </c>
      <c r="O67" s="2">
        <f t="shared" si="22"/>
        <v>100</v>
      </c>
      <c r="P67" s="2">
        <f t="shared" si="23"/>
        <v>120.66099047810972</v>
      </c>
      <c r="Q67" s="2">
        <f t="shared" si="26"/>
        <v>138.54602246964583</v>
      </c>
      <c r="S67" s="3">
        <v>6</v>
      </c>
      <c r="T67" s="2">
        <f t="shared" si="24"/>
        <v>0</v>
      </c>
      <c r="U67" s="2">
        <f t="shared" si="25"/>
        <v>0</v>
      </c>
      <c r="V67" s="2">
        <f t="shared" si="27"/>
        <v>0</v>
      </c>
    </row>
    <row r="68" spans="1:22" x14ac:dyDescent="0.3">
      <c r="A68" s="7" t="s">
        <v>14</v>
      </c>
      <c r="B68" s="3">
        <v>5</v>
      </c>
      <c r="C68">
        <v>15300</v>
      </c>
      <c r="D68">
        <v>17600</v>
      </c>
      <c r="E68">
        <v>18900</v>
      </c>
      <c r="F68" s="2">
        <f t="shared" ref="F68:F74" si="28">AVERAGE(C68:E68)</f>
        <v>17266.666666666668</v>
      </c>
      <c r="H68">
        <v>10000</v>
      </c>
      <c r="I68" s="2">
        <f t="shared" si="20"/>
        <v>44.585184732540107</v>
      </c>
      <c r="J68" s="2">
        <v>100</v>
      </c>
      <c r="K68" s="2">
        <f t="shared" si="21"/>
        <v>33.779997031941548</v>
      </c>
      <c r="N68">
        <v>10</v>
      </c>
      <c r="O68" s="2">
        <f t="shared" si="22"/>
        <v>100</v>
      </c>
      <c r="P68" s="2">
        <f t="shared" si="23"/>
        <v>86.985507706471537</v>
      </c>
      <c r="Q68" s="2">
        <f t="shared" si="26"/>
        <v>99.84285464848648</v>
      </c>
      <c r="S68">
        <v>10</v>
      </c>
      <c r="T68" s="2">
        <f t="shared" si="24"/>
        <v>0</v>
      </c>
      <c r="U68" s="2">
        <f t="shared" si="25"/>
        <v>0</v>
      </c>
      <c r="V68" s="2">
        <f t="shared" si="27"/>
        <v>0</v>
      </c>
    </row>
    <row r="69" spans="1:22" x14ac:dyDescent="0.3">
      <c r="B69" s="3">
        <v>6</v>
      </c>
      <c r="C69">
        <v>13900</v>
      </c>
      <c r="D69">
        <v>25700</v>
      </c>
      <c r="E69">
        <v>23500</v>
      </c>
      <c r="F69" s="2">
        <f t="shared" si="28"/>
        <v>21033.333333333332</v>
      </c>
      <c r="H69">
        <v>1000000</v>
      </c>
      <c r="I69" s="2">
        <f t="shared" si="20"/>
        <v>182.95353059287709</v>
      </c>
      <c r="J69" s="2">
        <v>100</v>
      </c>
      <c r="K69" s="2">
        <f t="shared" si="21"/>
        <v>130.86792334400158</v>
      </c>
      <c r="N69">
        <v>100</v>
      </c>
      <c r="O69" s="2">
        <f t="shared" si="22"/>
        <v>100</v>
      </c>
      <c r="P69" s="2">
        <f t="shared" si="23"/>
        <v>106.1625206860794</v>
      </c>
      <c r="Q69" s="2">
        <f t="shared" si="26"/>
        <v>70.632587292379142</v>
      </c>
      <c r="S69">
        <v>100</v>
      </c>
      <c r="T69" s="2">
        <f t="shared" si="24"/>
        <v>0</v>
      </c>
      <c r="U69" s="2">
        <f t="shared" si="25"/>
        <v>0</v>
      </c>
      <c r="V69" s="2">
        <f t="shared" si="27"/>
        <v>0</v>
      </c>
    </row>
    <row r="70" spans="1:22" x14ac:dyDescent="0.3">
      <c r="B70">
        <v>10</v>
      </c>
      <c r="C70">
        <v>24400</v>
      </c>
      <c r="D70">
        <v>25100</v>
      </c>
      <c r="E70">
        <v>20000</v>
      </c>
      <c r="F70" s="2">
        <f t="shared" si="28"/>
        <v>23166.666666666668</v>
      </c>
      <c r="H70">
        <v>10000000</v>
      </c>
      <c r="I70" s="2">
        <f t="shared" si="20"/>
        <v>726.3268002538764</v>
      </c>
      <c r="J70" s="2">
        <v>100</v>
      </c>
      <c r="K70" s="2">
        <f t="shared" si="21"/>
        <v>118.04470221421519</v>
      </c>
      <c r="N70">
        <v>10000</v>
      </c>
      <c r="O70" s="2">
        <f t="shared" si="22"/>
        <v>100</v>
      </c>
      <c r="P70" s="2">
        <f t="shared" si="23"/>
        <v>97.070309842289319</v>
      </c>
      <c r="Q70" s="2">
        <f t="shared" si="26"/>
        <v>87.774360788689449</v>
      </c>
      <c r="S70">
        <v>10000</v>
      </c>
      <c r="T70" s="2">
        <f t="shared" si="24"/>
        <v>0</v>
      </c>
      <c r="U70" s="2">
        <f t="shared" si="25"/>
        <v>0</v>
      </c>
      <c r="V70" s="2">
        <f t="shared" si="27"/>
        <v>0</v>
      </c>
    </row>
    <row r="71" spans="1:22" x14ac:dyDescent="0.3">
      <c r="B71">
        <v>100</v>
      </c>
      <c r="C71">
        <v>82400</v>
      </c>
      <c r="D71">
        <v>85000</v>
      </c>
      <c r="E71">
        <v>89400</v>
      </c>
      <c r="F71" s="2">
        <f t="shared" si="28"/>
        <v>85600</v>
      </c>
      <c r="N71">
        <v>1000000</v>
      </c>
      <c r="O71" s="2">
        <f t="shared" si="22"/>
        <v>100</v>
      </c>
      <c r="P71" s="2">
        <f t="shared" si="23"/>
        <v>66.654245014704173</v>
      </c>
      <c r="Q71" s="2">
        <f t="shared" si="26"/>
        <v>72.14660284179169</v>
      </c>
      <c r="S71">
        <v>1000000</v>
      </c>
      <c r="T71" s="2">
        <f t="shared" si="24"/>
        <v>0</v>
      </c>
      <c r="U71" s="2">
        <f t="shared" si="25"/>
        <v>0</v>
      </c>
      <c r="V71" s="2">
        <f t="shared" si="27"/>
        <v>0</v>
      </c>
    </row>
    <row r="72" spans="1:22" x14ac:dyDescent="0.3">
      <c r="B72">
        <v>10000</v>
      </c>
      <c r="C72">
        <v>3766500</v>
      </c>
      <c r="D72">
        <v>3918500</v>
      </c>
      <c r="E72">
        <v>3923800</v>
      </c>
      <c r="F72" s="2">
        <f t="shared" si="28"/>
        <v>3869600</v>
      </c>
      <c r="N72">
        <v>10000000</v>
      </c>
      <c r="O72" s="2">
        <f t="shared" si="22"/>
        <v>100</v>
      </c>
      <c r="P72" s="2">
        <f t="shared" si="23"/>
        <v>16.154036892037755</v>
      </c>
      <c r="Q72" s="2">
        <f>P47</f>
        <v>17.508070557721027</v>
      </c>
      <c r="S72">
        <v>10000000</v>
      </c>
      <c r="T72" s="2">
        <f t="shared" si="24"/>
        <v>0</v>
      </c>
      <c r="U72" s="2">
        <f t="shared" si="25"/>
        <v>0</v>
      </c>
      <c r="V72" s="2">
        <f>U47</f>
        <v>0</v>
      </c>
    </row>
    <row r="73" spans="1:22" x14ac:dyDescent="0.3">
      <c r="B73">
        <v>1000000</v>
      </c>
      <c r="C73">
        <v>291923700</v>
      </c>
      <c r="D73">
        <v>333346800</v>
      </c>
      <c r="E73">
        <v>333806200</v>
      </c>
      <c r="F73" s="2">
        <f t="shared" si="28"/>
        <v>319692233.33333331</v>
      </c>
    </row>
    <row r="74" spans="1:22" x14ac:dyDescent="0.3">
      <c r="B74">
        <v>10000000</v>
      </c>
      <c r="C74">
        <v>4221571600</v>
      </c>
      <c r="D74">
        <v>3929527600</v>
      </c>
      <c r="E74">
        <v>4367726800</v>
      </c>
      <c r="F74" s="2">
        <f t="shared" si="28"/>
        <v>4172942000</v>
      </c>
    </row>
    <row r="75" spans="1:22" x14ac:dyDescent="0.3">
      <c r="C75" s="11"/>
      <c r="D75" s="11"/>
      <c r="E75" s="11"/>
      <c r="F75" s="11"/>
    </row>
    <row r="77" spans="1:22" ht="23.4" x14ac:dyDescent="0.45">
      <c r="E77" s="9" t="s">
        <v>24</v>
      </c>
    </row>
    <row r="79" spans="1:22" x14ac:dyDescent="0.3">
      <c r="A79" s="1" t="s">
        <v>6</v>
      </c>
      <c r="B79" s="1" t="s">
        <v>0</v>
      </c>
      <c r="C79" s="1" t="s">
        <v>2</v>
      </c>
      <c r="D79" s="1" t="s">
        <v>3</v>
      </c>
      <c r="E79" s="1" t="s">
        <v>4</v>
      </c>
      <c r="F79" s="1" t="s">
        <v>8</v>
      </c>
      <c r="I79" s="10" t="s">
        <v>19</v>
      </c>
      <c r="J79" s="10"/>
      <c r="K79" s="10"/>
    </row>
    <row r="80" spans="1:22" x14ac:dyDescent="0.3">
      <c r="A80" s="7" t="s">
        <v>5</v>
      </c>
      <c r="B80" s="3">
        <v>5</v>
      </c>
      <c r="C80" s="2">
        <v>11900</v>
      </c>
      <c r="D80" s="2">
        <v>12900</v>
      </c>
      <c r="E80" s="2">
        <v>13500</v>
      </c>
      <c r="F80" s="2">
        <f>AVERAGE(C80:E80)</f>
        <v>12766.666666666666</v>
      </c>
      <c r="H80" s="1" t="s">
        <v>0</v>
      </c>
      <c r="I80" t="s">
        <v>20</v>
      </c>
      <c r="J80" t="s">
        <v>21</v>
      </c>
      <c r="K80" t="s">
        <v>22</v>
      </c>
    </row>
    <row r="81" spans="1:11" x14ac:dyDescent="0.3">
      <c r="B81" s="3">
        <v>6</v>
      </c>
      <c r="C81" s="2">
        <v>13600</v>
      </c>
      <c r="D81" s="2">
        <v>17500</v>
      </c>
      <c r="E81" s="2">
        <v>14900</v>
      </c>
      <c r="F81" s="2">
        <f t="shared" ref="F81:F85" si="29">AVERAGE(C81:E81)</f>
        <v>15333.333333333334</v>
      </c>
      <c r="H81" s="3">
        <v>5</v>
      </c>
      <c r="I81" s="2">
        <f>F80/100000</f>
        <v>0.12766666666666665</v>
      </c>
      <c r="J81" s="2">
        <f>F88/10000</f>
        <v>0.67333333333333334</v>
      </c>
      <c r="K81" s="2">
        <f>F96/10000</f>
        <v>1.1666666666666665</v>
      </c>
    </row>
    <row r="82" spans="1:11" x14ac:dyDescent="0.3">
      <c r="B82">
        <v>10</v>
      </c>
      <c r="C82" s="2">
        <v>22300</v>
      </c>
      <c r="D82" s="2">
        <v>19500</v>
      </c>
      <c r="E82" s="2">
        <v>26700</v>
      </c>
      <c r="F82" s="2">
        <f>AVERAGE(C82:E82)</f>
        <v>22833.333333333332</v>
      </c>
      <c r="H82" s="3">
        <v>6</v>
      </c>
      <c r="I82" s="2">
        <f t="shared" ref="I82:I86" si="30">F81/100000</f>
        <v>0.15333333333333335</v>
      </c>
      <c r="J82" s="2">
        <f t="shared" ref="J82:J86" si="31">F89/10000</f>
        <v>0.85333333333333339</v>
      </c>
      <c r="K82" s="2">
        <f t="shared" ref="K82:K86" si="32">F97/10000</f>
        <v>1.5166666666666666</v>
      </c>
    </row>
    <row r="83" spans="1:11" x14ac:dyDescent="0.3">
      <c r="B83">
        <v>100</v>
      </c>
      <c r="C83" s="2">
        <v>141900</v>
      </c>
      <c r="D83" s="2">
        <v>166500</v>
      </c>
      <c r="E83" s="2">
        <v>286700</v>
      </c>
      <c r="F83" s="2">
        <f t="shared" si="29"/>
        <v>198366.66666666666</v>
      </c>
      <c r="H83">
        <v>10</v>
      </c>
      <c r="I83" s="2">
        <f t="shared" si="30"/>
        <v>0.22833333333333333</v>
      </c>
      <c r="J83" s="2">
        <f t="shared" si="31"/>
        <v>1.7033333333333331</v>
      </c>
      <c r="K83" s="2">
        <f t="shared" si="32"/>
        <v>1.8266666666666669</v>
      </c>
    </row>
    <row r="84" spans="1:11" x14ac:dyDescent="0.3">
      <c r="B84">
        <v>10000</v>
      </c>
      <c r="C84" s="2">
        <v>31767400</v>
      </c>
      <c r="D84" s="2">
        <v>19697800</v>
      </c>
      <c r="E84" s="2">
        <v>19946300</v>
      </c>
      <c r="F84" s="2">
        <f t="shared" si="29"/>
        <v>23803833.333333332</v>
      </c>
      <c r="H84">
        <v>100</v>
      </c>
      <c r="I84" s="2">
        <f t="shared" si="30"/>
        <v>1.9836666666666665</v>
      </c>
      <c r="J84" s="2">
        <f t="shared" si="31"/>
        <v>8.6433333333333326</v>
      </c>
      <c r="K84" s="2">
        <f t="shared" si="32"/>
        <v>9.1333333333333329</v>
      </c>
    </row>
    <row r="85" spans="1:11" x14ac:dyDescent="0.3">
      <c r="B85">
        <v>1000000</v>
      </c>
      <c r="C85" s="2">
        <v>25624005700</v>
      </c>
      <c r="D85" s="2">
        <v>11827145000</v>
      </c>
      <c r="E85" s="2">
        <v>8074678000</v>
      </c>
      <c r="F85" s="2">
        <f t="shared" si="29"/>
        <v>15175276233.333334</v>
      </c>
      <c r="H85">
        <v>10000</v>
      </c>
      <c r="I85" s="2">
        <f t="shared" si="30"/>
        <v>238.03833333333333</v>
      </c>
      <c r="J85" s="2">
        <f t="shared" si="31"/>
        <v>549.25333333333333</v>
      </c>
      <c r="K85" s="2">
        <f t="shared" si="32"/>
        <v>725.32</v>
      </c>
    </row>
    <row r="86" spans="1:11" x14ac:dyDescent="0.3">
      <c r="C86" s="2"/>
      <c r="D86" s="2"/>
      <c r="E86" s="2"/>
      <c r="F86" s="2"/>
      <c r="H86">
        <v>1000000</v>
      </c>
      <c r="I86" s="2">
        <f t="shared" si="30"/>
        <v>151752.76233333335</v>
      </c>
      <c r="J86" s="2">
        <f t="shared" si="31"/>
        <v>14034.62</v>
      </c>
      <c r="K86" s="2">
        <f t="shared" si="32"/>
        <v>18248.576666666664</v>
      </c>
    </row>
    <row r="87" spans="1:11" x14ac:dyDescent="0.3">
      <c r="C87" s="11"/>
      <c r="D87" s="11"/>
      <c r="E87" s="11"/>
      <c r="F87" s="11"/>
      <c r="I87" s="2"/>
      <c r="J87" s="2"/>
      <c r="K87" s="2"/>
    </row>
    <row r="88" spans="1:11" x14ac:dyDescent="0.3">
      <c r="A88" s="7" t="s">
        <v>11</v>
      </c>
      <c r="B88" s="3">
        <v>5</v>
      </c>
      <c r="C88" s="2">
        <v>6600</v>
      </c>
      <c r="D88" s="2">
        <v>6700</v>
      </c>
      <c r="E88" s="2">
        <v>6900</v>
      </c>
      <c r="F88" s="2">
        <f>AVERAGE(C88:E88)</f>
        <v>6733.333333333333</v>
      </c>
    </row>
    <row r="89" spans="1:11" x14ac:dyDescent="0.3">
      <c r="B89" s="3">
        <v>6</v>
      </c>
      <c r="C89" s="2">
        <v>8500</v>
      </c>
      <c r="D89" s="2">
        <v>8100</v>
      </c>
      <c r="E89" s="2">
        <v>9000</v>
      </c>
      <c r="F89" s="2">
        <f t="shared" ref="F89:F93" si="33">AVERAGE(C89:E89)</f>
        <v>8533.3333333333339</v>
      </c>
    </row>
    <row r="90" spans="1:11" x14ac:dyDescent="0.3">
      <c r="B90">
        <v>10</v>
      </c>
      <c r="C90" s="2">
        <v>13100</v>
      </c>
      <c r="D90" s="2">
        <v>12200</v>
      </c>
      <c r="E90" s="2">
        <v>25800</v>
      </c>
      <c r="F90" s="2">
        <f>AVERAGE(C90:E90)</f>
        <v>17033.333333333332</v>
      </c>
      <c r="I90" s="10" t="s">
        <v>19</v>
      </c>
      <c r="J90" s="10"/>
      <c r="K90" s="10"/>
    </row>
    <row r="91" spans="1:11" x14ac:dyDescent="0.3">
      <c r="B91">
        <v>100</v>
      </c>
      <c r="C91" s="2">
        <v>68700</v>
      </c>
      <c r="D91" s="2">
        <v>91500</v>
      </c>
      <c r="E91" s="2">
        <v>99100</v>
      </c>
      <c r="F91" s="2">
        <f t="shared" si="33"/>
        <v>86433.333333333328</v>
      </c>
      <c r="H91" s="1" t="s">
        <v>0</v>
      </c>
      <c r="I91" t="s">
        <v>20</v>
      </c>
      <c r="J91" t="s">
        <v>21</v>
      </c>
      <c r="K91" t="s">
        <v>22</v>
      </c>
    </row>
    <row r="92" spans="1:11" x14ac:dyDescent="0.3">
      <c r="B92">
        <v>10000</v>
      </c>
      <c r="C92" s="2">
        <v>10150400</v>
      </c>
      <c r="D92" s="2">
        <v>3093900</v>
      </c>
      <c r="E92" s="2">
        <v>3233300</v>
      </c>
      <c r="F92" s="2">
        <f t="shared" si="33"/>
        <v>5492533.333333333</v>
      </c>
      <c r="H92" s="3">
        <v>5</v>
      </c>
      <c r="I92" s="2">
        <f>I81/J81*100</f>
        <v>18.960396039603957</v>
      </c>
      <c r="J92" s="2">
        <v>100</v>
      </c>
      <c r="K92" s="2">
        <f>K81/J81*100</f>
        <v>173.26732673267324</v>
      </c>
    </row>
    <row r="93" spans="1:11" x14ac:dyDescent="0.3">
      <c r="B93">
        <v>1000000</v>
      </c>
      <c r="C93" s="2">
        <v>135028000</v>
      </c>
      <c r="D93" s="2">
        <v>140001900</v>
      </c>
      <c r="E93" s="2">
        <v>146008700</v>
      </c>
      <c r="F93" s="2">
        <f t="shared" si="33"/>
        <v>140346200</v>
      </c>
      <c r="H93" s="3">
        <v>6</v>
      </c>
      <c r="I93" s="2">
        <f t="shared" ref="I93:I97" si="34">I82/J82*100</f>
        <v>17.96875</v>
      </c>
      <c r="J93" s="2">
        <v>100</v>
      </c>
      <c r="K93" s="2">
        <f t="shared" ref="K93:K97" si="35">K82/J82*100</f>
        <v>177.73437499999997</v>
      </c>
    </row>
    <row r="94" spans="1:11" x14ac:dyDescent="0.3">
      <c r="C94" s="2"/>
      <c r="D94" s="2"/>
      <c r="E94" s="2"/>
      <c r="F94" s="2"/>
      <c r="H94">
        <v>10</v>
      </c>
      <c r="I94" s="2">
        <f t="shared" si="34"/>
        <v>13.405088062622312</v>
      </c>
      <c r="J94" s="2">
        <v>100</v>
      </c>
      <c r="K94" s="2">
        <f t="shared" si="35"/>
        <v>107.2407045009785</v>
      </c>
    </row>
    <row r="95" spans="1:11" x14ac:dyDescent="0.3">
      <c r="C95" s="11"/>
      <c r="D95" s="11"/>
      <c r="E95" s="11"/>
      <c r="F95" s="11"/>
      <c r="H95">
        <v>100</v>
      </c>
      <c r="I95" s="2">
        <f t="shared" si="34"/>
        <v>22.950250674893947</v>
      </c>
      <c r="J95" s="2">
        <v>100</v>
      </c>
      <c r="K95" s="2">
        <f t="shared" si="35"/>
        <v>105.66910913999227</v>
      </c>
    </row>
    <row r="96" spans="1:11" x14ac:dyDescent="0.3">
      <c r="A96" s="7" t="s">
        <v>14</v>
      </c>
      <c r="B96" s="3">
        <v>5</v>
      </c>
      <c r="C96" s="2">
        <v>11500</v>
      </c>
      <c r="D96" s="2">
        <v>11500</v>
      </c>
      <c r="E96" s="2">
        <v>12000</v>
      </c>
      <c r="F96" s="2">
        <f>AVERAGE(C96:E96)</f>
        <v>11666.666666666666</v>
      </c>
      <c r="H96">
        <v>10000</v>
      </c>
      <c r="I96" s="2">
        <f t="shared" si="34"/>
        <v>43.33853231053066</v>
      </c>
      <c r="J96" s="2">
        <v>100</v>
      </c>
      <c r="K96" s="2">
        <f t="shared" si="35"/>
        <v>132.05563917075301</v>
      </c>
    </row>
    <row r="97" spans="1:11" x14ac:dyDescent="0.3">
      <c r="B97" s="3">
        <v>6</v>
      </c>
      <c r="C97" s="2">
        <v>13100</v>
      </c>
      <c r="D97" s="2">
        <v>18100</v>
      </c>
      <c r="E97" s="2">
        <v>14300</v>
      </c>
      <c r="F97" s="2">
        <f>AVERAGE(C97:E97)</f>
        <v>15166.666666666666</v>
      </c>
      <c r="H97">
        <v>1000000</v>
      </c>
      <c r="I97" s="2">
        <f t="shared" si="34"/>
        <v>1081.2744650965494</v>
      </c>
      <c r="J97" s="2">
        <v>100</v>
      </c>
      <c r="K97" s="2">
        <f t="shared" si="35"/>
        <v>130.02544184784955</v>
      </c>
    </row>
    <row r="98" spans="1:11" x14ac:dyDescent="0.3">
      <c r="B98">
        <v>10</v>
      </c>
      <c r="C98" s="2">
        <v>17900</v>
      </c>
      <c r="D98" s="2">
        <v>23200</v>
      </c>
      <c r="E98" s="2">
        <v>13700</v>
      </c>
      <c r="F98" s="2">
        <f>AVERAGE(C98:E98)</f>
        <v>18266.666666666668</v>
      </c>
      <c r="I98" s="2"/>
      <c r="J98" s="2"/>
      <c r="K98" s="2"/>
    </row>
    <row r="99" spans="1:11" x14ac:dyDescent="0.3">
      <c r="B99">
        <v>100</v>
      </c>
      <c r="C99" s="2">
        <v>85700</v>
      </c>
      <c r="D99" s="2">
        <v>103200</v>
      </c>
      <c r="E99" s="2">
        <v>85100</v>
      </c>
      <c r="F99" s="2">
        <f t="shared" ref="F99:F101" si="36">AVERAGE(C99:E99)</f>
        <v>91333.333333333328</v>
      </c>
    </row>
    <row r="100" spans="1:11" x14ac:dyDescent="0.3">
      <c r="B100">
        <v>10000</v>
      </c>
      <c r="C100" s="2">
        <v>3212500</v>
      </c>
      <c r="D100" s="2">
        <v>9226900</v>
      </c>
      <c r="E100" s="2">
        <v>9320200</v>
      </c>
      <c r="F100" s="2">
        <f t="shared" si="36"/>
        <v>7253200</v>
      </c>
    </row>
    <row r="101" spans="1:11" x14ac:dyDescent="0.3">
      <c r="B101">
        <v>1000000</v>
      </c>
      <c r="C101" s="2">
        <v>181109500</v>
      </c>
      <c r="D101" s="2">
        <v>179963700</v>
      </c>
      <c r="E101" s="2">
        <v>186384100</v>
      </c>
      <c r="F101" s="2">
        <f t="shared" si="36"/>
        <v>182485766.66666666</v>
      </c>
    </row>
    <row r="102" spans="1:11" x14ac:dyDescent="0.3">
      <c r="C102" s="2"/>
      <c r="D102" s="2"/>
      <c r="E102" s="2"/>
      <c r="F102" s="2"/>
    </row>
    <row r="103" spans="1:11" ht="23.4" x14ac:dyDescent="0.45">
      <c r="C103" s="15" t="s">
        <v>25</v>
      </c>
      <c r="D103" s="11"/>
      <c r="E103" s="11"/>
      <c r="F103" s="11"/>
    </row>
    <row r="105" spans="1:11" x14ac:dyDescent="0.3">
      <c r="A105" s="1" t="s">
        <v>6</v>
      </c>
      <c r="B105" s="1" t="s">
        <v>0</v>
      </c>
      <c r="C105" s="1" t="s">
        <v>2</v>
      </c>
      <c r="D105" s="1" t="s">
        <v>3</v>
      </c>
      <c r="E105" s="1" t="s">
        <v>4</v>
      </c>
      <c r="F105" s="1" t="s">
        <v>8</v>
      </c>
      <c r="I105" s="10" t="s">
        <v>19</v>
      </c>
      <c r="J105" s="10"/>
      <c r="K105" s="10"/>
    </row>
    <row r="106" spans="1:11" x14ac:dyDescent="0.3">
      <c r="A106" s="7" t="s">
        <v>5</v>
      </c>
      <c r="B106" s="3">
        <v>5</v>
      </c>
      <c r="C106" s="2">
        <v>24400</v>
      </c>
      <c r="D106" s="2">
        <v>13100</v>
      </c>
      <c r="E106" s="2">
        <v>12400</v>
      </c>
      <c r="F106" s="2">
        <f>AVERAGE(C106:E106)</f>
        <v>16633.333333333332</v>
      </c>
      <c r="H106" s="1" t="s">
        <v>0</v>
      </c>
      <c r="I106" t="s">
        <v>20</v>
      </c>
      <c r="J106" t="s">
        <v>21</v>
      </c>
      <c r="K106" t="s">
        <v>22</v>
      </c>
    </row>
    <row r="107" spans="1:11" x14ac:dyDescent="0.3">
      <c r="B107" s="3">
        <v>6</v>
      </c>
      <c r="C107" s="2">
        <v>14700</v>
      </c>
      <c r="D107" s="2">
        <v>12100</v>
      </c>
      <c r="E107" s="2">
        <v>14000</v>
      </c>
      <c r="F107" s="2">
        <f t="shared" ref="F107:F111" si="37">AVERAGE(C107:E107)</f>
        <v>13600</v>
      </c>
      <c r="H107" s="3">
        <v>5</v>
      </c>
      <c r="I107" s="2">
        <f>F106</f>
        <v>16633.333333333332</v>
      </c>
      <c r="J107" s="2">
        <f>F114</f>
        <v>8566.6666666666661</v>
      </c>
      <c r="K107" s="2">
        <f>F122</f>
        <v>16200</v>
      </c>
    </row>
    <row r="108" spans="1:11" x14ac:dyDescent="0.3">
      <c r="B108">
        <v>10</v>
      </c>
      <c r="C108" s="2">
        <v>17000</v>
      </c>
      <c r="D108" s="2">
        <v>16700</v>
      </c>
      <c r="E108" s="2">
        <v>15800</v>
      </c>
      <c r="F108" s="2">
        <f>AVERAGE(C108:E108)</f>
        <v>16500</v>
      </c>
      <c r="H108" s="3">
        <v>6</v>
      </c>
      <c r="I108" s="2">
        <f>F107</f>
        <v>13600</v>
      </c>
      <c r="J108" s="2">
        <f t="shared" ref="J108:J112" si="38">F115</f>
        <v>7733.333333333333</v>
      </c>
      <c r="K108" s="2">
        <f t="shared" ref="K108:K112" si="39">F123</f>
        <v>22533.333333333332</v>
      </c>
    </row>
    <row r="109" spans="1:11" x14ac:dyDescent="0.3">
      <c r="B109">
        <v>100</v>
      </c>
      <c r="C109" s="2">
        <v>543800</v>
      </c>
      <c r="D109" s="2">
        <v>490800</v>
      </c>
      <c r="E109" s="2">
        <v>550100</v>
      </c>
      <c r="F109" s="2">
        <f t="shared" ref="F109:F113" si="40">AVERAGE(C109:E109)</f>
        <v>528233.33333333337</v>
      </c>
      <c r="H109">
        <v>10</v>
      </c>
      <c r="I109" s="2">
        <f t="shared" ref="I109:I112" si="41">F108</f>
        <v>16500</v>
      </c>
      <c r="J109" s="2">
        <f t="shared" si="38"/>
        <v>13100</v>
      </c>
      <c r="K109" s="2">
        <f t="shared" si="39"/>
        <v>29266.666666666668</v>
      </c>
    </row>
    <row r="110" spans="1:11" x14ac:dyDescent="0.3">
      <c r="B110">
        <v>10000</v>
      </c>
      <c r="C110" s="2">
        <v>204156800</v>
      </c>
      <c r="D110" s="2">
        <v>200394500</v>
      </c>
      <c r="E110" s="2">
        <v>200669600</v>
      </c>
      <c r="F110" s="2">
        <f t="shared" si="40"/>
        <v>201740300</v>
      </c>
      <c r="H110">
        <v>100</v>
      </c>
      <c r="I110" s="2">
        <f t="shared" si="41"/>
        <v>528233.33333333337</v>
      </c>
      <c r="J110" s="2">
        <f t="shared" si="38"/>
        <v>88666.666666666672</v>
      </c>
      <c r="K110" s="2">
        <f t="shared" si="39"/>
        <v>93633.333333333328</v>
      </c>
    </row>
    <row r="111" spans="1:11" x14ac:dyDescent="0.3">
      <c r="B111">
        <v>1000000</v>
      </c>
      <c r="C111" s="2" t="s">
        <v>26</v>
      </c>
      <c r="D111" s="2"/>
      <c r="E111" s="2"/>
      <c r="F111" s="2" t="e">
        <f t="shared" si="40"/>
        <v>#DIV/0!</v>
      </c>
      <c r="H111">
        <v>10000</v>
      </c>
      <c r="I111" s="2">
        <f t="shared" si="41"/>
        <v>201740300</v>
      </c>
      <c r="J111" s="2">
        <f t="shared" si="38"/>
        <v>11205566.666666666</v>
      </c>
      <c r="K111" s="2">
        <f t="shared" si="39"/>
        <v>3818700</v>
      </c>
    </row>
    <row r="112" spans="1:11" x14ac:dyDescent="0.3">
      <c r="C112" s="2"/>
      <c r="D112" s="2"/>
      <c r="E112" s="2"/>
      <c r="F112" s="2"/>
      <c r="H112">
        <v>1000000</v>
      </c>
      <c r="I112" s="2" t="e">
        <f t="shared" si="41"/>
        <v>#DIV/0!</v>
      </c>
      <c r="J112" s="2">
        <f t="shared" si="38"/>
        <v>86303633.333333328</v>
      </c>
      <c r="K112" s="2">
        <f t="shared" si="39"/>
        <v>142332800</v>
      </c>
    </row>
    <row r="113" spans="1:11" x14ac:dyDescent="0.3">
      <c r="C113" s="11"/>
      <c r="D113" s="11"/>
      <c r="E113" s="11"/>
      <c r="F113" s="11"/>
      <c r="I113" s="2"/>
      <c r="J113" s="2"/>
      <c r="K113" s="2"/>
    </row>
    <row r="114" spans="1:11" x14ac:dyDescent="0.3">
      <c r="A114" s="7" t="s">
        <v>11</v>
      </c>
      <c r="B114" s="3">
        <v>5</v>
      </c>
      <c r="C114" s="2">
        <v>10400</v>
      </c>
      <c r="D114" s="2">
        <v>7500</v>
      </c>
      <c r="E114" s="2">
        <v>7800</v>
      </c>
      <c r="F114" s="2">
        <f>AVERAGE(C114:E114)</f>
        <v>8566.6666666666661</v>
      </c>
    </row>
    <row r="115" spans="1:11" x14ac:dyDescent="0.3">
      <c r="B115" s="3">
        <v>6</v>
      </c>
      <c r="C115" s="2">
        <v>8100</v>
      </c>
      <c r="D115" s="2">
        <v>6600</v>
      </c>
      <c r="E115" s="2">
        <v>8500</v>
      </c>
      <c r="F115" s="2">
        <f t="shared" ref="F115:F119" si="42">AVERAGE(C115:E115)</f>
        <v>7733.333333333333</v>
      </c>
    </row>
    <row r="116" spans="1:11" x14ac:dyDescent="0.3">
      <c r="B116">
        <v>10</v>
      </c>
      <c r="C116" s="2">
        <v>12400</v>
      </c>
      <c r="D116" s="2">
        <v>16400</v>
      </c>
      <c r="E116" s="2">
        <v>10500</v>
      </c>
      <c r="F116" s="2">
        <f>AVERAGE(C116:E116)</f>
        <v>13100</v>
      </c>
      <c r="I116" s="10" t="s">
        <v>19</v>
      </c>
      <c r="J116" s="10"/>
      <c r="K116" s="10"/>
    </row>
    <row r="117" spans="1:11" x14ac:dyDescent="0.3">
      <c r="B117">
        <v>100</v>
      </c>
      <c r="C117" s="2">
        <v>108300</v>
      </c>
      <c r="D117" s="2">
        <v>83000</v>
      </c>
      <c r="E117" s="2">
        <v>74700</v>
      </c>
      <c r="F117" s="2">
        <f t="shared" ref="F117:F121" si="43">AVERAGE(C117:E117)</f>
        <v>88666.666666666672</v>
      </c>
      <c r="H117" s="1" t="s">
        <v>0</v>
      </c>
      <c r="I117" t="s">
        <v>20</v>
      </c>
      <c r="J117" t="s">
        <v>21</v>
      </c>
      <c r="K117" t="s">
        <v>22</v>
      </c>
    </row>
    <row r="118" spans="1:11" x14ac:dyDescent="0.3">
      <c r="B118">
        <v>10000</v>
      </c>
      <c r="C118" s="2">
        <v>13776400</v>
      </c>
      <c r="D118" s="2">
        <v>10559800</v>
      </c>
      <c r="E118" s="2">
        <v>9280500</v>
      </c>
      <c r="F118" s="2">
        <f t="shared" si="43"/>
        <v>11205566.666666666</v>
      </c>
      <c r="H118" s="3">
        <v>5</v>
      </c>
      <c r="I118" s="2">
        <f>I107/J107*100</f>
        <v>194.16342412451363</v>
      </c>
      <c r="J118" s="2">
        <v>100</v>
      </c>
      <c r="K118" s="2">
        <f>K107/J107*100</f>
        <v>189.10505836575877</v>
      </c>
    </row>
    <row r="119" spans="1:11" x14ac:dyDescent="0.3">
      <c r="B119">
        <v>1000000</v>
      </c>
      <c r="C119" s="2">
        <v>85286900</v>
      </c>
      <c r="D119" s="2">
        <v>90458900</v>
      </c>
      <c r="E119" s="2">
        <v>83165100</v>
      </c>
      <c r="F119" s="2">
        <f t="shared" si="43"/>
        <v>86303633.333333328</v>
      </c>
      <c r="H119" s="3">
        <v>6</v>
      </c>
      <c r="I119" s="2">
        <f t="shared" ref="I119:I123" si="44">I108/J108*100</f>
        <v>175.86206896551724</v>
      </c>
      <c r="J119" s="2">
        <v>100</v>
      </c>
      <c r="K119" s="2">
        <f t="shared" ref="K119:K123" si="45">K108/J108*100</f>
        <v>291.37931034482756</v>
      </c>
    </row>
    <row r="120" spans="1:11" x14ac:dyDescent="0.3">
      <c r="C120" s="2"/>
      <c r="D120" s="2"/>
      <c r="E120" s="2"/>
      <c r="F120" s="2"/>
      <c r="H120">
        <v>10</v>
      </c>
      <c r="I120" s="2">
        <f t="shared" si="44"/>
        <v>125.95419847328245</v>
      </c>
      <c r="J120" s="2">
        <v>100</v>
      </c>
      <c r="K120" s="2">
        <f t="shared" si="45"/>
        <v>223.40966921119593</v>
      </c>
    </row>
    <row r="121" spans="1:11" x14ac:dyDescent="0.3">
      <c r="C121" s="11"/>
      <c r="D121" s="11"/>
      <c r="E121" s="11"/>
      <c r="F121" s="11"/>
      <c r="H121">
        <v>100</v>
      </c>
      <c r="I121" s="2">
        <f t="shared" si="44"/>
        <v>595.75187969924809</v>
      </c>
      <c r="J121" s="2">
        <v>100</v>
      </c>
      <c r="K121" s="2">
        <f t="shared" si="45"/>
        <v>105.60150375939847</v>
      </c>
    </row>
    <row r="122" spans="1:11" x14ac:dyDescent="0.3">
      <c r="A122" s="7" t="s">
        <v>14</v>
      </c>
      <c r="B122" s="3">
        <v>5</v>
      </c>
      <c r="C122" s="2">
        <v>23200</v>
      </c>
      <c r="D122" s="2">
        <v>12400</v>
      </c>
      <c r="E122" s="2">
        <v>13000</v>
      </c>
      <c r="F122" s="2">
        <f>AVERAGE(C122:E122)</f>
        <v>16200</v>
      </c>
      <c r="H122">
        <v>10000</v>
      </c>
      <c r="I122" s="2">
        <f t="shared" si="44"/>
        <v>1800.3578578504137</v>
      </c>
      <c r="J122" s="2">
        <v>100</v>
      </c>
      <c r="K122" s="2">
        <f t="shared" si="45"/>
        <v>34.078597839764171</v>
      </c>
    </row>
    <row r="123" spans="1:11" x14ac:dyDescent="0.3">
      <c r="B123" s="3">
        <v>6</v>
      </c>
      <c r="C123" s="2">
        <v>40400</v>
      </c>
      <c r="D123" s="2">
        <v>12400</v>
      </c>
      <c r="E123" s="2">
        <v>14800</v>
      </c>
      <c r="F123" s="2">
        <f>AVERAGE(C123:E123)</f>
        <v>22533.333333333332</v>
      </c>
      <c r="H123">
        <v>1000000</v>
      </c>
      <c r="I123" s="2" t="e">
        <f t="shared" si="44"/>
        <v>#DIV/0!</v>
      </c>
      <c r="J123" s="2">
        <v>100</v>
      </c>
      <c r="K123" s="2">
        <f t="shared" si="45"/>
        <v>164.92098246925875</v>
      </c>
    </row>
    <row r="124" spans="1:11" x14ac:dyDescent="0.3">
      <c r="B124">
        <v>10</v>
      </c>
      <c r="C124" s="2">
        <v>19600</v>
      </c>
      <c r="D124" s="2">
        <v>53800</v>
      </c>
      <c r="E124" s="2">
        <v>14400</v>
      </c>
      <c r="F124" s="2">
        <f>AVERAGE(C124:E124)</f>
        <v>29266.666666666668</v>
      </c>
      <c r="I124" s="2"/>
      <c r="J124" s="2"/>
      <c r="K124" s="2"/>
    </row>
    <row r="125" spans="1:11" x14ac:dyDescent="0.3">
      <c r="B125">
        <v>100</v>
      </c>
      <c r="C125" s="2">
        <v>121500</v>
      </c>
      <c r="D125" s="2">
        <v>79700</v>
      </c>
      <c r="E125" s="2">
        <v>79700</v>
      </c>
      <c r="F125" s="2">
        <f t="shared" ref="F125:F127" si="46">AVERAGE(C125:E125)</f>
        <v>93633.333333333328</v>
      </c>
    </row>
    <row r="126" spans="1:11" x14ac:dyDescent="0.3">
      <c r="B126">
        <v>10000</v>
      </c>
      <c r="C126" s="2">
        <v>5036500</v>
      </c>
      <c r="D126" s="2">
        <v>3224600</v>
      </c>
      <c r="E126" s="2">
        <v>3195000</v>
      </c>
      <c r="F126" s="2">
        <f t="shared" si="46"/>
        <v>3818700</v>
      </c>
    </row>
    <row r="127" spans="1:11" x14ac:dyDescent="0.3">
      <c r="B127">
        <v>1000000</v>
      </c>
      <c r="C127" s="2">
        <v>135515900</v>
      </c>
      <c r="D127" s="2">
        <v>152596700</v>
      </c>
      <c r="E127" s="2">
        <v>138885800</v>
      </c>
      <c r="F127" s="2">
        <f t="shared" si="46"/>
        <v>142332800</v>
      </c>
      <c r="G127" s="13" t="s">
        <v>28</v>
      </c>
      <c r="H127" s="13" t="s">
        <v>5</v>
      </c>
      <c r="I127" s="13" t="s">
        <v>14</v>
      </c>
      <c r="J127" s="13" t="s">
        <v>27</v>
      </c>
    </row>
    <row r="128" spans="1:11" x14ac:dyDescent="0.3">
      <c r="G128">
        <v>50</v>
      </c>
      <c r="H128">
        <v>47100</v>
      </c>
      <c r="I128">
        <v>55500</v>
      </c>
      <c r="J128">
        <v>47500</v>
      </c>
    </row>
    <row r="131" spans="2:5" x14ac:dyDescent="0.3">
      <c r="B131" s="14" t="s">
        <v>28</v>
      </c>
      <c r="C131" s="14" t="s">
        <v>5</v>
      </c>
      <c r="D131" s="14" t="s">
        <v>14</v>
      </c>
      <c r="E131" s="14" t="s">
        <v>27</v>
      </c>
    </row>
    <row r="132" spans="2:5" x14ac:dyDescent="0.3">
      <c r="B132" s="14">
        <v>11</v>
      </c>
      <c r="C132" s="14">
        <v>16200</v>
      </c>
      <c r="D132" s="14">
        <v>26200</v>
      </c>
      <c r="E132" s="14">
        <v>19800</v>
      </c>
    </row>
    <row r="133" spans="2:5" x14ac:dyDescent="0.3">
      <c r="B133" s="14">
        <v>23</v>
      </c>
      <c r="C133" s="14">
        <v>21300</v>
      </c>
      <c r="D133" s="14">
        <v>31200</v>
      </c>
      <c r="E133" s="14">
        <v>35600</v>
      </c>
    </row>
    <row r="134" spans="2:5" x14ac:dyDescent="0.3">
      <c r="B134">
        <v>50</v>
      </c>
      <c r="C134">
        <v>47100</v>
      </c>
      <c r="D134">
        <v>55500</v>
      </c>
      <c r="E134">
        <v>47500</v>
      </c>
    </row>
  </sheetData>
  <mergeCells count="23">
    <mergeCell ref="I105:K105"/>
    <mergeCell ref="C113:F113"/>
    <mergeCell ref="I116:K116"/>
    <mergeCell ref="C121:F121"/>
    <mergeCell ref="C59:F59"/>
    <mergeCell ref="C67:F67"/>
    <mergeCell ref="C75:F75"/>
    <mergeCell ref="C1:F1"/>
    <mergeCell ref="D30:G30"/>
    <mergeCell ref="D48:G48"/>
    <mergeCell ref="D39:G39"/>
    <mergeCell ref="C20:G20"/>
    <mergeCell ref="I51:K51"/>
    <mergeCell ref="I62:K62"/>
    <mergeCell ref="O51:Q51"/>
    <mergeCell ref="O63:Q63"/>
    <mergeCell ref="T51:V51"/>
    <mergeCell ref="T63:V63"/>
    <mergeCell ref="I79:K79"/>
    <mergeCell ref="I90:K90"/>
    <mergeCell ref="C87:F87"/>
    <mergeCell ref="C95:F95"/>
    <mergeCell ref="C103:F10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Alg. Ordenam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Arredondo</dc:creator>
  <cp:lastModifiedBy>Guillermo Arredondo</cp:lastModifiedBy>
  <dcterms:created xsi:type="dcterms:W3CDTF">2021-09-20T19:53:15Z</dcterms:created>
  <dcterms:modified xsi:type="dcterms:W3CDTF">2021-09-21T04:55:18Z</dcterms:modified>
</cp:coreProperties>
</file>