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.nikishin\Projects\GCP-21\"/>
    </mc:Choice>
  </mc:AlternateContent>
  <bookViews>
    <workbookView xWindow="0" yWindow="0" windowWidth="7575" windowHeight="2025"/>
  </bookViews>
  <sheets>
    <sheet name="Calculator" sheetId="2" r:id="rId1"/>
    <sheet name="GPU" sheetId="3" r:id="rId2"/>
    <sheet name="Help" sheetId="4" r:id="rId3"/>
  </sheets>
  <definedNames>
    <definedName name="_ftn1" localSheetId="0">Calculator!$Z$126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7" i="3"/>
  <c r="D7" i="3"/>
  <c r="A6" i="3"/>
  <c r="A4" i="3"/>
  <c r="A7" i="3"/>
  <c r="A8" i="3"/>
  <c r="A5" i="3"/>
  <c r="A10" i="3"/>
  <c r="A11" i="3"/>
  <c r="A12" i="3"/>
  <c r="A13" i="3"/>
  <c r="A14" i="3"/>
  <c r="A9" i="3"/>
  <c r="A15" i="3"/>
  <c r="A16" i="3"/>
  <c r="A20" i="3"/>
  <c r="A23" i="3"/>
  <c r="A17" i="3"/>
  <c r="A21" i="3"/>
  <c r="Z3" i="2" s="1"/>
  <c r="A24" i="3"/>
  <c r="Y3" i="2" s="1"/>
  <c r="F22" i="3"/>
  <c r="A22" i="3" s="1"/>
  <c r="E22" i="3"/>
  <c r="D22" i="3"/>
  <c r="F18" i="3"/>
  <c r="F19" i="3" s="1"/>
  <c r="A19" i="3" s="1"/>
  <c r="E18" i="3"/>
  <c r="E19" i="3" s="1"/>
  <c r="D18" i="3"/>
  <c r="D19" i="3" s="1"/>
  <c r="AC3" i="2"/>
  <c r="A18" i="3" l="1"/>
  <c r="AB3" i="2"/>
  <c r="Y4" i="2"/>
  <c r="AD3" i="2"/>
  <c r="Z4" i="2"/>
  <c r="AB4" i="2" s="1"/>
  <c r="AA3" i="2"/>
  <c r="Y5" i="2"/>
  <c r="Z5" i="2"/>
  <c r="AA5" i="2" s="1"/>
  <c r="AI4" i="2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C117" i="2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X6" i="2"/>
  <c r="X117" i="2"/>
  <c r="X118" i="2" s="1"/>
  <c r="AA4" i="2" l="1"/>
  <c r="X7" i="2"/>
  <c r="Z6" i="2"/>
  <c r="AB5" i="2"/>
  <c r="Y6" i="2"/>
  <c r="AJ5" i="2"/>
  <c r="X119" i="2"/>
  <c r="X120" i="2" s="1"/>
  <c r="AE142" i="2"/>
  <c r="AD142" i="2"/>
  <c r="AE146" i="2"/>
  <c r="AD146" i="2"/>
  <c r="AD145" i="2"/>
  <c r="AE145" i="2"/>
  <c r="AD147" i="2"/>
  <c r="AE147" i="2"/>
  <c r="AE140" i="2"/>
  <c r="AD140" i="2"/>
  <c r="AE138" i="2"/>
  <c r="AD138" i="2"/>
  <c r="AE136" i="2"/>
  <c r="AD136" i="2"/>
  <c r="AE134" i="2"/>
  <c r="AD134" i="2"/>
  <c r="AE132" i="2"/>
  <c r="AD132" i="2"/>
  <c r="AE130" i="2"/>
  <c r="AD130" i="2"/>
  <c r="AE128" i="2"/>
  <c r="AD128" i="2"/>
  <c r="AE126" i="2"/>
  <c r="AD126" i="2"/>
  <c r="AE124" i="2"/>
  <c r="AD124" i="2"/>
  <c r="AE120" i="2"/>
  <c r="AD120" i="2"/>
  <c r="AE122" i="2"/>
  <c r="AD122" i="2"/>
  <c r="AE118" i="2"/>
  <c r="AD118" i="2"/>
  <c r="AD119" i="2"/>
  <c r="AE117" i="2"/>
  <c r="B24" i="2"/>
  <c r="B16" i="2" s="1"/>
  <c r="AE116" i="2"/>
  <c r="B36" i="2"/>
  <c r="AD117" i="2"/>
  <c r="AE119" i="2"/>
  <c r="AE121" i="2"/>
  <c r="AE123" i="2"/>
  <c r="AE125" i="2"/>
  <c r="AE127" i="2"/>
  <c r="AE129" i="2"/>
  <c r="AE131" i="2"/>
  <c r="AE133" i="2"/>
  <c r="AE135" i="2"/>
  <c r="AE137" i="2"/>
  <c r="AE139" i="2"/>
  <c r="AE141" i="2"/>
  <c r="AE143" i="2"/>
  <c r="AE144" i="2"/>
  <c r="AD116" i="2"/>
  <c r="AD121" i="2"/>
  <c r="AD123" i="2"/>
  <c r="AD125" i="2"/>
  <c r="AD127" i="2"/>
  <c r="AD129" i="2"/>
  <c r="AD131" i="2"/>
  <c r="AD133" i="2"/>
  <c r="AD135" i="2"/>
  <c r="AD137" i="2"/>
  <c r="AD139" i="2"/>
  <c r="AD141" i="2"/>
  <c r="AD143" i="2"/>
  <c r="AD144" i="2"/>
  <c r="AJ3" i="2"/>
  <c r="D65" i="3"/>
  <c r="B48" i="2"/>
  <c r="AF124" i="2" l="1"/>
  <c r="AG124" i="2" s="1"/>
  <c r="AF120" i="2"/>
  <c r="AG120" i="2" s="1"/>
  <c r="AF130" i="2"/>
  <c r="AG130" i="2" s="1"/>
  <c r="AF138" i="2"/>
  <c r="AG138" i="2" s="1"/>
  <c r="AF146" i="2"/>
  <c r="AG146" i="2" s="1"/>
  <c r="AF126" i="2"/>
  <c r="AG126" i="2" s="1"/>
  <c r="AF117" i="2"/>
  <c r="AG117" i="2" s="1"/>
  <c r="AF139" i="2"/>
  <c r="AG139" i="2" s="1"/>
  <c r="AF123" i="2"/>
  <c r="AG123" i="2" s="1"/>
  <c r="AA6" i="2"/>
  <c r="AB6" i="2"/>
  <c r="X8" i="2"/>
  <c r="Y7" i="2"/>
  <c r="Z7" i="2"/>
  <c r="AK5" i="2"/>
  <c r="AJ6" i="2"/>
  <c r="AK6" i="2" s="1"/>
  <c r="AJ7" i="2"/>
  <c r="AK7" i="2" s="1"/>
  <c r="AF137" i="2"/>
  <c r="AG137" i="2" s="1"/>
  <c r="AF121" i="2"/>
  <c r="AG121" i="2" s="1"/>
  <c r="AF145" i="2"/>
  <c r="AG145" i="2" s="1"/>
  <c r="X121" i="2"/>
  <c r="AF134" i="2"/>
  <c r="AG134" i="2" s="1"/>
  <c r="AF135" i="2"/>
  <c r="AG135" i="2" s="1"/>
  <c r="AF116" i="2"/>
  <c r="AG116" i="2" s="1"/>
  <c r="AF122" i="2"/>
  <c r="AG122" i="2" s="1"/>
  <c r="AF144" i="2"/>
  <c r="AG144" i="2" s="1"/>
  <c r="AF129" i="2"/>
  <c r="AG129" i="2" s="1"/>
  <c r="AF133" i="2"/>
  <c r="AG133" i="2" s="1"/>
  <c r="AF128" i="2"/>
  <c r="AG128" i="2" s="1"/>
  <c r="AF136" i="2"/>
  <c r="AG136" i="2" s="1"/>
  <c r="AF131" i="2"/>
  <c r="AG131" i="2" s="1"/>
  <c r="AF143" i="2"/>
  <c r="AG143" i="2" s="1"/>
  <c r="AF127" i="2"/>
  <c r="AG127" i="2" s="1"/>
  <c r="AF147" i="2"/>
  <c r="AG147" i="2" s="1"/>
  <c r="AF141" i="2"/>
  <c r="AG141" i="2" s="1"/>
  <c r="AF125" i="2"/>
  <c r="AG125" i="2" s="1"/>
  <c r="AF119" i="2"/>
  <c r="AG119" i="2" s="1"/>
  <c r="AF132" i="2"/>
  <c r="AG132" i="2" s="1"/>
  <c r="AF140" i="2"/>
  <c r="AG140" i="2" s="1"/>
  <c r="AF142" i="2"/>
  <c r="AG142" i="2" s="1"/>
  <c r="AF118" i="2"/>
  <c r="AG118" i="2" s="1"/>
  <c r="AK3" i="2"/>
  <c r="AA7" i="2" l="1"/>
  <c r="AB7" i="2"/>
  <c r="Y8" i="2"/>
  <c r="Z8" i="2"/>
  <c r="X9" i="2"/>
  <c r="AJ8" i="2"/>
  <c r="AK8" i="2" s="1"/>
  <c r="X122" i="2"/>
  <c r="AC7" i="2"/>
  <c r="AD7" i="2" s="1"/>
  <c r="Y121" i="2"/>
  <c r="Z121" i="2" s="1"/>
  <c r="AJ4" i="2"/>
  <c r="AK4" i="2" s="1"/>
  <c r="B60" i="2"/>
  <c r="AC4" i="2" l="1"/>
  <c r="AD4" i="2" s="1"/>
  <c r="AC5" i="2"/>
  <c r="AD5" i="2" s="1"/>
  <c r="AC6" i="2"/>
  <c r="AD6" i="2" s="1"/>
  <c r="Y116" i="2"/>
  <c r="Z116" i="2" s="1"/>
  <c r="Y117" i="2"/>
  <c r="Z117" i="2" s="1"/>
  <c r="Y118" i="2"/>
  <c r="Z118" i="2" s="1"/>
  <c r="Y120" i="2"/>
  <c r="Z120" i="2" s="1"/>
  <c r="Y119" i="2"/>
  <c r="Z119" i="2" s="1"/>
  <c r="Y9" i="2"/>
  <c r="Z9" i="2"/>
  <c r="X10" i="2"/>
  <c r="AA8" i="2"/>
  <c r="AB8" i="2"/>
  <c r="AC8" i="2"/>
  <c r="AD8" i="2" s="1"/>
  <c r="AJ9" i="2"/>
  <c r="AK9" i="2" s="1"/>
  <c r="Y122" i="2"/>
  <c r="Z122" i="2" s="1"/>
  <c r="X123" i="2"/>
  <c r="B17" i="2"/>
  <c r="B18" i="2" s="1"/>
  <c r="B49" i="2"/>
  <c r="AE4" i="2" l="1"/>
  <c r="AE3" i="2"/>
  <c r="Z10" i="2"/>
  <c r="Y10" i="2"/>
  <c r="X11" i="2"/>
  <c r="AA9" i="2"/>
  <c r="AB9" i="2"/>
  <c r="AC9" i="2"/>
  <c r="AD9" i="2" s="1"/>
  <c r="AL109" i="2"/>
  <c r="AL173" i="2"/>
  <c r="AL237" i="2"/>
  <c r="AL19" i="2"/>
  <c r="AE93" i="2"/>
  <c r="AL86" i="2"/>
  <c r="AL150" i="2"/>
  <c r="AL214" i="2"/>
  <c r="AL56" i="2"/>
  <c r="AE70" i="2"/>
  <c r="AE7" i="2"/>
  <c r="AL111" i="2"/>
  <c r="AL175" i="2"/>
  <c r="AL120" i="2"/>
  <c r="AL184" i="2"/>
  <c r="AL248" i="2"/>
  <c r="AL30" i="2"/>
  <c r="AE29" i="2"/>
  <c r="AL124" i="2"/>
  <c r="AL121" i="2"/>
  <c r="AL185" i="2"/>
  <c r="AL249" i="2"/>
  <c r="AL31" i="2"/>
  <c r="AE30" i="2"/>
  <c r="AL148" i="2"/>
  <c r="AL122" i="2"/>
  <c r="AL186" i="2"/>
  <c r="AL250" i="2"/>
  <c r="AL32" i="2"/>
  <c r="AE106" i="2"/>
  <c r="AL100" i="2"/>
  <c r="AL107" i="2"/>
  <c r="AL171" i="2"/>
  <c r="AL235" i="2"/>
  <c r="AL17" i="2"/>
  <c r="AE91" i="2"/>
  <c r="AE20" i="2"/>
  <c r="AL191" i="2"/>
  <c r="AL41" i="2"/>
  <c r="AE92" i="2"/>
  <c r="AL247" i="2"/>
  <c r="AE76" i="2"/>
  <c r="AL199" i="2"/>
  <c r="AL21" i="2"/>
  <c r="AL26" i="2"/>
  <c r="AE101" i="2"/>
  <c r="AL119" i="2"/>
  <c r="AL128" i="2"/>
  <c r="AL256" i="2"/>
  <c r="AE37" i="2"/>
  <c r="AL65" i="2"/>
  <c r="AL193" i="2"/>
  <c r="AL257" i="2"/>
  <c r="AE38" i="2"/>
  <c r="AL130" i="2"/>
  <c r="AL194" i="2"/>
  <c r="AE50" i="2"/>
  <c r="AE31" i="2"/>
  <c r="AL115" i="2"/>
  <c r="AL243" i="2"/>
  <c r="AE99" i="2"/>
  <c r="AL92" i="2"/>
  <c r="AE87" i="2"/>
  <c r="AE41" i="2"/>
  <c r="AL196" i="2"/>
  <c r="AL231" i="2"/>
  <c r="AE68" i="2"/>
  <c r="AL176" i="2"/>
  <c r="AL177" i="2"/>
  <c r="AE105" i="2"/>
  <c r="AL178" i="2"/>
  <c r="AL99" i="2"/>
  <c r="AL9" i="2"/>
  <c r="AL215" i="2"/>
  <c r="AL117" i="2"/>
  <c r="AL181" i="2"/>
  <c r="AL245" i="2"/>
  <c r="AL27" i="2"/>
  <c r="AL94" i="2"/>
  <c r="AL158" i="2"/>
  <c r="AL222" i="2"/>
  <c r="AL64" i="2"/>
  <c r="AE78" i="2"/>
  <c r="AE15" i="2"/>
  <c r="AL183" i="2"/>
  <c r="AL192" i="2"/>
  <c r="AE56" i="2"/>
  <c r="AL129" i="2"/>
  <c r="AE57" i="2"/>
  <c r="AL66" i="2"/>
  <c r="AL258" i="2"/>
  <c r="AL132" i="2"/>
  <c r="AL179" i="2"/>
  <c r="AL25" i="2"/>
  <c r="AL223" i="2"/>
  <c r="AL57" i="2"/>
  <c r="AE63" i="2"/>
  <c r="AL22" i="2"/>
  <c r="AL242" i="2"/>
  <c r="AE12" i="2"/>
  <c r="AL49" i="2"/>
  <c r="AL125" i="2"/>
  <c r="AL189" i="2"/>
  <c r="AL253" i="2"/>
  <c r="AL35" i="2"/>
  <c r="AE109" i="2"/>
  <c r="AL102" i="2"/>
  <c r="AL166" i="2"/>
  <c r="AL230" i="2"/>
  <c r="AL12" i="2"/>
  <c r="AE86" i="2"/>
  <c r="AE6" i="2"/>
  <c r="AL127" i="2"/>
  <c r="AL72" i="2"/>
  <c r="AL136" i="2"/>
  <c r="AL200" i="2"/>
  <c r="AL42" i="2"/>
  <c r="AE64" i="2"/>
  <c r="AE45" i="2"/>
  <c r="AL73" i="2"/>
  <c r="AL137" i="2"/>
  <c r="AL201" i="2"/>
  <c r="AL43" i="2"/>
  <c r="AE65" i="2"/>
  <c r="AE46" i="2"/>
  <c r="AL74" i="2"/>
  <c r="AL138" i="2"/>
  <c r="AL202" i="2"/>
  <c r="AL44" i="2"/>
  <c r="AE58" i="2"/>
  <c r="AE39" i="2"/>
  <c r="AL156" i="2"/>
  <c r="AL123" i="2"/>
  <c r="AL187" i="2"/>
  <c r="AL251" i="2"/>
  <c r="AL33" i="2"/>
  <c r="AE107" i="2"/>
  <c r="AL116" i="2"/>
  <c r="AL255" i="2"/>
  <c r="AE8" i="2"/>
  <c r="AE13" i="2"/>
  <c r="AL29" i="2"/>
  <c r="AL228" i="2"/>
  <c r="AL13" i="2"/>
  <c r="AE95" i="2"/>
  <c r="AE49" i="2"/>
  <c r="AE9" i="2"/>
  <c r="AL218" i="2"/>
  <c r="AE25" i="2"/>
  <c r="AL203" i="2"/>
  <c r="AL164" i="2"/>
  <c r="AE100" i="2"/>
  <c r="AL10" i="2"/>
  <c r="AL167" i="2"/>
  <c r="AL23" i="2"/>
  <c r="AE98" i="2"/>
  <c r="AE83" i="2"/>
  <c r="AL34" i="2"/>
  <c r="AL69" i="2"/>
  <c r="AL133" i="2"/>
  <c r="AL197" i="2"/>
  <c r="AL39" i="2"/>
  <c r="AE53" i="2"/>
  <c r="AE34" i="2"/>
  <c r="AL110" i="2"/>
  <c r="AL174" i="2"/>
  <c r="AL238" i="2"/>
  <c r="AL20" i="2"/>
  <c r="AE94" i="2"/>
  <c r="AL71" i="2"/>
  <c r="AL135" i="2"/>
  <c r="AL80" i="2"/>
  <c r="AL144" i="2"/>
  <c r="AL208" i="2"/>
  <c r="AL50" i="2"/>
  <c r="AE72" i="2"/>
  <c r="AE23" i="2"/>
  <c r="AL81" i="2"/>
  <c r="AL145" i="2"/>
  <c r="AL209" i="2"/>
  <c r="AL51" i="2"/>
  <c r="AE73" i="2"/>
  <c r="AE24" i="2"/>
  <c r="AL82" i="2"/>
  <c r="AL146" i="2"/>
  <c r="AL210" i="2"/>
  <c r="AL52" i="2"/>
  <c r="AE66" i="2"/>
  <c r="AE47" i="2"/>
  <c r="AL67" i="2"/>
  <c r="AL131" i="2"/>
  <c r="AL195" i="2"/>
  <c r="AL259" i="2"/>
  <c r="AE51" i="2"/>
  <c r="AE32" i="2"/>
  <c r="AL140" i="2"/>
  <c r="AL5" i="2"/>
  <c r="AL204" i="2"/>
  <c r="AL244" i="2"/>
  <c r="AE71" i="2"/>
  <c r="AL38" i="2"/>
  <c r="AE55" i="2"/>
  <c r="AE44" i="2"/>
  <c r="AE42" i="2"/>
  <c r="AL143" i="2"/>
  <c r="AL152" i="2"/>
  <c r="AL58" i="2"/>
  <c r="AL89" i="2"/>
  <c r="AL217" i="2"/>
  <c r="AL59" i="2"/>
  <c r="AE10" i="2"/>
  <c r="AL154" i="2"/>
  <c r="AL60" i="2"/>
  <c r="AL75" i="2"/>
  <c r="AL45" i="2"/>
  <c r="AE40" i="2"/>
  <c r="AL37" i="2"/>
  <c r="AE103" i="2"/>
  <c r="AE36" i="2"/>
  <c r="AE33" i="2"/>
  <c r="AL77" i="2"/>
  <c r="AL141" i="2"/>
  <c r="AL205" i="2"/>
  <c r="AL47" i="2"/>
  <c r="AE61" i="2"/>
  <c r="AL118" i="2"/>
  <c r="AL182" i="2"/>
  <c r="AL246" i="2"/>
  <c r="AL28" i="2"/>
  <c r="AE102" i="2"/>
  <c r="AL79" i="2"/>
  <c r="AL88" i="2"/>
  <c r="AL216" i="2"/>
  <c r="AE80" i="2"/>
  <c r="AL153" i="2"/>
  <c r="AE81" i="2"/>
  <c r="AL90" i="2"/>
  <c r="AE74" i="2"/>
  <c r="AL139" i="2"/>
  <c r="AE59" i="2"/>
  <c r="AL236" i="2"/>
  <c r="AE16" i="2"/>
  <c r="AL240" i="2"/>
  <c r="AL76" i="2"/>
  <c r="AE27" i="2"/>
  <c r="AL85" i="2"/>
  <c r="AL149" i="2"/>
  <c r="AL213" i="2"/>
  <c r="AL55" i="2"/>
  <c r="AE69" i="2"/>
  <c r="AE14" i="2"/>
  <c r="AL126" i="2"/>
  <c r="AL190" i="2"/>
  <c r="AL254" i="2"/>
  <c r="AL36" i="2"/>
  <c r="AE35" i="2"/>
  <c r="AL87" i="2"/>
  <c r="AL151" i="2"/>
  <c r="AL96" i="2"/>
  <c r="AL160" i="2"/>
  <c r="AL224" i="2"/>
  <c r="AL6" i="2"/>
  <c r="AE88" i="2"/>
  <c r="AE17" i="2"/>
  <c r="AL97" i="2"/>
  <c r="AL161" i="2"/>
  <c r="AL225" i="2"/>
  <c r="AL7" i="2"/>
  <c r="AE89" i="2"/>
  <c r="AE18" i="2"/>
  <c r="AL98" i="2"/>
  <c r="AL162" i="2"/>
  <c r="AL226" i="2"/>
  <c r="AL8" i="2"/>
  <c r="AE82" i="2"/>
  <c r="AE11" i="2"/>
  <c r="AL83" i="2"/>
  <c r="AL147" i="2"/>
  <c r="AL211" i="2"/>
  <c r="AL53" i="2"/>
  <c r="AE67" i="2"/>
  <c r="AE48" i="2"/>
  <c r="AL62" i="2"/>
  <c r="AE79" i="2"/>
  <c r="AL46" i="2"/>
  <c r="AE21" i="2"/>
  <c r="AL188" i="2"/>
  <c r="AE52" i="2"/>
  <c r="AL207" i="2"/>
  <c r="AL172" i="2"/>
  <c r="AE62" i="2"/>
  <c r="AL113" i="2"/>
  <c r="AL114" i="2"/>
  <c r="AL163" i="2"/>
  <c r="AE108" i="2"/>
  <c r="AL54" i="2"/>
  <c r="AL93" i="2"/>
  <c r="AL157" i="2"/>
  <c r="AL221" i="2"/>
  <c r="AL63" i="2"/>
  <c r="AE77" i="2"/>
  <c r="AL70" i="2"/>
  <c r="AL134" i="2"/>
  <c r="AL198" i="2"/>
  <c r="AL40" i="2"/>
  <c r="AE54" i="2"/>
  <c r="AE43" i="2"/>
  <c r="AL95" i="2"/>
  <c r="AL159" i="2"/>
  <c r="AL104" i="2"/>
  <c r="AL168" i="2"/>
  <c r="AL232" i="2"/>
  <c r="AL14" i="2"/>
  <c r="AE96" i="2"/>
  <c r="AE5" i="2"/>
  <c r="AL105" i="2"/>
  <c r="AL169" i="2"/>
  <c r="AL233" i="2"/>
  <c r="AL15" i="2"/>
  <c r="AE97" i="2"/>
  <c r="AL68" i="2"/>
  <c r="AL106" i="2"/>
  <c r="AL170" i="2"/>
  <c r="AL234" i="2"/>
  <c r="AL16" i="2"/>
  <c r="AE90" i="2"/>
  <c r="AE19" i="2"/>
  <c r="AL91" i="2"/>
  <c r="AL155" i="2"/>
  <c r="AL219" i="2"/>
  <c r="AL61" i="2"/>
  <c r="AE75" i="2"/>
  <c r="AE26" i="2"/>
  <c r="AL220" i="2"/>
  <c r="AE28" i="2"/>
  <c r="AL18" i="2"/>
  <c r="AL180" i="2"/>
  <c r="AL252" i="2"/>
  <c r="AE84" i="2"/>
  <c r="AL239" i="2"/>
  <c r="AL212" i="2"/>
  <c r="AL101" i="2"/>
  <c r="AL165" i="2"/>
  <c r="AL229" i="2"/>
  <c r="AL11" i="2"/>
  <c r="AE85" i="2"/>
  <c r="AL78" i="2"/>
  <c r="AL142" i="2"/>
  <c r="AL206" i="2"/>
  <c r="AL48" i="2"/>
  <c r="AE22" i="2"/>
  <c r="AL103" i="2"/>
  <c r="AL112" i="2"/>
  <c r="AE104" i="2"/>
  <c r="AL84" i="2"/>
  <c r="AL241" i="2"/>
  <c r="AL108" i="2"/>
  <c r="AL24" i="2"/>
  <c r="AL227" i="2"/>
  <c r="AE60" i="2"/>
  <c r="AJ10" i="2"/>
  <c r="AK10" i="2" s="1"/>
  <c r="AA368" i="2"/>
  <c r="AA209" i="2"/>
  <c r="AA255" i="2"/>
  <c r="AA234" i="2"/>
  <c r="AA320" i="2"/>
  <c r="AA249" i="2"/>
  <c r="AA236" i="2"/>
  <c r="AA356" i="2"/>
  <c r="AA174" i="2"/>
  <c r="AA127" i="2"/>
  <c r="AA128" i="2"/>
  <c r="AA330" i="2"/>
  <c r="AA210" i="2"/>
  <c r="AA350" i="2"/>
  <c r="AA199" i="2"/>
  <c r="AA144" i="2"/>
  <c r="AA254" i="2"/>
  <c r="AA318" i="2"/>
  <c r="AA337" i="2"/>
  <c r="AA271" i="2"/>
  <c r="AA122" i="2"/>
  <c r="AA338" i="2"/>
  <c r="AA272" i="2"/>
  <c r="AA123" i="2"/>
  <c r="AA187" i="2"/>
  <c r="AA331" i="2"/>
  <c r="AA265" i="2"/>
  <c r="AA124" i="2"/>
  <c r="AA188" i="2"/>
  <c r="AA258" i="2"/>
  <c r="AA141" i="2"/>
  <c r="AA233" i="2"/>
  <c r="AA116" i="2"/>
  <c r="AA372" i="2"/>
  <c r="AA333" i="2"/>
  <c r="AA275" i="2"/>
  <c r="AA126" i="2"/>
  <c r="AA190" i="2"/>
  <c r="AA160" i="2"/>
  <c r="AA358" i="2"/>
  <c r="AA292" i="2"/>
  <c r="AA143" i="2"/>
  <c r="AA207" i="2"/>
  <c r="AA359" i="2"/>
  <c r="AA293" i="2"/>
  <c r="AA152" i="2"/>
  <c r="AA145" i="2"/>
  <c r="AA202" i="2"/>
  <c r="AA270" i="2"/>
  <c r="AA138" i="2"/>
  <c r="AA288" i="2"/>
  <c r="AA347" i="2"/>
  <c r="AA281" i="2"/>
  <c r="AA282" i="2"/>
  <c r="AA162" i="2"/>
  <c r="AA349" i="2"/>
  <c r="AA206" i="2"/>
  <c r="AA244" i="2"/>
  <c r="AA223" i="2"/>
  <c r="AA309" i="2"/>
  <c r="AA169" i="2"/>
  <c r="AA344" i="2"/>
  <c r="AA137" i="2"/>
  <c r="AA361" i="2"/>
  <c r="AA295" i="2"/>
  <c r="AA146" i="2"/>
  <c r="AA362" i="2"/>
  <c r="AA147" i="2"/>
  <c r="AA289" i="2"/>
  <c r="AA212" i="2"/>
  <c r="AA173" i="2"/>
  <c r="AA226" i="2"/>
  <c r="AA357" i="2"/>
  <c r="AA150" i="2"/>
  <c r="AA216" i="2"/>
  <c r="AA167" i="2"/>
  <c r="AA317" i="2"/>
  <c r="AA177" i="2"/>
  <c r="AA262" i="2"/>
  <c r="AA326" i="2"/>
  <c r="AA345" i="2"/>
  <c r="AA279" i="2"/>
  <c r="AA130" i="2"/>
  <c r="AA346" i="2"/>
  <c r="AA280" i="2"/>
  <c r="AA131" i="2"/>
  <c r="AA195" i="2"/>
  <c r="AA339" i="2"/>
  <c r="AA273" i="2"/>
  <c r="AA132" i="2"/>
  <c r="AA196" i="2"/>
  <c r="AA266" i="2"/>
  <c r="AA149" i="2"/>
  <c r="AA186" i="2"/>
  <c r="AA225" i="2"/>
  <c r="AA250" i="2"/>
  <c r="AA341" i="2"/>
  <c r="AA283" i="2"/>
  <c r="AA134" i="2"/>
  <c r="AA198" i="2"/>
  <c r="AA184" i="2"/>
  <c r="AA366" i="2"/>
  <c r="AA300" i="2"/>
  <c r="AA151" i="2"/>
  <c r="AA215" i="2"/>
  <c r="AA367" i="2"/>
  <c r="AA301" i="2"/>
  <c r="AA168" i="2"/>
  <c r="AA153" i="2"/>
  <c r="AA242" i="2"/>
  <c r="AA129" i="2"/>
  <c r="AA203" i="2"/>
  <c r="AA140" i="2"/>
  <c r="AA165" i="2"/>
  <c r="AA274" i="2"/>
  <c r="AA291" i="2"/>
  <c r="AA200" i="2"/>
  <c r="AA159" i="2"/>
  <c r="AA245" i="2"/>
  <c r="AA278" i="2"/>
  <c r="AA296" i="2"/>
  <c r="AA211" i="2"/>
  <c r="AA148" i="2"/>
  <c r="AA290" i="2"/>
  <c r="AA298" i="2"/>
  <c r="AA306" i="2"/>
  <c r="AA214" i="2"/>
  <c r="AA316" i="2"/>
  <c r="AA253" i="2"/>
  <c r="AA336" i="2"/>
  <c r="AA353" i="2"/>
  <c r="AA287" i="2"/>
  <c r="AA354" i="2"/>
  <c r="AA139" i="2"/>
  <c r="AA204" i="2"/>
  <c r="AA218" i="2"/>
  <c r="AA142" i="2"/>
  <c r="AA308" i="2"/>
  <c r="AA176" i="2"/>
  <c r="AA355" i="2"/>
  <c r="AA299" i="2"/>
  <c r="AA252" i="2"/>
  <c r="AA231" i="2"/>
  <c r="AA192" i="2"/>
  <c r="AA352" i="2"/>
  <c r="AA286" i="2"/>
  <c r="AA161" i="2"/>
  <c r="AA369" i="2"/>
  <c r="AA303" i="2"/>
  <c r="AA170" i="2"/>
  <c r="AA370" i="2"/>
  <c r="AA304" i="2"/>
  <c r="AA155" i="2"/>
  <c r="AA219" i="2"/>
  <c r="AA363" i="2"/>
  <c r="AA297" i="2"/>
  <c r="AA156" i="2"/>
  <c r="AA220" i="2"/>
  <c r="AA314" i="2"/>
  <c r="AA197" i="2"/>
  <c r="AA157" i="2"/>
  <c r="AA332" i="2"/>
  <c r="AA189" i="2"/>
  <c r="AA365" i="2"/>
  <c r="AA307" i="2"/>
  <c r="AA158" i="2"/>
  <c r="AA222" i="2"/>
  <c r="AA232" i="2"/>
  <c r="AA260" i="2"/>
  <c r="AA324" i="2"/>
  <c r="AA175" i="2"/>
  <c r="AA239" i="2"/>
  <c r="AA261" i="2"/>
  <c r="AA325" i="2"/>
  <c r="AA208" i="2"/>
  <c r="AA193" i="2"/>
  <c r="AA302" i="2"/>
  <c r="AA319" i="2"/>
  <c r="AA256" i="2"/>
  <c r="AA171" i="2"/>
  <c r="AA235" i="2"/>
  <c r="AA313" i="2"/>
  <c r="AA172" i="2"/>
  <c r="AA229" i="2"/>
  <c r="AA205" i="2"/>
  <c r="AA154" i="2"/>
  <c r="AA323" i="2"/>
  <c r="AA238" i="2"/>
  <c r="AA276" i="2"/>
  <c r="AA343" i="2"/>
  <c r="AA240" i="2"/>
  <c r="AA246" i="2"/>
  <c r="AA310" i="2"/>
  <c r="AA329" i="2"/>
  <c r="AA263" i="2"/>
  <c r="AA327" i="2"/>
  <c r="AA328" i="2"/>
  <c r="AA243" i="2"/>
  <c r="AA257" i="2"/>
  <c r="AA180" i="2"/>
  <c r="AA133" i="2"/>
  <c r="AA221" i="2"/>
  <c r="AA267" i="2"/>
  <c r="AA182" i="2"/>
  <c r="AA284" i="2"/>
  <c r="AA351" i="2"/>
  <c r="AA121" i="2"/>
  <c r="AA360" i="2"/>
  <c r="AA294" i="2"/>
  <c r="AA185" i="2"/>
  <c r="AA247" i="2"/>
  <c r="AA311" i="2"/>
  <c r="AA194" i="2"/>
  <c r="AA248" i="2"/>
  <c r="AA312" i="2"/>
  <c r="AA163" i="2"/>
  <c r="AA227" i="2"/>
  <c r="AA371" i="2"/>
  <c r="AA305" i="2"/>
  <c r="AA164" i="2"/>
  <c r="AA228" i="2"/>
  <c r="AA322" i="2"/>
  <c r="AA213" i="2"/>
  <c r="AA181" i="2"/>
  <c r="AA340" i="2"/>
  <c r="AA237" i="2"/>
  <c r="AA251" i="2"/>
  <c r="AA315" i="2"/>
  <c r="AA166" i="2"/>
  <c r="AA230" i="2"/>
  <c r="AA334" i="2"/>
  <c r="AA268" i="2"/>
  <c r="AA119" i="2"/>
  <c r="AA183" i="2"/>
  <c r="AA335" i="2"/>
  <c r="AA269" i="2"/>
  <c r="AA120" i="2"/>
  <c r="AA224" i="2"/>
  <c r="AA217" i="2"/>
  <c r="AA125" i="2"/>
  <c r="AA259" i="2"/>
  <c r="AA342" i="2"/>
  <c r="AA191" i="2"/>
  <c r="AA277" i="2"/>
  <c r="AA241" i="2"/>
  <c r="AA264" i="2"/>
  <c r="AA179" i="2"/>
  <c r="AA321" i="2"/>
  <c r="AA348" i="2"/>
  <c r="AA201" i="2"/>
  <c r="AA364" i="2"/>
  <c r="AA118" i="2"/>
  <c r="AA136" i="2"/>
  <c r="AA135" i="2"/>
  <c r="AA285" i="2"/>
  <c r="AA178" i="2"/>
  <c r="X124" i="2"/>
  <c r="Y123" i="2"/>
  <c r="Z123" i="2" s="1"/>
  <c r="AL4" i="2"/>
  <c r="AL3" i="2"/>
  <c r="B42" i="2"/>
  <c r="B43" i="2" s="1"/>
  <c r="AA117" i="2"/>
  <c r="B50" i="2"/>
  <c r="B51" i="2" s="1"/>
  <c r="B25" i="2"/>
  <c r="B28" i="2" s="1"/>
  <c r="B29" i="2" s="1"/>
  <c r="B30" i="2" s="1"/>
  <c r="B31" i="2" s="1"/>
  <c r="B32" i="2" s="1"/>
  <c r="B61" i="2"/>
  <c r="Z11" i="2" l="1"/>
  <c r="Y11" i="2"/>
  <c r="X12" i="2"/>
  <c r="AB10" i="2"/>
  <c r="AA10" i="2"/>
  <c r="AC10" i="2"/>
  <c r="AD10" i="2" s="1"/>
  <c r="AJ11" i="2"/>
  <c r="AK11" i="2" s="1"/>
  <c r="Y124" i="2"/>
  <c r="Z124" i="2" s="1"/>
  <c r="X125" i="2"/>
  <c r="B52" i="2"/>
  <c r="B53" i="2" s="1"/>
  <c r="B54" i="2" s="1"/>
  <c r="B55" i="2" s="1"/>
  <c r="B62" i="2"/>
  <c r="B63" i="2" s="1"/>
  <c r="B64" i="2" s="1"/>
  <c r="B65" i="2" s="1"/>
  <c r="Z12" i="2" l="1"/>
  <c r="Y12" i="2"/>
  <c r="X13" i="2"/>
  <c r="AB11" i="2"/>
  <c r="AA11" i="2"/>
  <c r="AC11" i="2"/>
  <c r="AD11" i="2" s="1"/>
  <c r="AJ12" i="2"/>
  <c r="AK12" i="2" s="1"/>
  <c r="X126" i="2"/>
  <c r="Y125" i="2"/>
  <c r="Z125" i="2" s="1"/>
  <c r="B66" i="2"/>
  <c r="B67" i="2" s="1"/>
  <c r="Y13" i="2" l="1"/>
  <c r="Z13" i="2"/>
  <c r="X14" i="2"/>
  <c r="AA12" i="2"/>
  <c r="AB12" i="2"/>
  <c r="AC12" i="2"/>
  <c r="AD12" i="2" s="1"/>
  <c r="AJ13" i="2"/>
  <c r="AK13" i="2" s="1"/>
  <c r="Y126" i="2"/>
  <c r="Z126" i="2" s="1"/>
  <c r="X127" i="2"/>
  <c r="B12" i="2"/>
  <c r="Y14" i="2" l="1"/>
  <c r="Z14" i="2"/>
  <c r="X15" i="2"/>
  <c r="AA13" i="2"/>
  <c r="AB13" i="2"/>
  <c r="AC13" i="2"/>
  <c r="AD13" i="2" s="1"/>
  <c r="AJ14" i="2"/>
  <c r="AK14" i="2" s="1"/>
  <c r="X128" i="2"/>
  <c r="Y127" i="2"/>
  <c r="Z127" i="2" s="1"/>
  <c r="Y15" i="2" l="1"/>
  <c r="Z15" i="2"/>
  <c r="X16" i="2"/>
  <c r="AA14" i="2"/>
  <c r="AB14" i="2"/>
  <c r="AC14" i="2"/>
  <c r="AD14" i="2" s="1"/>
  <c r="AJ15" i="2"/>
  <c r="AK15" i="2" s="1"/>
  <c r="Y128" i="2"/>
  <c r="Z128" i="2" s="1"/>
  <c r="X129" i="2"/>
  <c r="Y16" i="2" l="1"/>
  <c r="Z16" i="2"/>
  <c r="X17" i="2"/>
  <c r="AA15" i="2"/>
  <c r="AB15" i="2"/>
  <c r="AC15" i="2"/>
  <c r="AD15" i="2" s="1"/>
  <c r="AJ16" i="2"/>
  <c r="AK16" i="2" s="1"/>
  <c r="X130" i="2"/>
  <c r="Y129" i="2"/>
  <c r="Z129" i="2" s="1"/>
  <c r="Y17" i="2" l="1"/>
  <c r="Z17" i="2"/>
  <c r="X18" i="2"/>
  <c r="AA16" i="2"/>
  <c r="AB16" i="2"/>
  <c r="AC16" i="2"/>
  <c r="AD16" i="2" s="1"/>
  <c r="AJ17" i="2"/>
  <c r="AK17" i="2" s="1"/>
  <c r="Y130" i="2"/>
  <c r="Z130" i="2" s="1"/>
  <c r="X131" i="2"/>
  <c r="Z18" i="2" l="1"/>
  <c r="Y18" i="2"/>
  <c r="X19" i="2"/>
  <c r="AA17" i="2"/>
  <c r="AB17" i="2"/>
  <c r="AC17" i="2"/>
  <c r="AD17" i="2" s="1"/>
  <c r="AJ18" i="2"/>
  <c r="AK18" i="2" s="1"/>
  <c r="X132" i="2"/>
  <c r="Y131" i="2"/>
  <c r="Z131" i="2" s="1"/>
  <c r="Z19" i="2" l="1"/>
  <c r="Y19" i="2"/>
  <c r="X20" i="2"/>
  <c r="AB18" i="2"/>
  <c r="AA18" i="2"/>
  <c r="AC18" i="2"/>
  <c r="AD18" i="2" s="1"/>
  <c r="AJ19" i="2"/>
  <c r="AK19" i="2" s="1"/>
  <c r="Y132" i="2"/>
  <c r="Z132" i="2" s="1"/>
  <c r="X133" i="2"/>
  <c r="Z20" i="2" l="1"/>
  <c r="Y20" i="2"/>
  <c r="X21" i="2"/>
  <c r="AB19" i="2"/>
  <c r="AA19" i="2"/>
  <c r="AC19" i="2"/>
  <c r="AD19" i="2" s="1"/>
  <c r="AJ20" i="2"/>
  <c r="AK20" i="2" s="1"/>
  <c r="X134" i="2"/>
  <c r="Y133" i="2"/>
  <c r="Z133" i="2" s="1"/>
  <c r="Y21" i="2" l="1"/>
  <c r="X22" i="2"/>
  <c r="Z21" i="2"/>
  <c r="AB20" i="2"/>
  <c r="AA20" i="2"/>
  <c r="AC20" i="2"/>
  <c r="AD20" i="2" s="1"/>
  <c r="AJ21" i="2"/>
  <c r="AK21" i="2" s="1"/>
  <c r="Y134" i="2"/>
  <c r="Z134" i="2" s="1"/>
  <c r="X135" i="2"/>
  <c r="AA21" i="2" l="1"/>
  <c r="AB21" i="2"/>
  <c r="AC21" i="2"/>
  <c r="AD21" i="2" s="1"/>
  <c r="Y22" i="2"/>
  <c r="X23" i="2"/>
  <c r="Z22" i="2"/>
  <c r="AJ22" i="2"/>
  <c r="AK22" i="2" s="1"/>
  <c r="X136" i="2"/>
  <c r="Y135" i="2"/>
  <c r="Z135" i="2" s="1"/>
  <c r="AA22" i="2" l="1"/>
  <c r="AB22" i="2"/>
  <c r="AC22" i="2"/>
  <c r="AD22" i="2" s="1"/>
  <c r="X24" i="2"/>
  <c r="Y23" i="2"/>
  <c r="Z23" i="2"/>
  <c r="AJ23" i="2"/>
  <c r="AK23" i="2" s="1"/>
  <c r="Y136" i="2"/>
  <c r="Z136" i="2" s="1"/>
  <c r="X137" i="2"/>
  <c r="AB23" i="2" l="1"/>
  <c r="AA23" i="2"/>
  <c r="AC23" i="2"/>
  <c r="AD23" i="2" s="1"/>
  <c r="Z24" i="2"/>
  <c r="Y24" i="2"/>
  <c r="X25" i="2"/>
  <c r="AJ24" i="2"/>
  <c r="AK24" i="2" s="1"/>
  <c r="X138" i="2"/>
  <c r="Y137" i="2"/>
  <c r="Z137" i="2" s="1"/>
  <c r="Z25" i="2" l="1"/>
  <c r="Y25" i="2"/>
  <c r="X26" i="2"/>
  <c r="AB24" i="2"/>
  <c r="AA24" i="2"/>
  <c r="AC24" i="2"/>
  <c r="AD24" i="2" s="1"/>
  <c r="AJ25" i="2"/>
  <c r="AK25" i="2" s="1"/>
  <c r="Y138" i="2"/>
  <c r="Z138" i="2" s="1"/>
  <c r="X139" i="2"/>
  <c r="Z26" i="2" l="1"/>
  <c r="Y26" i="2"/>
  <c r="X27" i="2"/>
  <c r="AA25" i="2"/>
  <c r="AB25" i="2"/>
  <c r="AC25" i="2"/>
  <c r="AD25" i="2" s="1"/>
  <c r="AJ26" i="2"/>
  <c r="AK26" i="2" s="1"/>
  <c r="X140" i="2"/>
  <c r="Y139" i="2"/>
  <c r="Z139" i="2" s="1"/>
  <c r="Y27" i="2" l="1"/>
  <c r="X28" i="2"/>
  <c r="Z27" i="2"/>
  <c r="AB26" i="2"/>
  <c r="AA26" i="2"/>
  <c r="AC26" i="2"/>
  <c r="AD26" i="2" s="1"/>
  <c r="AJ27" i="2"/>
  <c r="AK27" i="2" s="1"/>
  <c r="Y140" i="2"/>
  <c r="Z140" i="2" s="1"/>
  <c r="X141" i="2"/>
  <c r="Y28" i="2" l="1"/>
  <c r="Z28" i="2"/>
  <c r="X29" i="2"/>
  <c r="AC27" i="2"/>
  <c r="AD27" i="2" s="1"/>
  <c r="AB27" i="2"/>
  <c r="AA27" i="2"/>
  <c r="AJ28" i="2"/>
  <c r="AK28" i="2" s="1"/>
  <c r="X142" i="2"/>
  <c r="Y141" i="2"/>
  <c r="Z141" i="2" s="1"/>
  <c r="AA28" i="2" l="1"/>
  <c r="AB28" i="2"/>
  <c r="AC28" i="2"/>
  <c r="AD28" i="2" s="1"/>
  <c r="Y29" i="2"/>
  <c r="X30" i="2"/>
  <c r="Z29" i="2"/>
  <c r="AJ29" i="2"/>
  <c r="AK29" i="2" s="1"/>
  <c r="Y142" i="2"/>
  <c r="Z142" i="2" s="1"/>
  <c r="X143" i="2"/>
  <c r="Y30" i="2" l="1"/>
  <c r="X31" i="2"/>
  <c r="Z30" i="2"/>
  <c r="AC29" i="2"/>
  <c r="AD29" i="2" s="1"/>
  <c r="AB29" i="2"/>
  <c r="AA29" i="2"/>
  <c r="AJ30" i="2"/>
  <c r="AK30" i="2" s="1"/>
  <c r="X144" i="2"/>
  <c r="Y143" i="2"/>
  <c r="Z143" i="2" s="1"/>
  <c r="AC30" i="2" l="1"/>
  <c r="AD30" i="2" s="1"/>
  <c r="AB30" i="2"/>
  <c r="AA30" i="2"/>
  <c r="Y31" i="2"/>
  <c r="Z31" i="2"/>
  <c r="X32" i="2"/>
  <c r="AJ31" i="2"/>
  <c r="AK31" i="2" s="1"/>
  <c r="Y144" i="2"/>
  <c r="Z144" i="2" s="1"/>
  <c r="X145" i="2"/>
  <c r="AC31" i="2" l="1"/>
  <c r="AD31" i="2" s="1"/>
  <c r="AB31" i="2"/>
  <c r="AA31" i="2"/>
  <c r="Y32" i="2"/>
  <c r="Z32" i="2"/>
  <c r="X33" i="2"/>
  <c r="AJ32" i="2"/>
  <c r="AK32" i="2" s="1"/>
  <c r="X146" i="2"/>
  <c r="Y145" i="2"/>
  <c r="Z145" i="2" s="1"/>
  <c r="Y33" i="2" l="1"/>
  <c r="Z33" i="2"/>
  <c r="X34" i="2"/>
  <c r="AC32" i="2"/>
  <c r="AD32" i="2" s="1"/>
  <c r="AA32" i="2"/>
  <c r="AB32" i="2"/>
  <c r="AJ33" i="2"/>
  <c r="AK33" i="2" s="1"/>
  <c r="Y146" i="2"/>
  <c r="Z146" i="2" s="1"/>
  <c r="X147" i="2"/>
  <c r="Y34" i="2" l="1"/>
  <c r="X35" i="2"/>
  <c r="Z34" i="2"/>
  <c r="AC33" i="2"/>
  <c r="AD33" i="2" s="1"/>
  <c r="AA33" i="2"/>
  <c r="AB33" i="2"/>
  <c r="AJ34" i="2"/>
  <c r="AK34" i="2" s="1"/>
  <c r="X148" i="2"/>
  <c r="Y147" i="2"/>
  <c r="Z147" i="2" s="1"/>
  <c r="AB34" i="2" l="1"/>
  <c r="AA34" i="2"/>
  <c r="AC34" i="2"/>
  <c r="AD34" i="2" s="1"/>
  <c r="Y35" i="2"/>
  <c r="Z35" i="2"/>
  <c r="X36" i="2"/>
  <c r="AJ35" i="2"/>
  <c r="AK35" i="2" s="1"/>
  <c r="Y148" i="2"/>
  <c r="Z148" i="2" s="1"/>
  <c r="X149" i="2"/>
  <c r="AC35" i="2" l="1"/>
  <c r="AD35" i="2" s="1"/>
  <c r="AB35" i="2"/>
  <c r="AA35" i="2"/>
  <c r="Y36" i="2"/>
  <c r="Z36" i="2"/>
  <c r="X37" i="2"/>
  <c r="AJ36" i="2"/>
  <c r="AK36" i="2" s="1"/>
  <c r="X150" i="2"/>
  <c r="Y149" i="2"/>
  <c r="Z149" i="2" s="1"/>
  <c r="Y37" i="2" l="1"/>
  <c r="Z37" i="2"/>
  <c r="X38" i="2"/>
  <c r="AB36" i="2"/>
  <c r="AA36" i="2"/>
  <c r="AC36" i="2"/>
  <c r="AD36" i="2" s="1"/>
  <c r="AJ38" i="2"/>
  <c r="AK38" i="2" s="1"/>
  <c r="AJ37" i="2"/>
  <c r="AK37" i="2" s="1"/>
  <c r="Y150" i="2"/>
  <c r="Z150" i="2" s="1"/>
  <c r="X151" i="2"/>
  <c r="Y38" i="2" l="1"/>
  <c r="Z38" i="2"/>
  <c r="X39" i="2"/>
  <c r="AC37" i="2"/>
  <c r="AD37" i="2" s="1"/>
  <c r="AA37" i="2"/>
  <c r="AB37" i="2"/>
  <c r="AJ39" i="2"/>
  <c r="AK39" i="2" s="1"/>
  <c r="X152" i="2"/>
  <c r="Y151" i="2"/>
  <c r="Z151" i="2" s="1"/>
  <c r="Y39" i="2" l="1"/>
  <c r="Z39" i="2"/>
  <c r="X40" i="2"/>
  <c r="AC38" i="2"/>
  <c r="AD38" i="2" s="1"/>
  <c r="AB38" i="2"/>
  <c r="AA38" i="2"/>
  <c r="AJ40" i="2"/>
  <c r="AK40" i="2" s="1"/>
  <c r="Y152" i="2"/>
  <c r="Z152" i="2" s="1"/>
  <c r="X153" i="2"/>
  <c r="Y40" i="2" l="1"/>
  <c r="X41" i="2"/>
  <c r="Z40" i="2"/>
  <c r="AC39" i="2"/>
  <c r="AD39" i="2" s="1"/>
  <c r="AB39" i="2"/>
  <c r="AA39" i="2"/>
  <c r="AJ41" i="2"/>
  <c r="AK41" i="2" s="1"/>
  <c r="X154" i="2"/>
  <c r="Y153" i="2"/>
  <c r="Z153" i="2" s="1"/>
  <c r="Y41" i="2" l="1"/>
  <c r="Z41" i="2"/>
  <c r="X42" i="2"/>
  <c r="AC40" i="2"/>
  <c r="AD40" i="2" s="1"/>
  <c r="AB40" i="2"/>
  <c r="AA40" i="2"/>
  <c r="AJ42" i="2"/>
  <c r="AK42" i="2" s="1"/>
  <c r="Y154" i="2"/>
  <c r="Z154" i="2" s="1"/>
  <c r="X155" i="2"/>
  <c r="Y42" i="2" l="1"/>
  <c r="Z42" i="2"/>
  <c r="X43" i="2"/>
  <c r="AB41" i="2"/>
  <c r="AA41" i="2"/>
  <c r="AC41" i="2"/>
  <c r="AD41" i="2" s="1"/>
  <c r="AJ43" i="2"/>
  <c r="AK43" i="2" s="1"/>
  <c r="X156" i="2"/>
  <c r="Y155" i="2"/>
  <c r="Z155" i="2" s="1"/>
  <c r="Y43" i="2" l="1"/>
  <c r="Z43" i="2"/>
  <c r="X44" i="2"/>
  <c r="AB42" i="2"/>
  <c r="AA42" i="2"/>
  <c r="AC42" i="2"/>
  <c r="AD42" i="2" s="1"/>
  <c r="AJ44" i="2"/>
  <c r="AK44" i="2" s="1"/>
  <c r="Y156" i="2"/>
  <c r="Z156" i="2" s="1"/>
  <c r="X157" i="2"/>
  <c r="Y44" i="2" l="1"/>
  <c r="X45" i="2"/>
  <c r="Z44" i="2"/>
  <c r="AB43" i="2"/>
  <c r="AA43" i="2"/>
  <c r="AC43" i="2"/>
  <c r="AD43" i="2" s="1"/>
  <c r="AJ45" i="2"/>
  <c r="AK45" i="2" s="1"/>
  <c r="X158" i="2"/>
  <c r="Y157" i="2"/>
  <c r="Z157" i="2" s="1"/>
  <c r="AB44" i="2" l="1"/>
  <c r="AA44" i="2"/>
  <c r="AC44" i="2"/>
  <c r="AD44" i="2" s="1"/>
  <c r="Y45" i="2"/>
  <c r="Z45" i="2"/>
  <c r="X46" i="2"/>
  <c r="AJ46" i="2"/>
  <c r="AK46" i="2" s="1"/>
  <c r="Y158" i="2"/>
  <c r="Z158" i="2" s="1"/>
  <c r="X159" i="2"/>
  <c r="Y46" i="2" l="1"/>
  <c r="Z46" i="2"/>
  <c r="X47" i="2"/>
  <c r="AA45" i="2"/>
  <c r="AB45" i="2"/>
  <c r="AC45" i="2"/>
  <c r="AD45" i="2" s="1"/>
  <c r="AJ47" i="2"/>
  <c r="AK47" i="2" s="1"/>
  <c r="X160" i="2"/>
  <c r="Y159" i="2"/>
  <c r="Z159" i="2" s="1"/>
  <c r="Y47" i="2" l="1"/>
  <c r="Z47" i="2"/>
  <c r="X48" i="2"/>
  <c r="AB46" i="2"/>
  <c r="AA46" i="2"/>
  <c r="AC46" i="2"/>
  <c r="AD46" i="2" s="1"/>
  <c r="AJ48" i="2"/>
  <c r="AK48" i="2" s="1"/>
  <c r="Y160" i="2"/>
  <c r="Z160" i="2" s="1"/>
  <c r="X161" i="2"/>
  <c r="Y48" i="2" l="1"/>
  <c r="X49" i="2"/>
  <c r="Z48" i="2"/>
  <c r="AA47" i="2"/>
  <c r="AB47" i="2"/>
  <c r="AC47" i="2"/>
  <c r="AD47" i="2" s="1"/>
  <c r="AJ49" i="2"/>
  <c r="AK49" i="2" s="1"/>
  <c r="X162" i="2"/>
  <c r="Y161" i="2"/>
  <c r="Z161" i="2" s="1"/>
  <c r="AA48" i="2" l="1"/>
  <c r="AB48" i="2"/>
  <c r="AC48" i="2"/>
  <c r="AD48" i="2" s="1"/>
  <c r="Y49" i="2"/>
  <c r="X50" i="2"/>
  <c r="Z49" i="2"/>
  <c r="AJ50" i="2"/>
  <c r="AK50" i="2" s="1"/>
  <c r="Y162" i="2"/>
  <c r="Z162" i="2" s="1"/>
  <c r="X163" i="2"/>
  <c r="AB49" i="2" l="1"/>
  <c r="AA49" i="2"/>
  <c r="AC49" i="2"/>
  <c r="AD49" i="2" s="1"/>
  <c r="Y50" i="2"/>
  <c r="Z50" i="2"/>
  <c r="X51" i="2"/>
  <c r="AJ51" i="2"/>
  <c r="AK51" i="2" s="1"/>
  <c r="X164" i="2"/>
  <c r="Y163" i="2"/>
  <c r="Z163" i="2" s="1"/>
  <c r="AA50" i="2" l="1"/>
  <c r="AC50" i="2"/>
  <c r="AD50" i="2" s="1"/>
  <c r="AB50" i="2"/>
  <c r="Y51" i="2"/>
  <c r="X52" i="2"/>
  <c r="Z51" i="2"/>
  <c r="AJ52" i="2"/>
  <c r="AK52" i="2" s="1"/>
  <c r="Y164" i="2"/>
  <c r="Z164" i="2" s="1"/>
  <c r="X165" i="2"/>
  <c r="AC51" i="2" l="1"/>
  <c r="AD51" i="2" s="1"/>
  <c r="AB51" i="2"/>
  <c r="AA51" i="2"/>
  <c r="Y52" i="2"/>
  <c r="X53" i="2"/>
  <c r="Z52" i="2"/>
  <c r="AJ53" i="2"/>
  <c r="AK53" i="2" s="1"/>
  <c r="X166" i="2"/>
  <c r="Y165" i="2"/>
  <c r="Z165" i="2" s="1"/>
  <c r="AC52" i="2" l="1"/>
  <c r="AD52" i="2" s="1"/>
  <c r="AA52" i="2"/>
  <c r="AB52" i="2"/>
  <c r="Y53" i="2"/>
  <c r="Z53" i="2"/>
  <c r="X54" i="2"/>
  <c r="AJ54" i="2"/>
  <c r="AK54" i="2" s="1"/>
  <c r="Y166" i="2"/>
  <c r="Z166" i="2" s="1"/>
  <c r="X167" i="2"/>
  <c r="Y54" i="2" l="1"/>
  <c r="Z54" i="2"/>
  <c r="X55" i="2"/>
  <c r="AB53" i="2"/>
  <c r="AA53" i="2"/>
  <c r="AC53" i="2"/>
  <c r="AD53" i="2" s="1"/>
  <c r="AJ55" i="2"/>
  <c r="AK55" i="2" s="1"/>
  <c r="X168" i="2"/>
  <c r="Y167" i="2"/>
  <c r="Z167" i="2" s="1"/>
  <c r="Y55" i="2" l="1"/>
  <c r="X56" i="2"/>
  <c r="Z55" i="2"/>
  <c r="AB54" i="2"/>
  <c r="AA54" i="2"/>
  <c r="AC54" i="2"/>
  <c r="AD54" i="2" s="1"/>
  <c r="AJ56" i="2"/>
  <c r="AK56" i="2" s="1"/>
  <c r="Y168" i="2"/>
  <c r="Z168" i="2" s="1"/>
  <c r="X169" i="2"/>
  <c r="AB55" i="2" l="1"/>
  <c r="AA55" i="2"/>
  <c r="AC55" i="2"/>
  <c r="AD55" i="2" s="1"/>
  <c r="Y56" i="2"/>
  <c r="Z56" i="2"/>
  <c r="X57" i="2"/>
  <c r="AJ57" i="2"/>
  <c r="AK57" i="2" s="1"/>
  <c r="X170" i="2"/>
  <c r="Y169" i="2"/>
  <c r="Z169" i="2" s="1"/>
  <c r="AB56" i="2" l="1"/>
  <c r="AA56" i="2"/>
  <c r="AC56" i="2"/>
  <c r="AD56" i="2" s="1"/>
  <c r="Y57" i="2"/>
  <c r="Z57" i="2"/>
  <c r="X58" i="2"/>
  <c r="AJ58" i="2"/>
  <c r="AK58" i="2" s="1"/>
  <c r="Y170" i="2"/>
  <c r="Z170" i="2" s="1"/>
  <c r="X171" i="2"/>
  <c r="AB57" i="2" l="1"/>
  <c r="AA57" i="2"/>
  <c r="AC57" i="2"/>
  <c r="AD57" i="2" s="1"/>
  <c r="Y58" i="2"/>
  <c r="Z58" i="2"/>
  <c r="X59" i="2"/>
  <c r="AJ59" i="2"/>
  <c r="AK59" i="2" s="1"/>
  <c r="X172" i="2"/>
  <c r="Y171" i="2"/>
  <c r="Z171" i="2" s="1"/>
  <c r="Y59" i="2" l="1"/>
  <c r="Z59" i="2"/>
  <c r="X60" i="2"/>
  <c r="AB58" i="2"/>
  <c r="AA58" i="2"/>
  <c r="AC58" i="2"/>
  <c r="AD58" i="2" s="1"/>
  <c r="AJ60" i="2"/>
  <c r="AK60" i="2" s="1"/>
  <c r="Y172" i="2"/>
  <c r="Z172" i="2" s="1"/>
  <c r="X173" i="2"/>
  <c r="AB59" i="2" l="1"/>
  <c r="AA59" i="2"/>
  <c r="AC59" i="2"/>
  <c r="AD59" i="2" s="1"/>
  <c r="Y60" i="2"/>
  <c r="Z60" i="2"/>
  <c r="X61" i="2"/>
  <c r="AJ61" i="2"/>
  <c r="AK61" i="2" s="1"/>
  <c r="X174" i="2"/>
  <c r="Y173" i="2"/>
  <c r="Z173" i="2" s="1"/>
  <c r="Y61" i="2" l="1"/>
  <c r="X62" i="2"/>
  <c r="Z61" i="2"/>
  <c r="AB60" i="2"/>
  <c r="AA60" i="2"/>
  <c r="AC60" i="2"/>
  <c r="AD60" i="2" s="1"/>
  <c r="AJ62" i="2"/>
  <c r="AK62" i="2" s="1"/>
  <c r="Y174" i="2"/>
  <c r="Z174" i="2" s="1"/>
  <c r="X175" i="2"/>
  <c r="Y62" i="2" l="1"/>
  <c r="Z62" i="2"/>
  <c r="X63" i="2"/>
  <c r="AB61" i="2"/>
  <c r="AA61" i="2"/>
  <c r="AC61" i="2"/>
  <c r="AD61" i="2" s="1"/>
  <c r="AJ63" i="2"/>
  <c r="AK63" i="2" s="1"/>
  <c r="X176" i="2"/>
  <c r="Y175" i="2"/>
  <c r="Z175" i="2" s="1"/>
  <c r="AB62" i="2" l="1"/>
  <c r="AA62" i="2"/>
  <c r="AC62" i="2"/>
  <c r="AD62" i="2" s="1"/>
  <c r="Y63" i="2"/>
  <c r="Z63" i="2"/>
  <c r="X64" i="2"/>
  <c r="AJ64" i="2"/>
  <c r="AK64" i="2" s="1"/>
  <c r="Y176" i="2"/>
  <c r="Z176" i="2" s="1"/>
  <c r="X177" i="2"/>
  <c r="Y64" i="2" l="1"/>
  <c r="Z64" i="2"/>
  <c r="X65" i="2"/>
  <c r="AB63" i="2"/>
  <c r="AA63" i="2"/>
  <c r="AC63" i="2"/>
  <c r="AD63" i="2" s="1"/>
  <c r="AJ65" i="2"/>
  <c r="AK65" i="2" s="1"/>
  <c r="X178" i="2"/>
  <c r="Y177" i="2"/>
  <c r="Z177" i="2" s="1"/>
  <c r="AB64" i="2" l="1"/>
  <c r="AA64" i="2"/>
  <c r="AC64" i="2"/>
  <c r="AD64" i="2" s="1"/>
  <c r="Y65" i="2"/>
  <c r="X66" i="2"/>
  <c r="Z65" i="2"/>
  <c r="AJ66" i="2"/>
  <c r="AK66" i="2" s="1"/>
  <c r="Y178" i="2"/>
  <c r="Z178" i="2" s="1"/>
  <c r="X179" i="2"/>
  <c r="Y66" i="2" l="1"/>
  <c r="Z66" i="2"/>
  <c r="X67" i="2"/>
  <c r="AB65" i="2"/>
  <c r="AA65" i="2"/>
  <c r="AC65" i="2"/>
  <c r="AD65" i="2" s="1"/>
  <c r="AJ67" i="2"/>
  <c r="AK67" i="2" s="1"/>
  <c r="X180" i="2"/>
  <c r="Y179" i="2"/>
  <c r="Z179" i="2" s="1"/>
  <c r="AB66" i="2" l="1"/>
  <c r="AA66" i="2"/>
  <c r="AC66" i="2"/>
  <c r="AD66" i="2" s="1"/>
  <c r="Y67" i="2"/>
  <c r="Z67" i="2"/>
  <c r="X68" i="2"/>
  <c r="AJ68" i="2"/>
  <c r="AK68" i="2" s="1"/>
  <c r="Y180" i="2"/>
  <c r="Z180" i="2" s="1"/>
  <c r="X181" i="2"/>
  <c r="AB67" i="2" l="1"/>
  <c r="AA67" i="2"/>
  <c r="AC67" i="2"/>
  <c r="AD67" i="2" s="1"/>
  <c r="Y68" i="2"/>
  <c r="Z68" i="2"/>
  <c r="X69" i="2"/>
  <c r="AJ69" i="2"/>
  <c r="AK69" i="2" s="1"/>
  <c r="X182" i="2"/>
  <c r="Y181" i="2"/>
  <c r="Z181" i="2" s="1"/>
  <c r="Y69" i="2" l="1"/>
  <c r="Z69" i="2"/>
  <c r="X70" i="2"/>
  <c r="AC68" i="2"/>
  <c r="AD68" i="2" s="1"/>
  <c r="AB68" i="2"/>
  <c r="AA68" i="2"/>
  <c r="AJ70" i="2"/>
  <c r="AK70" i="2" s="1"/>
  <c r="Y182" i="2"/>
  <c r="Z182" i="2" s="1"/>
  <c r="X183" i="2"/>
  <c r="AB69" i="2" l="1"/>
  <c r="AA69" i="2"/>
  <c r="AC69" i="2"/>
  <c r="AD69" i="2" s="1"/>
  <c r="Y70" i="2"/>
  <c r="Z70" i="2"/>
  <c r="X71" i="2"/>
  <c r="AJ71" i="2"/>
  <c r="AK71" i="2" s="1"/>
  <c r="X184" i="2"/>
  <c r="Y183" i="2"/>
  <c r="Z183" i="2" s="1"/>
  <c r="Y71" i="2" l="1"/>
  <c r="Z71" i="2"/>
  <c r="X72" i="2"/>
  <c r="AB70" i="2"/>
  <c r="AA70" i="2"/>
  <c r="AC70" i="2"/>
  <c r="AD70" i="2" s="1"/>
  <c r="AJ72" i="2"/>
  <c r="AK72" i="2" s="1"/>
  <c r="Y184" i="2"/>
  <c r="Z184" i="2" s="1"/>
  <c r="X185" i="2"/>
  <c r="AB71" i="2" l="1"/>
  <c r="AA71" i="2"/>
  <c r="AC71" i="2"/>
  <c r="AD71" i="2" s="1"/>
  <c r="Y72" i="2"/>
  <c r="Z72" i="2"/>
  <c r="X73" i="2"/>
  <c r="AJ73" i="2"/>
  <c r="AK73" i="2" s="1"/>
  <c r="X186" i="2"/>
  <c r="Y185" i="2"/>
  <c r="Z185" i="2" s="1"/>
  <c r="Y73" i="2" l="1"/>
  <c r="Z73" i="2"/>
  <c r="X74" i="2"/>
  <c r="AA72" i="2"/>
  <c r="AC72" i="2"/>
  <c r="AD72" i="2" s="1"/>
  <c r="AB72" i="2"/>
  <c r="AJ74" i="2"/>
  <c r="AK74" i="2" s="1"/>
  <c r="Y186" i="2"/>
  <c r="Z186" i="2" s="1"/>
  <c r="X187" i="2"/>
  <c r="AB73" i="2" l="1"/>
  <c r="AA73" i="2"/>
  <c r="AC73" i="2"/>
  <c r="AD73" i="2" s="1"/>
  <c r="Y74" i="2"/>
  <c r="X75" i="2"/>
  <c r="Z74" i="2"/>
  <c r="AJ75" i="2"/>
  <c r="AK75" i="2" s="1"/>
  <c r="X188" i="2"/>
  <c r="Y187" i="2"/>
  <c r="Z187" i="2" s="1"/>
  <c r="Y75" i="2" l="1"/>
  <c r="Z75" i="2"/>
  <c r="X76" i="2"/>
  <c r="AB74" i="2"/>
  <c r="AA74" i="2"/>
  <c r="AC74" i="2"/>
  <c r="AD74" i="2" s="1"/>
  <c r="AJ76" i="2"/>
  <c r="AK76" i="2" s="1"/>
  <c r="Y188" i="2"/>
  <c r="Z188" i="2" s="1"/>
  <c r="X189" i="2"/>
  <c r="AB75" i="2" l="1"/>
  <c r="AA75" i="2"/>
  <c r="AC75" i="2"/>
  <c r="AD75" i="2" s="1"/>
  <c r="Y76" i="2"/>
  <c r="X77" i="2"/>
  <c r="Z76" i="2"/>
  <c r="AJ77" i="2"/>
  <c r="AK77" i="2" s="1"/>
  <c r="X190" i="2"/>
  <c r="Y189" i="2"/>
  <c r="Z189" i="2" s="1"/>
  <c r="Y77" i="2" l="1"/>
  <c r="Z77" i="2"/>
  <c r="X78" i="2"/>
  <c r="AB76" i="2"/>
  <c r="AA76" i="2"/>
  <c r="AC76" i="2"/>
  <c r="AD76" i="2" s="1"/>
  <c r="AJ78" i="2"/>
  <c r="AK78" i="2" s="1"/>
  <c r="Y190" i="2"/>
  <c r="Z190" i="2" s="1"/>
  <c r="X191" i="2"/>
  <c r="Y78" i="2" l="1"/>
  <c r="X79" i="2"/>
  <c r="Z78" i="2"/>
  <c r="AB77" i="2"/>
  <c r="AA77" i="2"/>
  <c r="AC77" i="2"/>
  <c r="AD77" i="2" s="1"/>
  <c r="AJ79" i="2"/>
  <c r="AK79" i="2" s="1"/>
  <c r="X192" i="2"/>
  <c r="Y191" i="2"/>
  <c r="Z191" i="2" s="1"/>
  <c r="Y79" i="2" l="1"/>
  <c r="Z79" i="2"/>
  <c r="X80" i="2"/>
  <c r="AB78" i="2"/>
  <c r="AA78" i="2"/>
  <c r="AC78" i="2"/>
  <c r="AD78" i="2" s="1"/>
  <c r="AJ80" i="2"/>
  <c r="AK80" i="2" s="1"/>
  <c r="Y192" i="2"/>
  <c r="Z192" i="2" s="1"/>
  <c r="X193" i="2"/>
  <c r="AB79" i="2" l="1"/>
  <c r="AA79" i="2"/>
  <c r="AC79" i="2"/>
  <c r="AD79" i="2" s="1"/>
  <c r="Y80" i="2"/>
  <c r="X81" i="2"/>
  <c r="Z80" i="2"/>
  <c r="AJ81" i="2"/>
  <c r="AK81" i="2" s="1"/>
  <c r="X194" i="2"/>
  <c r="Y193" i="2"/>
  <c r="Z193" i="2" s="1"/>
  <c r="AB80" i="2" l="1"/>
  <c r="AA80" i="2"/>
  <c r="AC80" i="2"/>
  <c r="AD80" i="2" s="1"/>
  <c r="Y81" i="2"/>
  <c r="Z81" i="2"/>
  <c r="X82" i="2"/>
  <c r="AJ82" i="2"/>
  <c r="AK82" i="2" s="1"/>
  <c r="Y194" i="2"/>
  <c r="Z194" i="2" s="1"/>
  <c r="X195" i="2"/>
  <c r="Y82" i="2" l="1"/>
  <c r="Z82" i="2"/>
  <c r="X83" i="2"/>
  <c r="AB81" i="2"/>
  <c r="AA81" i="2"/>
  <c r="AC81" i="2"/>
  <c r="AD81" i="2" s="1"/>
  <c r="AJ83" i="2"/>
  <c r="AK83" i="2" s="1"/>
  <c r="X196" i="2"/>
  <c r="Y195" i="2"/>
  <c r="Z195" i="2" s="1"/>
  <c r="AB82" i="2" l="1"/>
  <c r="AA82" i="2"/>
  <c r="AC82" i="2"/>
  <c r="AD82" i="2" s="1"/>
  <c r="Y83" i="2"/>
  <c r="Z83" i="2"/>
  <c r="X84" i="2"/>
  <c r="AJ84" i="2"/>
  <c r="AK84" i="2" s="1"/>
  <c r="Y196" i="2"/>
  <c r="Z196" i="2" s="1"/>
  <c r="X197" i="2"/>
  <c r="Y84" i="2" l="1"/>
  <c r="Z84" i="2"/>
  <c r="X85" i="2"/>
  <c r="AB83" i="2"/>
  <c r="AA83" i="2"/>
  <c r="AC83" i="2"/>
  <c r="AD83" i="2" s="1"/>
  <c r="AJ85" i="2"/>
  <c r="AK85" i="2" s="1"/>
  <c r="X198" i="2"/>
  <c r="Y197" i="2"/>
  <c r="Z197" i="2" s="1"/>
  <c r="AB84" i="2" l="1"/>
  <c r="AC84" i="2"/>
  <c r="AD84" i="2" s="1"/>
  <c r="AA84" i="2"/>
  <c r="Y85" i="2"/>
  <c r="X86" i="2"/>
  <c r="Z85" i="2"/>
  <c r="AJ86" i="2"/>
  <c r="AK86" i="2" s="1"/>
  <c r="Y198" i="2"/>
  <c r="Z198" i="2" s="1"/>
  <c r="X199" i="2"/>
  <c r="AB85" i="2" l="1"/>
  <c r="AA85" i="2"/>
  <c r="AC85" i="2"/>
  <c r="AD85" i="2" s="1"/>
  <c r="Y86" i="2"/>
  <c r="Z86" i="2"/>
  <c r="X87" i="2"/>
  <c r="AJ87" i="2"/>
  <c r="AK87" i="2" s="1"/>
  <c r="X200" i="2"/>
  <c r="Y199" i="2"/>
  <c r="Z199" i="2" s="1"/>
  <c r="Y87" i="2" l="1"/>
  <c r="X88" i="2"/>
  <c r="Z87" i="2"/>
  <c r="AB86" i="2"/>
  <c r="AA86" i="2"/>
  <c r="AC86" i="2"/>
  <c r="AD86" i="2" s="1"/>
  <c r="AJ88" i="2"/>
  <c r="AK88" i="2" s="1"/>
  <c r="Y200" i="2"/>
  <c r="Z200" i="2" s="1"/>
  <c r="X201" i="2"/>
  <c r="Y88" i="2" l="1"/>
  <c r="Z88" i="2"/>
  <c r="X89" i="2"/>
  <c r="AB87" i="2"/>
  <c r="AA87" i="2"/>
  <c r="AC87" i="2"/>
  <c r="AD87" i="2" s="1"/>
  <c r="AJ89" i="2"/>
  <c r="AK89" i="2" s="1"/>
  <c r="X202" i="2"/>
  <c r="Y201" i="2"/>
  <c r="Z201" i="2" s="1"/>
  <c r="AB88" i="2" l="1"/>
  <c r="AA88" i="2"/>
  <c r="AC88" i="2"/>
  <c r="AD88" i="2" s="1"/>
  <c r="Y89" i="2"/>
  <c r="Z89" i="2"/>
  <c r="X90" i="2"/>
  <c r="AJ90" i="2"/>
  <c r="AK90" i="2" s="1"/>
  <c r="Y202" i="2"/>
  <c r="Z202" i="2" s="1"/>
  <c r="X203" i="2"/>
  <c r="AB89" i="2" l="1"/>
  <c r="AA89" i="2"/>
  <c r="AC89" i="2"/>
  <c r="AD89" i="2" s="1"/>
  <c r="Y90" i="2"/>
  <c r="Z90" i="2"/>
  <c r="X91" i="2"/>
  <c r="AJ91" i="2"/>
  <c r="AK91" i="2" s="1"/>
  <c r="X204" i="2"/>
  <c r="Y203" i="2"/>
  <c r="Z203" i="2" s="1"/>
  <c r="Y91" i="2" l="1"/>
  <c r="X92" i="2"/>
  <c r="Z91" i="2"/>
  <c r="AB90" i="2"/>
  <c r="AA90" i="2"/>
  <c r="AC90" i="2"/>
  <c r="AD90" i="2" s="1"/>
  <c r="AJ92" i="2"/>
  <c r="AK92" i="2" s="1"/>
  <c r="Y204" i="2"/>
  <c r="Z204" i="2" s="1"/>
  <c r="X205" i="2"/>
  <c r="AB91" i="2" l="1"/>
  <c r="AA91" i="2"/>
  <c r="AC91" i="2"/>
  <c r="AD91" i="2" s="1"/>
  <c r="Y92" i="2"/>
  <c r="Z92" i="2"/>
  <c r="X93" i="2"/>
  <c r="AJ93" i="2"/>
  <c r="AK93" i="2" s="1"/>
  <c r="X206" i="2"/>
  <c r="Y205" i="2"/>
  <c r="Z205" i="2" s="1"/>
  <c r="AB92" i="2" l="1"/>
  <c r="AA92" i="2"/>
  <c r="AC92" i="2"/>
  <c r="AD92" i="2" s="1"/>
  <c r="Y93" i="2"/>
  <c r="X94" i="2"/>
  <c r="Z93" i="2"/>
  <c r="AJ94" i="2"/>
  <c r="AK94" i="2" s="1"/>
  <c r="Y206" i="2"/>
  <c r="Z206" i="2" s="1"/>
  <c r="X207" i="2"/>
  <c r="Y94" i="2" l="1"/>
  <c r="Z94" i="2"/>
  <c r="X95" i="2"/>
  <c r="AB93" i="2"/>
  <c r="AA93" i="2"/>
  <c r="AC93" i="2"/>
  <c r="AD93" i="2" s="1"/>
  <c r="AJ95" i="2"/>
  <c r="AK95" i="2" s="1"/>
  <c r="X208" i="2"/>
  <c r="Y207" i="2"/>
  <c r="Z207" i="2" s="1"/>
  <c r="AB94" i="2" l="1"/>
  <c r="AA94" i="2"/>
  <c r="AC94" i="2"/>
  <c r="AD94" i="2" s="1"/>
  <c r="Y95" i="2"/>
  <c r="Z95" i="2"/>
  <c r="X96" i="2"/>
  <c r="AJ96" i="2"/>
  <c r="AK96" i="2" s="1"/>
  <c r="Y208" i="2"/>
  <c r="Z208" i="2" s="1"/>
  <c r="X209" i="2"/>
  <c r="Y96" i="2" l="1"/>
  <c r="Z96" i="2"/>
  <c r="X97" i="2"/>
  <c r="AB95" i="2"/>
  <c r="AA95" i="2"/>
  <c r="AC95" i="2"/>
  <c r="AD95" i="2" s="1"/>
  <c r="AJ97" i="2"/>
  <c r="AK97" i="2" s="1"/>
  <c r="X210" i="2"/>
  <c r="Y209" i="2"/>
  <c r="Z209" i="2" s="1"/>
  <c r="AB96" i="2" l="1"/>
  <c r="AA96" i="2"/>
  <c r="AC96" i="2"/>
  <c r="AD96" i="2" s="1"/>
  <c r="Y97" i="2"/>
  <c r="Z97" i="2"/>
  <c r="X98" i="2"/>
  <c r="AJ98" i="2"/>
  <c r="AK98" i="2" s="1"/>
  <c r="Y210" i="2"/>
  <c r="Z210" i="2" s="1"/>
  <c r="X211" i="2"/>
  <c r="AB97" i="2" l="1"/>
  <c r="AA97" i="2"/>
  <c r="AC97" i="2"/>
  <c r="AD97" i="2" s="1"/>
  <c r="Y98" i="2"/>
  <c r="Z98" i="2"/>
  <c r="X99" i="2"/>
  <c r="AJ99" i="2"/>
  <c r="AK99" i="2" s="1"/>
  <c r="X212" i="2"/>
  <c r="Y211" i="2"/>
  <c r="Z211" i="2" s="1"/>
  <c r="AB98" i="2" l="1"/>
  <c r="AA98" i="2"/>
  <c r="AC98" i="2"/>
  <c r="AD98" i="2" s="1"/>
  <c r="Y99" i="2"/>
  <c r="Z99" i="2"/>
  <c r="X100" i="2"/>
  <c r="AJ100" i="2"/>
  <c r="AK100" i="2" s="1"/>
  <c r="Y212" i="2"/>
  <c r="Z212" i="2" s="1"/>
  <c r="X213" i="2"/>
  <c r="AB99" i="2" l="1"/>
  <c r="AA99" i="2"/>
  <c r="AC99" i="2"/>
  <c r="AD99" i="2" s="1"/>
  <c r="Y100" i="2"/>
  <c r="Z100" i="2"/>
  <c r="X101" i="2"/>
  <c r="AJ101" i="2"/>
  <c r="AK101" i="2" s="1"/>
  <c r="X214" i="2"/>
  <c r="Y213" i="2"/>
  <c r="Z213" i="2" s="1"/>
  <c r="AB100" i="2" l="1"/>
  <c r="AA100" i="2"/>
  <c r="AC100" i="2"/>
  <c r="AD100" i="2" s="1"/>
  <c r="Y101" i="2"/>
  <c r="Z101" i="2"/>
  <c r="X102" i="2"/>
  <c r="AJ102" i="2"/>
  <c r="AK102" i="2" s="1"/>
  <c r="Y214" i="2"/>
  <c r="Z214" i="2" s="1"/>
  <c r="X215" i="2"/>
  <c r="AB101" i="2" l="1"/>
  <c r="AA101" i="2"/>
  <c r="AC101" i="2"/>
  <c r="AD101" i="2" s="1"/>
  <c r="Y102" i="2"/>
  <c r="Z102" i="2"/>
  <c r="X103" i="2"/>
  <c r="AJ103" i="2"/>
  <c r="AK103" i="2" s="1"/>
  <c r="X216" i="2"/>
  <c r="Y215" i="2"/>
  <c r="Z215" i="2" s="1"/>
  <c r="Y103" i="2" l="1"/>
  <c r="Z103" i="2"/>
  <c r="X104" i="2"/>
  <c r="AB102" i="2"/>
  <c r="AA102" i="2"/>
  <c r="AC102" i="2"/>
  <c r="AD102" i="2" s="1"/>
  <c r="AJ104" i="2"/>
  <c r="AK104" i="2" s="1"/>
  <c r="Y216" i="2"/>
  <c r="Z216" i="2" s="1"/>
  <c r="X217" i="2"/>
  <c r="AB103" i="2" l="1"/>
  <c r="AA103" i="2"/>
  <c r="AC103" i="2"/>
  <c r="AD103" i="2" s="1"/>
  <c r="Y104" i="2"/>
  <c r="Z104" i="2"/>
  <c r="X105" i="2"/>
  <c r="AJ105" i="2"/>
  <c r="AK105" i="2" s="1"/>
  <c r="X218" i="2"/>
  <c r="Y217" i="2"/>
  <c r="Z217" i="2" s="1"/>
  <c r="AB104" i="2" l="1"/>
  <c r="AA104" i="2"/>
  <c r="AC104" i="2"/>
  <c r="AD104" i="2" s="1"/>
  <c r="Y105" i="2"/>
  <c r="Z105" i="2"/>
  <c r="X106" i="2"/>
  <c r="AJ106" i="2"/>
  <c r="AK106" i="2" s="1"/>
  <c r="Y218" i="2"/>
  <c r="Z218" i="2" s="1"/>
  <c r="X219" i="2"/>
  <c r="AB105" i="2" l="1"/>
  <c r="AA105" i="2"/>
  <c r="AC105" i="2"/>
  <c r="AD105" i="2" s="1"/>
  <c r="Y106" i="2"/>
  <c r="Z106" i="2"/>
  <c r="X107" i="2"/>
  <c r="AJ107" i="2"/>
  <c r="AK107" i="2" s="1"/>
  <c r="X220" i="2"/>
  <c r="Y219" i="2"/>
  <c r="Z219" i="2" s="1"/>
  <c r="AB106" i="2" l="1"/>
  <c r="AA106" i="2"/>
  <c r="AC106" i="2"/>
  <c r="AD106" i="2" s="1"/>
  <c r="Y107" i="2"/>
  <c r="Z107" i="2"/>
  <c r="X108" i="2"/>
  <c r="AJ108" i="2"/>
  <c r="AK108" i="2" s="1"/>
  <c r="X221" i="2"/>
  <c r="Y220" i="2"/>
  <c r="Z220" i="2" s="1"/>
  <c r="AB107" i="2" l="1"/>
  <c r="AA107" i="2"/>
  <c r="AC107" i="2"/>
  <c r="AD107" i="2" s="1"/>
  <c r="Y108" i="2"/>
  <c r="Z108" i="2"/>
  <c r="X109" i="2"/>
  <c r="AJ109" i="2"/>
  <c r="AK109" i="2" s="1"/>
  <c r="X222" i="2"/>
  <c r="Y221" i="2"/>
  <c r="Z221" i="2" s="1"/>
  <c r="AA108" i="2" l="1"/>
  <c r="AC108" i="2"/>
  <c r="AD108" i="2" s="1"/>
  <c r="AB108" i="2"/>
  <c r="Z109" i="2"/>
  <c r="Y109" i="2"/>
  <c r="AJ110" i="2"/>
  <c r="AK110" i="2" s="1"/>
  <c r="X223" i="2"/>
  <c r="Y222" i="2"/>
  <c r="Z222" i="2" s="1"/>
  <c r="AC109" i="2" l="1"/>
  <c r="AD109" i="2" s="1"/>
  <c r="AB109" i="2"/>
  <c r="AA109" i="2"/>
  <c r="AJ111" i="2"/>
  <c r="AK111" i="2" s="1"/>
  <c r="X224" i="2"/>
  <c r="Y223" i="2"/>
  <c r="Z223" i="2" s="1"/>
  <c r="AJ112" i="2" l="1"/>
  <c r="AK112" i="2" s="1"/>
  <c r="X225" i="2"/>
  <c r="Y224" i="2"/>
  <c r="Z224" i="2" s="1"/>
  <c r="AJ113" i="2" l="1"/>
  <c r="AK113" i="2" s="1"/>
  <c r="X226" i="2"/>
  <c r="Y225" i="2"/>
  <c r="Z225" i="2" s="1"/>
  <c r="AJ114" i="2" l="1"/>
  <c r="AK114" i="2" s="1"/>
  <c r="X227" i="2"/>
  <c r="Y226" i="2"/>
  <c r="Z226" i="2" s="1"/>
  <c r="AJ115" i="2" l="1"/>
  <c r="AK115" i="2" s="1"/>
  <c r="X228" i="2"/>
  <c r="Y227" i="2"/>
  <c r="Z227" i="2" s="1"/>
  <c r="AJ116" i="2" l="1"/>
  <c r="AK116" i="2" s="1"/>
  <c r="X229" i="2"/>
  <c r="Y228" i="2"/>
  <c r="Z228" i="2" s="1"/>
  <c r="AJ117" i="2" l="1"/>
  <c r="AK117" i="2" s="1"/>
  <c r="X230" i="2"/>
  <c r="Y229" i="2"/>
  <c r="Z229" i="2" s="1"/>
  <c r="AJ118" i="2" l="1"/>
  <c r="AK118" i="2" s="1"/>
  <c r="X231" i="2"/>
  <c r="Y230" i="2"/>
  <c r="Z230" i="2" s="1"/>
  <c r="AJ119" i="2" l="1"/>
  <c r="AK119" i="2" s="1"/>
  <c r="X232" i="2"/>
  <c r="Y231" i="2"/>
  <c r="Z231" i="2" s="1"/>
  <c r="AJ120" i="2" l="1"/>
  <c r="AK120" i="2" s="1"/>
  <c r="X233" i="2"/>
  <c r="Y232" i="2"/>
  <c r="Z232" i="2" s="1"/>
  <c r="AJ121" i="2" l="1"/>
  <c r="AK121" i="2" s="1"/>
  <c r="X234" i="2"/>
  <c r="Y233" i="2"/>
  <c r="Z233" i="2" s="1"/>
  <c r="AJ122" i="2" l="1"/>
  <c r="AK122" i="2" s="1"/>
  <c r="X235" i="2"/>
  <c r="Y234" i="2"/>
  <c r="Z234" i="2" s="1"/>
  <c r="AJ123" i="2" l="1"/>
  <c r="AK123" i="2" s="1"/>
  <c r="X236" i="2"/>
  <c r="Y235" i="2"/>
  <c r="Z235" i="2" s="1"/>
  <c r="AJ124" i="2" l="1"/>
  <c r="AK124" i="2" s="1"/>
  <c r="X237" i="2"/>
  <c r="Y236" i="2"/>
  <c r="Z236" i="2" s="1"/>
  <c r="AJ125" i="2" l="1"/>
  <c r="AK125" i="2" s="1"/>
  <c r="X238" i="2"/>
  <c r="Y237" i="2"/>
  <c r="Z237" i="2" s="1"/>
  <c r="AJ126" i="2" l="1"/>
  <c r="AK126" i="2" s="1"/>
  <c r="X239" i="2"/>
  <c r="Y238" i="2"/>
  <c r="Z238" i="2" s="1"/>
  <c r="AJ127" i="2" l="1"/>
  <c r="AK127" i="2" s="1"/>
  <c r="X240" i="2"/>
  <c r="Y239" i="2"/>
  <c r="Z239" i="2" s="1"/>
  <c r="AJ128" i="2" l="1"/>
  <c r="AK128" i="2" s="1"/>
  <c r="X241" i="2"/>
  <c r="Y240" i="2"/>
  <c r="Z240" i="2" s="1"/>
  <c r="AJ129" i="2" l="1"/>
  <c r="AK129" i="2" s="1"/>
  <c r="X242" i="2"/>
  <c r="Y241" i="2"/>
  <c r="Z241" i="2" s="1"/>
  <c r="AJ130" i="2" l="1"/>
  <c r="AK130" i="2" s="1"/>
  <c r="X243" i="2"/>
  <c r="X244" i="2" s="1"/>
  <c r="Y242" i="2"/>
  <c r="Z242" i="2" s="1"/>
  <c r="AJ131" i="2" l="1"/>
  <c r="AK131" i="2" s="1"/>
  <c r="Y244" i="2"/>
  <c r="Z244" i="2" s="1"/>
  <c r="X245" i="2"/>
  <c r="Y243" i="2"/>
  <c r="Z243" i="2" s="1"/>
  <c r="AJ132" i="2" l="1"/>
  <c r="AK132" i="2" s="1"/>
  <c r="X246" i="2"/>
  <c r="Y245" i="2"/>
  <c r="Z245" i="2" s="1"/>
  <c r="AJ133" i="2" l="1"/>
  <c r="AK133" i="2" s="1"/>
  <c r="Y246" i="2"/>
  <c r="Z246" i="2" s="1"/>
  <c r="X247" i="2"/>
  <c r="AJ134" i="2" l="1"/>
  <c r="AK134" i="2" s="1"/>
  <c r="X248" i="2"/>
  <c r="Y247" i="2"/>
  <c r="Z247" i="2" s="1"/>
  <c r="AJ135" i="2" l="1"/>
  <c r="AK135" i="2" s="1"/>
  <c r="Y248" i="2"/>
  <c r="Z248" i="2" s="1"/>
  <c r="X249" i="2"/>
  <c r="AJ136" i="2" l="1"/>
  <c r="AK136" i="2" s="1"/>
  <c r="X250" i="2"/>
  <c r="Y249" i="2"/>
  <c r="Z249" i="2" s="1"/>
  <c r="AJ137" i="2" l="1"/>
  <c r="AK137" i="2" s="1"/>
  <c r="Y250" i="2"/>
  <c r="Z250" i="2" s="1"/>
  <c r="X251" i="2"/>
  <c r="AJ138" i="2" l="1"/>
  <c r="AK138" i="2" s="1"/>
  <c r="X252" i="2"/>
  <c r="Y251" i="2"/>
  <c r="Z251" i="2" s="1"/>
  <c r="AJ139" i="2" l="1"/>
  <c r="AK139" i="2" s="1"/>
  <c r="Y252" i="2"/>
  <c r="Z252" i="2" s="1"/>
  <c r="X253" i="2"/>
  <c r="AJ140" i="2" l="1"/>
  <c r="AK140" i="2" s="1"/>
  <c r="X254" i="2"/>
  <c r="Y253" i="2"/>
  <c r="Z253" i="2" s="1"/>
  <c r="AJ141" i="2" l="1"/>
  <c r="AK141" i="2" s="1"/>
  <c r="Y254" i="2"/>
  <c r="Z254" i="2" s="1"/>
  <c r="X255" i="2"/>
  <c r="AJ142" i="2" l="1"/>
  <c r="AK142" i="2" s="1"/>
  <c r="X256" i="2"/>
  <c r="Y255" i="2"/>
  <c r="Z255" i="2" s="1"/>
  <c r="AJ143" i="2" l="1"/>
  <c r="AK143" i="2" s="1"/>
  <c r="Y256" i="2"/>
  <c r="Z256" i="2" s="1"/>
  <c r="X257" i="2"/>
  <c r="AJ144" i="2" l="1"/>
  <c r="AK144" i="2" s="1"/>
  <c r="X258" i="2"/>
  <c r="Y257" i="2"/>
  <c r="Z257" i="2" s="1"/>
  <c r="AJ145" i="2" l="1"/>
  <c r="AK145" i="2" s="1"/>
  <c r="Y258" i="2"/>
  <c r="Z258" i="2" s="1"/>
  <c r="X259" i="2"/>
  <c r="AJ146" i="2" l="1"/>
  <c r="AK146" i="2" s="1"/>
  <c r="X260" i="2"/>
  <c r="Y259" i="2"/>
  <c r="Z259" i="2" s="1"/>
  <c r="AJ147" i="2" l="1"/>
  <c r="AK147" i="2" s="1"/>
  <c r="Y260" i="2"/>
  <c r="Z260" i="2" s="1"/>
  <c r="X261" i="2"/>
  <c r="AJ148" i="2" l="1"/>
  <c r="AK148" i="2" s="1"/>
  <c r="X262" i="2"/>
  <c r="Y261" i="2"/>
  <c r="Z261" i="2" s="1"/>
  <c r="AJ149" i="2" l="1"/>
  <c r="AK149" i="2" s="1"/>
  <c r="Y262" i="2"/>
  <c r="Z262" i="2" s="1"/>
  <c r="X263" i="2"/>
  <c r="AJ150" i="2" l="1"/>
  <c r="AK150" i="2" s="1"/>
  <c r="X264" i="2"/>
  <c r="Y263" i="2"/>
  <c r="Z263" i="2" s="1"/>
  <c r="AJ151" i="2" l="1"/>
  <c r="AK151" i="2" s="1"/>
  <c r="Y264" i="2"/>
  <c r="Z264" i="2" s="1"/>
  <c r="X265" i="2"/>
  <c r="AJ152" i="2" l="1"/>
  <c r="AK152" i="2" s="1"/>
  <c r="Y265" i="2"/>
  <c r="Z265" i="2" s="1"/>
  <c r="X266" i="2"/>
  <c r="AJ153" i="2" l="1"/>
  <c r="AK153" i="2" s="1"/>
  <c r="Y266" i="2"/>
  <c r="Z266" i="2" s="1"/>
  <c r="X267" i="2"/>
  <c r="AJ154" i="2" l="1"/>
  <c r="AK154" i="2" s="1"/>
  <c r="X268" i="2"/>
  <c r="Y267" i="2"/>
  <c r="Z267" i="2" s="1"/>
  <c r="AJ155" i="2" l="1"/>
  <c r="AK155" i="2" s="1"/>
  <c r="Y268" i="2"/>
  <c r="Z268" i="2" s="1"/>
  <c r="X269" i="2"/>
  <c r="AJ156" i="2" l="1"/>
  <c r="AK156" i="2" s="1"/>
  <c r="X270" i="2"/>
  <c r="Y269" i="2"/>
  <c r="Z269" i="2" s="1"/>
  <c r="AJ157" i="2" l="1"/>
  <c r="AK157" i="2" s="1"/>
  <c r="Y270" i="2"/>
  <c r="Z270" i="2" s="1"/>
  <c r="X271" i="2"/>
  <c r="AJ158" i="2" l="1"/>
  <c r="AK158" i="2" s="1"/>
  <c r="X272" i="2"/>
  <c r="Y271" i="2"/>
  <c r="Z271" i="2" s="1"/>
  <c r="AJ159" i="2" l="1"/>
  <c r="AK159" i="2" s="1"/>
  <c r="Y272" i="2"/>
  <c r="Z272" i="2" s="1"/>
  <c r="X273" i="2"/>
  <c r="AJ160" i="2" l="1"/>
  <c r="AK160" i="2" s="1"/>
  <c r="X274" i="2"/>
  <c r="Y273" i="2"/>
  <c r="Z273" i="2" s="1"/>
  <c r="AJ161" i="2" l="1"/>
  <c r="AK161" i="2" s="1"/>
  <c r="Y274" i="2"/>
  <c r="Z274" i="2" s="1"/>
  <c r="X275" i="2"/>
  <c r="AJ162" i="2" l="1"/>
  <c r="AK162" i="2" s="1"/>
  <c r="X276" i="2"/>
  <c r="Y275" i="2"/>
  <c r="Z275" i="2" s="1"/>
  <c r="AJ163" i="2" l="1"/>
  <c r="AK163" i="2" s="1"/>
  <c r="Y276" i="2"/>
  <c r="Z276" i="2" s="1"/>
  <c r="X277" i="2"/>
  <c r="AJ164" i="2" l="1"/>
  <c r="AK164" i="2" s="1"/>
  <c r="X278" i="2"/>
  <c r="Y277" i="2"/>
  <c r="Z277" i="2" s="1"/>
  <c r="AJ165" i="2" l="1"/>
  <c r="AK165" i="2" s="1"/>
  <c r="Y278" i="2"/>
  <c r="Z278" i="2" s="1"/>
  <c r="X279" i="2"/>
  <c r="AJ166" i="2" l="1"/>
  <c r="AK166" i="2" s="1"/>
  <c r="X280" i="2"/>
  <c r="Y279" i="2"/>
  <c r="Z279" i="2" s="1"/>
  <c r="AJ167" i="2" l="1"/>
  <c r="AK167" i="2" s="1"/>
  <c r="X281" i="2"/>
  <c r="Y280" i="2"/>
  <c r="Z280" i="2" s="1"/>
  <c r="AJ168" i="2" l="1"/>
  <c r="AK168" i="2" s="1"/>
  <c r="X282" i="2"/>
  <c r="Y281" i="2"/>
  <c r="Z281" i="2" s="1"/>
  <c r="AJ169" i="2" l="1"/>
  <c r="AK169" i="2" s="1"/>
  <c r="Y282" i="2"/>
  <c r="Z282" i="2" s="1"/>
  <c r="X283" i="2"/>
  <c r="AJ170" i="2" l="1"/>
  <c r="AK170" i="2" s="1"/>
  <c r="X284" i="2"/>
  <c r="Y283" i="2"/>
  <c r="Z283" i="2" s="1"/>
  <c r="AJ171" i="2" l="1"/>
  <c r="AK171" i="2" s="1"/>
  <c r="Y284" i="2"/>
  <c r="Z284" i="2" s="1"/>
  <c r="X285" i="2"/>
  <c r="AJ172" i="2" l="1"/>
  <c r="AK172" i="2" s="1"/>
  <c r="X286" i="2"/>
  <c r="Y285" i="2"/>
  <c r="Z285" i="2" s="1"/>
  <c r="AJ173" i="2" l="1"/>
  <c r="AK173" i="2" s="1"/>
  <c r="Y286" i="2"/>
  <c r="Z286" i="2" s="1"/>
  <c r="X287" i="2"/>
  <c r="AJ174" i="2" l="1"/>
  <c r="AK174" i="2" s="1"/>
  <c r="Y287" i="2"/>
  <c r="Z287" i="2" s="1"/>
  <c r="X288" i="2"/>
  <c r="AJ175" i="2" l="1"/>
  <c r="AK175" i="2" s="1"/>
  <c r="Y288" i="2"/>
  <c r="Z288" i="2" s="1"/>
  <c r="X289" i="2"/>
  <c r="AJ176" i="2" l="1"/>
  <c r="AK176" i="2" s="1"/>
  <c r="X290" i="2"/>
  <c r="Y289" i="2"/>
  <c r="Z289" i="2" s="1"/>
  <c r="AJ177" i="2" l="1"/>
  <c r="AK177" i="2" s="1"/>
  <c r="Y290" i="2"/>
  <c r="Z290" i="2" s="1"/>
  <c r="X291" i="2"/>
  <c r="AJ178" i="2" l="1"/>
  <c r="AK178" i="2" s="1"/>
  <c r="X292" i="2"/>
  <c r="Y291" i="2"/>
  <c r="Z291" i="2" s="1"/>
  <c r="AJ179" i="2" l="1"/>
  <c r="AK179" i="2" s="1"/>
  <c r="Y292" i="2"/>
  <c r="Z292" i="2" s="1"/>
  <c r="X293" i="2"/>
  <c r="AJ180" i="2" l="1"/>
  <c r="AK180" i="2" s="1"/>
  <c r="X294" i="2"/>
  <c r="Y293" i="2"/>
  <c r="Z293" i="2" s="1"/>
  <c r="AJ181" i="2" l="1"/>
  <c r="AK181" i="2" s="1"/>
  <c r="Y294" i="2"/>
  <c r="Z294" i="2" s="1"/>
  <c r="X295" i="2"/>
  <c r="AJ182" i="2" l="1"/>
  <c r="AK182" i="2" s="1"/>
  <c r="X296" i="2"/>
  <c r="Y295" i="2"/>
  <c r="Z295" i="2" s="1"/>
  <c r="AJ183" i="2" l="1"/>
  <c r="AK183" i="2" s="1"/>
  <c r="Y296" i="2"/>
  <c r="Z296" i="2" s="1"/>
  <c r="X297" i="2"/>
  <c r="AJ184" i="2" l="1"/>
  <c r="AK184" i="2" s="1"/>
  <c r="X298" i="2"/>
  <c r="Y297" i="2"/>
  <c r="Z297" i="2" s="1"/>
  <c r="AJ185" i="2" l="1"/>
  <c r="AK185" i="2" s="1"/>
  <c r="Y298" i="2"/>
  <c r="Z298" i="2" s="1"/>
  <c r="X299" i="2"/>
  <c r="AJ186" i="2" l="1"/>
  <c r="AK186" i="2" s="1"/>
  <c r="X300" i="2"/>
  <c r="Y299" i="2"/>
  <c r="Z299" i="2" s="1"/>
  <c r="AJ187" i="2" l="1"/>
  <c r="AK187" i="2" s="1"/>
  <c r="Y300" i="2"/>
  <c r="Z300" i="2" s="1"/>
  <c r="X301" i="2"/>
  <c r="AJ188" i="2" l="1"/>
  <c r="AK188" i="2" s="1"/>
  <c r="X302" i="2"/>
  <c r="Y301" i="2"/>
  <c r="Z301" i="2" s="1"/>
  <c r="AJ189" i="2" l="1"/>
  <c r="AK189" i="2" s="1"/>
  <c r="Y302" i="2"/>
  <c r="Z302" i="2" s="1"/>
  <c r="X303" i="2"/>
  <c r="AJ190" i="2" l="1"/>
  <c r="AK190" i="2" s="1"/>
  <c r="X304" i="2"/>
  <c r="Y303" i="2"/>
  <c r="Z303" i="2" s="1"/>
  <c r="AJ191" i="2" l="1"/>
  <c r="AK191" i="2" s="1"/>
  <c r="Y304" i="2"/>
  <c r="Z304" i="2" s="1"/>
  <c r="X305" i="2"/>
  <c r="AJ192" i="2" l="1"/>
  <c r="AK192" i="2" s="1"/>
  <c r="X306" i="2"/>
  <c r="Y305" i="2"/>
  <c r="Z305" i="2" s="1"/>
  <c r="AJ193" i="2" l="1"/>
  <c r="AK193" i="2" s="1"/>
  <c r="Y306" i="2"/>
  <c r="Z306" i="2" s="1"/>
  <c r="X307" i="2"/>
  <c r="AJ194" i="2" l="1"/>
  <c r="AK194" i="2" s="1"/>
  <c r="X308" i="2"/>
  <c r="Y307" i="2"/>
  <c r="Z307" i="2" s="1"/>
  <c r="AJ195" i="2" l="1"/>
  <c r="AK195" i="2" s="1"/>
  <c r="Y308" i="2"/>
  <c r="Z308" i="2" s="1"/>
  <c r="X309" i="2"/>
  <c r="AJ196" i="2" l="1"/>
  <c r="AK196" i="2" s="1"/>
  <c r="X310" i="2"/>
  <c r="Y309" i="2"/>
  <c r="Z309" i="2" s="1"/>
  <c r="AJ197" i="2" l="1"/>
  <c r="AK197" i="2" s="1"/>
  <c r="Y310" i="2"/>
  <c r="Z310" i="2" s="1"/>
  <c r="X311" i="2"/>
  <c r="AJ198" i="2" l="1"/>
  <c r="AK198" i="2" s="1"/>
  <c r="X312" i="2"/>
  <c r="Y311" i="2"/>
  <c r="Z311" i="2" s="1"/>
  <c r="AJ199" i="2" l="1"/>
  <c r="AK199" i="2" s="1"/>
  <c r="Y312" i="2"/>
  <c r="Z312" i="2" s="1"/>
  <c r="X313" i="2"/>
  <c r="AJ200" i="2" l="1"/>
  <c r="AK200" i="2" s="1"/>
  <c r="X314" i="2"/>
  <c r="Y313" i="2"/>
  <c r="Z313" i="2" s="1"/>
  <c r="AJ201" i="2" l="1"/>
  <c r="AK201" i="2" s="1"/>
  <c r="Y314" i="2"/>
  <c r="Z314" i="2" s="1"/>
  <c r="X315" i="2"/>
  <c r="AJ202" i="2" l="1"/>
  <c r="AK202" i="2" s="1"/>
  <c r="X316" i="2"/>
  <c r="Y315" i="2"/>
  <c r="Z315" i="2" s="1"/>
  <c r="AJ203" i="2" l="1"/>
  <c r="AK203" i="2" s="1"/>
  <c r="Y316" i="2"/>
  <c r="Z316" i="2" s="1"/>
  <c r="X317" i="2"/>
  <c r="AJ204" i="2" l="1"/>
  <c r="AK204" i="2" s="1"/>
  <c r="X318" i="2"/>
  <c r="Y317" i="2"/>
  <c r="Z317" i="2" s="1"/>
  <c r="AJ205" i="2" l="1"/>
  <c r="AK205" i="2" s="1"/>
  <c r="Y318" i="2"/>
  <c r="Z318" i="2" s="1"/>
  <c r="X319" i="2"/>
  <c r="AJ206" i="2" l="1"/>
  <c r="AK206" i="2" s="1"/>
  <c r="X320" i="2"/>
  <c r="Y319" i="2"/>
  <c r="Z319" i="2" s="1"/>
  <c r="AJ207" i="2" l="1"/>
  <c r="AK207" i="2" s="1"/>
  <c r="Y320" i="2"/>
  <c r="Z320" i="2" s="1"/>
  <c r="X321" i="2"/>
  <c r="AJ208" i="2" l="1"/>
  <c r="AK208" i="2" s="1"/>
  <c r="X322" i="2"/>
  <c r="Y321" i="2"/>
  <c r="Z321" i="2" s="1"/>
  <c r="AJ209" i="2" l="1"/>
  <c r="AK209" i="2" s="1"/>
  <c r="Y322" i="2"/>
  <c r="Z322" i="2" s="1"/>
  <c r="X323" i="2"/>
  <c r="AJ210" i="2" l="1"/>
  <c r="AK210" i="2" s="1"/>
  <c r="X324" i="2"/>
  <c r="Y323" i="2"/>
  <c r="Z323" i="2" s="1"/>
  <c r="AJ211" i="2" l="1"/>
  <c r="AK211" i="2" s="1"/>
  <c r="Y324" i="2"/>
  <c r="Z324" i="2" s="1"/>
  <c r="X325" i="2"/>
  <c r="AJ212" i="2" l="1"/>
  <c r="AK212" i="2" s="1"/>
  <c r="X326" i="2"/>
  <c r="Y325" i="2"/>
  <c r="Z325" i="2" s="1"/>
  <c r="AJ213" i="2" l="1"/>
  <c r="AK213" i="2" s="1"/>
  <c r="Y326" i="2"/>
  <c r="Z326" i="2" s="1"/>
  <c r="X327" i="2"/>
  <c r="AJ214" i="2" l="1"/>
  <c r="AK214" i="2" s="1"/>
  <c r="X328" i="2"/>
  <c r="Y327" i="2"/>
  <c r="Z327" i="2" s="1"/>
  <c r="AJ215" i="2" l="1"/>
  <c r="AK215" i="2" s="1"/>
  <c r="Y328" i="2"/>
  <c r="Z328" i="2" s="1"/>
  <c r="X329" i="2"/>
  <c r="AJ216" i="2" l="1"/>
  <c r="AK216" i="2" s="1"/>
  <c r="Y329" i="2"/>
  <c r="Z329" i="2" s="1"/>
  <c r="X330" i="2"/>
  <c r="AJ217" i="2" l="1"/>
  <c r="AK217" i="2" s="1"/>
  <c r="Y330" i="2"/>
  <c r="Z330" i="2" s="1"/>
  <c r="X331" i="2"/>
  <c r="AJ218" i="2" l="1"/>
  <c r="AK218" i="2" s="1"/>
  <c r="Y331" i="2"/>
  <c r="Z331" i="2" s="1"/>
  <c r="X332" i="2"/>
  <c r="AJ219" i="2" l="1"/>
  <c r="AK219" i="2" s="1"/>
  <c r="Y332" i="2"/>
  <c r="Z332" i="2" s="1"/>
  <c r="X333" i="2"/>
  <c r="AJ220" i="2" l="1"/>
  <c r="AK220" i="2" s="1"/>
  <c r="Y333" i="2"/>
  <c r="Z333" i="2" s="1"/>
  <c r="X334" i="2"/>
  <c r="AJ221" i="2" l="1"/>
  <c r="AK221" i="2" s="1"/>
  <c r="Y334" i="2"/>
  <c r="Z334" i="2" s="1"/>
  <c r="X335" i="2"/>
  <c r="AJ222" i="2" l="1"/>
  <c r="AK222" i="2" s="1"/>
  <c r="Y335" i="2"/>
  <c r="Z335" i="2" s="1"/>
  <c r="X336" i="2"/>
  <c r="AJ223" i="2" l="1"/>
  <c r="AK223" i="2" s="1"/>
  <c r="Y336" i="2"/>
  <c r="Z336" i="2" s="1"/>
  <c r="X337" i="2"/>
  <c r="AJ224" i="2" l="1"/>
  <c r="AK224" i="2" s="1"/>
  <c r="Y337" i="2"/>
  <c r="Z337" i="2" s="1"/>
  <c r="X338" i="2"/>
  <c r="AJ225" i="2" l="1"/>
  <c r="AK225" i="2" s="1"/>
  <c r="Y338" i="2"/>
  <c r="Z338" i="2" s="1"/>
  <c r="X339" i="2"/>
  <c r="AJ226" i="2" l="1"/>
  <c r="AK226" i="2" s="1"/>
  <c r="Y339" i="2"/>
  <c r="Z339" i="2" s="1"/>
  <c r="X340" i="2"/>
  <c r="AJ227" i="2" l="1"/>
  <c r="AK227" i="2" s="1"/>
  <c r="Y340" i="2"/>
  <c r="Z340" i="2" s="1"/>
  <c r="X341" i="2"/>
  <c r="AJ228" i="2" l="1"/>
  <c r="AK228" i="2" s="1"/>
  <c r="Y341" i="2"/>
  <c r="Z341" i="2" s="1"/>
  <c r="X342" i="2"/>
  <c r="AJ229" i="2" l="1"/>
  <c r="AK229" i="2" s="1"/>
  <c r="Y342" i="2"/>
  <c r="Z342" i="2" s="1"/>
  <c r="X343" i="2"/>
  <c r="AJ230" i="2" l="1"/>
  <c r="AK230" i="2" s="1"/>
  <c r="Y343" i="2"/>
  <c r="Z343" i="2" s="1"/>
  <c r="X344" i="2"/>
  <c r="AJ231" i="2" l="1"/>
  <c r="AK231" i="2" s="1"/>
  <c r="Y344" i="2"/>
  <c r="Z344" i="2" s="1"/>
  <c r="X345" i="2"/>
  <c r="AJ232" i="2" l="1"/>
  <c r="AK232" i="2" s="1"/>
  <c r="Y345" i="2"/>
  <c r="Z345" i="2" s="1"/>
  <c r="X346" i="2"/>
  <c r="AJ233" i="2" l="1"/>
  <c r="AK233" i="2" s="1"/>
  <c r="Y346" i="2"/>
  <c r="Z346" i="2" s="1"/>
  <c r="X347" i="2"/>
  <c r="AJ234" i="2" l="1"/>
  <c r="AK234" i="2" s="1"/>
  <c r="Y347" i="2"/>
  <c r="Z347" i="2" s="1"/>
  <c r="X348" i="2"/>
  <c r="AJ235" i="2" l="1"/>
  <c r="AK235" i="2" s="1"/>
  <c r="Y348" i="2"/>
  <c r="Z348" i="2" s="1"/>
  <c r="X349" i="2"/>
  <c r="AJ236" i="2" l="1"/>
  <c r="AK236" i="2" s="1"/>
  <c r="Y349" i="2"/>
  <c r="Z349" i="2" s="1"/>
  <c r="X350" i="2"/>
  <c r="AJ237" i="2" l="1"/>
  <c r="AK237" i="2" s="1"/>
  <c r="Y350" i="2"/>
  <c r="Z350" i="2" s="1"/>
  <c r="X351" i="2"/>
  <c r="AJ238" i="2" l="1"/>
  <c r="AK238" i="2" s="1"/>
  <c r="Y351" i="2"/>
  <c r="Z351" i="2" s="1"/>
  <c r="X352" i="2"/>
  <c r="AJ239" i="2" l="1"/>
  <c r="AK239" i="2" s="1"/>
  <c r="Y352" i="2"/>
  <c r="Z352" i="2" s="1"/>
  <c r="X353" i="2"/>
  <c r="AJ240" i="2" l="1"/>
  <c r="AK240" i="2" s="1"/>
  <c r="Y353" i="2"/>
  <c r="Z353" i="2" s="1"/>
  <c r="X354" i="2"/>
  <c r="AJ241" i="2" l="1"/>
  <c r="AK241" i="2" s="1"/>
  <c r="Y354" i="2"/>
  <c r="Z354" i="2" s="1"/>
  <c r="X355" i="2"/>
  <c r="AJ242" i="2" l="1"/>
  <c r="AK242" i="2" s="1"/>
  <c r="Y355" i="2"/>
  <c r="Z355" i="2" s="1"/>
  <c r="X356" i="2"/>
  <c r="AJ243" i="2" l="1"/>
  <c r="AK243" i="2" s="1"/>
  <c r="Y356" i="2"/>
  <c r="Z356" i="2" s="1"/>
  <c r="X357" i="2"/>
  <c r="AJ244" i="2" l="1"/>
  <c r="AK244" i="2" s="1"/>
  <c r="Y357" i="2"/>
  <c r="Z357" i="2" s="1"/>
  <c r="X358" i="2"/>
  <c r="AJ245" i="2" l="1"/>
  <c r="AK245" i="2" s="1"/>
  <c r="Y358" i="2"/>
  <c r="Z358" i="2" s="1"/>
  <c r="X359" i="2"/>
  <c r="AJ246" i="2" l="1"/>
  <c r="AK246" i="2" s="1"/>
  <c r="Y359" i="2"/>
  <c r="Z359" i="2" s="1"/>
  <c r="X360" i="2"/>
  <c r="AJ247" i="2" l="1"/>
  <c r="AK247" i="2" s="1"/>
  <c r="Y360" i="2"/>
  <c r="Z360" i="2" s="1"/>
  <c r="X361" i="2"/>
  <c r="AJ248" i="2" l="1"/>
  <c r="AK248" i="2" s="1"/>
  <c r="Y361" i="2"/>
  <c r="Z361" i="2" s="1"/>
  <c r="X362" i="2"/>
  <c r="AJ249" i="2" l="1"/>
  <c r="AK249" i="2" s="1"/>
  <c r="Y362" i="2"/>
  <c r="Z362" i="2" s="1"/>
  <c r="X363" i="2"/>
  <c r="AJ250" i="2" l="1"/>
  <c r="AK250" i="2" s="1"/>
  <c r="Y363" i="2"/>
  <c r="Z363" i="2" s="1"/>
  <c r="X364" i="2"/>
  <c r="AJ251" i="2" l="1"/>
  <c r="AK251" i="2" s="1"/>
  <c r="Y364" i="2"/>
  <c r="Z364" i="2" s="1"/>
  <c r="X365" i="2"/>
  <c r="AJ252" i="2" l="1"/>
  <c r="AK252" i="2" s="1"/>
  <c r="Y365" i="2"/>
  <c r="Z365" i="2" s="1"/>
  <c r="X366" i="2"/>
  <c r="AJ253" i="2" l="1"/>
  <c r="AK253" i="2" s="1"/>
  <c r="Y366" i="2"/>
  <c r="Z366" i="2" s="1"/>
  <c r="X367" i="2"/>
  <c r="AJ254" i="2" l="1"/>
  <c r="AK254" i="2" s="1"/>
  <c r="Y367" i="2"/>
  <c r="Z367" i="2" s="1"/>
  <c r="X368" i="2"/>
  <c r="AJ255" i="2" l="1"/>
  <c r="AK255" i="2" s="1"/>
  <c r="Y368" i="2"/>
  <c r="Z368" i="2" s="1"/>
  <c r="X369" i="2"/>
  <c r="AJ256" i="2" l="1"/>
  <c r="AK256" i="2" s="1"/>
  <c r="Y369" i="2"/>
  <c r="Z369" i="2" s="1"/>
  <c r="X370" i="2"/>
  <c r="AJ257" i="2" l="1"/>
  <c r="AK257" i="2" s="1"/>
  <c r="Y370" i="2"/>
  <c r="Z370" i="2" s="1"/>
  <c r="X371" i="2"/>
  <c r="AJ258" i="2" l="1"/>
  <c r="AK258" i="2" s="1"/>
  <c r="Y371" i="2"/>
  <c r="Z371" i="2" s="1"/>
  <c r="X372" i="2"/>
  <c r="Y372" i="2" s="1"/>
  <c r="Z372" i="2" s="1"/>
  <c r="AJ259" i="2" l="1"/>
  <c r="AK259" i="2" s="1"/>
</calcChain>
</file>

<file path=xl/sharedStrings.xml><?xml version="1.0" encoding="utf-8"?>
<sst xmlns="http://schemas.openxmlformats.org/spreadsheetml/2006/main" count="222" uniqueCount="186">
  <si>
    <t>CU count</t>
  </si>
  <si>
    <t>Parameter</t>
  </si>
  <si>
    <t>MI100</t>
  </si>
  <si>
    <t>SIMDs per CU</t>
  </si>
  <si>
    <t>WF per WG</t>
  </si>
  <si>
    <t>WG size</t>
  </si>
  <si>
    <t>There is WF/WG &gt; 1 ?</t>
  </si>
  <si>
    <t>VGPR per CU</t>
  </si>
  <si>
    <t>VGPR per SIMD</t>
  </si>
  <si>
    <t>VGPR per work-item</t>
  </si>
  <si>
    <t>LDS per CU, bytes</t>
  </si>
  <si>
    <t>SGPR per CU</t>
  </si>
  <si>
    <t>SGPR per SIMD</t>
  </si>
  <si>
    <t>Value</t>
  </si>
  <si>
    <t>The GPU properties</t>
  </si>
  <si>
    <t>Occupancy Parameters</t>
  </si>
  <si>
    <t>Occupancy, 1 - the theoretical maximum</t>
  </si>
  <si>
    <t>Wavefront Size</t>
  </si>
  <si>
    <t>Workgroup Max Size</t>
  </si>
  <si>
    <t>Max Waves Per CU</t>
  </si>
  <si>
    <t>Max Workgroups per CU</t>
  </si>
  <si>
    <t>Max Waves per SIMD</t>
  </si>
  <si>
    <t>Max Workgroups per CU if WF/WG &gt; 1</t>
  </si>
  <si>
    <t>Max Workgroups per CU if WF/WG = 1</t>
  </si>
  <si>
    <t>LDS per Workgroup, bytes</t>
  </si>
  <si>
    <t>Max VGPR per work-item</t>
  </si>
  <si>
    <t>Calculated kernel limits</t>
  </si>
  <si>
    <t xml:space="preserve"> CP Queue limit</t>
  </si>
  <si>
    <t>WF/CU | CP Queue WG + WF/CU limit</t>
  </si>
  <si>
    <t>WG/CU | CP Queue WG + WF/CU + WG granularity</t>
  </si>
  <si>
    <t>WG/CU | CP Queue WG + WF/SIMD + WF/CU + WG granularity + WG/CU limit</t>
  </si>
  <si>
    <t>WF/CU | CP Queue limit final</t>
  </si>
  <si>
    <t>WF/CU | LDS final</t>
  </si>
  <si>
    <t>WG/CU | LDS + WG/CU limit</t>
  </si>
  <si>
    <t>WF/SIMD | SGPR + WF/SIMD limit</t>
  </si>
  <si>
    <t>WF/CU | SGPR + WF/SIMD limit</t>
  </si>
  <si>
    <t>WF/CU | SGPR + WF/SIMD + WF/CU limit</t>
  </si>
  <si>
    <t>WG/CU | SGPR + WF/SIMD + WF/CU + WG granularity</t>
  </si>
  <si>
    <t>WG/CU | SGPR + WF/SIMD + WF/CU + WG granularity + WG/CU limit</t>
  </si>
  <si>
    <t>WF/CU | SGPR final</t>
  </si>
  <si>
    <t>WF/SIMD | VGPR only + WF/SIMD limit</t>
  </si>
  <si>
    <t>WF/CU | VGPR + WF/SIMD limit</t>
  </si>
  <si>
    <t>Rounded VGPR/work-item</t>
  </si>
  <si>
    <t>WF/SIMD | VGPR only limit</t>
  </si>
  <si>
    <t>WF/SIMD | SGPR only limit</t>
  </si>
  <si>
    <t>WG/CU | LDS only limit</t>
  </si>
  <si>
    <t>WG/CU | CP Queue WG only limit</t>
  </si>
  <si>
    <t>WF/CU | CP Queue WG only limit</t>
  </si>
  <si>
    <t>LDS limit</t>
  </si>
  <si>
    <t>SGPR limit</t>
  </si>
  <si>
    <t>VPGR limit</t>
  </si>
  <si>
    <t>VGRP granularity</t>
  </si>
  <si>
    <t>SGPR granularity</t>
  </si>
  <si>
    <t>Max SGPR per work-item</t>
  </si>
  <si>
    <t>reserved</t>
  </si>
  <si>
    <t>WF/SIMD</t>
  </si>
  <si>
    <t>WF/WG</t>
  </si>
  <si>
    <t>SGPR</t>
  </si>
  <si>
    <t>VGPR</t>
  </si>
  <si>
    <t>WF/CU</t>
  </si>
  <si>
    <t>WF/CU | VGPR + WF/SIMD + WF/CU limit</t>
  </si>
  <si>
    <t>WG/CU | VGPR + WF/SIMD + WF/CU + WG granularity</t>
  </si>
  <si>
    <t>WG/CU | VGPR + WF/SIMD + WF/CU + WG granularity + WG/CU limit</t>
  </si>
  <si>
    <t>WF/CU | VGPR final</t>
  </si>
  <si>
    <t>CU CP queue: wg size</t>
  </si>
  <si>
    <t>LDS</t>
  </si>
  <si>
    <t>WG</t>
  </si>
  <si>
    <t>Trap handler size</t>
  </si>
  <si>
    <t>Rounded SGPR/work-item (+ trap handle)</t>
  </si>
  <si>
    <t>CU limit</t>
  </si>
  <si>
    <t>WG CU limit</t>
  </si>
  <si>
    <t>WF CU limit</t>
  </si>
  <si>
    <t>WF/CU | CP Queue WG + WF/SIMD + WF/CU + WG granularity + WG/CU limit</t>
  </si>
  <si>
    <t>Occupancy limiting factors</t>
  </si>
  <si>
    <t>What is occupancy?</t>
  </si>
  <si>
    <t>Occupancy is controlled by the utilization of resources on a CU</t>
  </si>
  <si>
    <t>Can indicate over/under utilization of resources, limiting performance Different “flavors” of occupancy available:</t>
  </si>
  <si>
    <r>
      <t>Theoretical</t>
    </r>
    <r>
      <rPr>
        <sz val="11"/>
        <color theme="1"/>
        <rFont val="Calibri"/>
        <family val="2"/>
        <scheme val="minor"/>
      </rPr>
      <t> occupancy is a calculated metric, derived from the resources requested by the kernel</t>
    </r>
  </si>
  <si>
    <t>Local Data Store (limits WG per CU)</t>
  </si>
  <si>
    <t>Vector registers (limits WF per SIMD)</t>
  </si>
  <si>
    <t>Work-group granularity</t>
  </si>
  <si>
    <t>Final Occupancy</t>
  </si>
  <si>
    <t>References:</t>
  </si>
  <si>
    <t>1. "AMD Instinct MI100" Instruction Set Architecture Reference Guide, 14-December-2020.</t>
  </si>
  <si>
    <t>2. User Guide for AMDGPU Backend.</t>
  </si>
  <si>
    <t>3. AMD CDNA Whitepaper.</t>
  </si>
  <si>
    <t>4. Discussion about an issue of calculate a WG size.</t>
  </si>
  <si>
    <t>7. Discussion about occupancy in Github</t>
  </si>
  <si>
    <t>8. ORNL Application Readiness Workshop: AMD GPU Basics (Oct 2019)</t>
  </si>
  <si>
    <t>Rounded</t>
  </si>
  <si>
    <t>Help</t>
  </si>
  <si>
    <t>reserved + trap handler (for a beautiful plots)</t>
  </si>
  <si>
    <t>Rounded + TRAP HANDLE (for calculations)</t>
  </si>
  <si>
    <t>available (- special registers like XNACK, VCC, FLAT_SCRATCH)</t>
  </si>
  <si>
    <t>MI50</t>
  </si>
  <si>
    <t>MI60</t>
  </si>
  <si>
    <t>Compute Units per SE</t>
  </si>
  <si>
    <t>Shader Engines (SE)</t>
  </si>
  <si>
    <t>Selected GPU properties</t>
  </si>
  <si>
    <t>Kernel occupancy is a measure of the use of the resources of a compute unit on a GPU,</t>
  </si>
  <si>
    <t xml:space="preserve"> the use being measured by the number of in-flight wavefronts, for a given kernel,</t>
  </si>
  <si>
    <t xml:space="preserve"> relative to the number of wavefronts that can be launched given the ideal kernel dispatch configuration </t>
  </si>
  <si>
    <t>CU scheduler</t>
  </si>
  <si>
    <t>Maximum workgroup size typically is 1024 work-items (threads) [9]</t>
  </si>
  <si>
    <t>5. Radeon Compute Profiler Kernel Occupancy Guide.</t>
  </si>
  <si>
    <t xml:space="preserve">Each compute unit is actually made up of four SIMDs. </t>
  </si>
  <si>
    <t>While some features, such as the GPRs, are still computed on the basis of individual SIMDs,</t>
  </si>
  <si>
    <t xml:space="preserve"> these must be scaled to the whole compute unit. </t>
  </si>
  <si>
    <t>On the other hand, work-group limits must be computed over the whole compute unit [5]</t>
  </si>
  <si>
    <t xml:space="preserve">The first limit to the number of active wavefronts on the compute unit is the work-group size. </t>
  </si>
  <si>
    <t>Each Compute unit (CU), has up to 40 slots for wavefronts.</t>
  </si>
  <si>
    <t>If each work-group is exactly one wavefront, then the maximum number of wavefronts is 40</t>
  </si>
  <si>
    <t>Otherwise, if there is more than one wavefront (WF) per work-group (WG),</t>
  </si>
  <si>
    <t xml:space="preserve"> there is an upper limit of 16 work-groups (WG) per compute unit (CU). [5]</t>
  </si>
  <si>
    <t>Each compute unit has a 64 kB memory space that enables low-latency communication</t>
  </si>
  <si>
    <t>between work-items within a work-group, or the work-items within a wavefront; this is the local</t>
  </si>
  <si>
    <t>data share (LDS) [1. p8]</t>
  </si>
  <si>
    <t>LDS limits number of WG per CU [1][5]</t>
  </si>
  <si>
    <t>VGPRs are allocated in groups of four Dwords. [1, p.16]</t>
  </si>
  <si>
    <t>LDS is allocated per work-group or per-wavefront when work-groups are not in use. LDS space</t>
  </si>
  <si>
    <t>is allocated to a work-group or wavefront in contiguous blocks of 128 Dwords on 128-Dword</t>
  </si>
  <si>
    <t>alignment. LDS allocations do not wrap around the LDS storage. All accesses to LDS are</t>
  </si>
  <si>
    <t>restricted to the space allocated to that wavefront/work-group. [1, p.8]</t>
  </si>
  <si>
    <t>On MI50/MI60/MI100 a  single wavefront can allocate up to 256 vector registers per thread [8]</t>
  </si>
  <si>
    <t>A wavefront can be allocated 16 to 102 SGPRs, in units of 16 GPRs (Dwords). These are</t>
  </si>
  <si>
    <t>logically viewed as SGPRs 0-101. The VCC is physically stored as part of the wavefront’s</t>
  </si>
  <si>
    <t>SGPRs in the highest numbered two SGPRs (SGPR 106 and 107; the source/destination VCC</t>
  </si>
  <si>
    <t>reserved after VCC to hold the trap addresses, as well as saved-PC and trap-handler temps.</t>
  </si>
  <si>
    <t>These all are privileged (cannot be written to unless privilege is set). Note that if a wavefront</t>
  </si>
  <si>
    <t>allocates 16 SGPRs, 2 SGPRs are normally used as VCC, the remaining 14 are available to the</t>
  </si>
  <si>
    <t>shader. Shader hardware does not prevent use of all 16 SGPRs. [1, p.15]</t>
  </si>
  <si>
    <t>On MI50/MI60/MI100 3200 SGPRs are available per CU or 800 per SIMD [1, p.8]</t>
  </si>
  <si>
    <t>Wavefronts are constrained by work-group granularity [5]</t>
  </si>
  <si>
    <t>For VGPR:</t>
  </si>
  <si>
    <t>For SGPR</t>
  </si>
  <si>
    <t>For LDS:</t>
  </si>
  <si>
    <t>The occupancy shown here is the estimated occupancy on a single compute unit.</t>
  </si>
  <si>
    <t xml:space="preserve"> It is independent of the work-loads on the other compute units on the GPU because the occupancy </t>
  </si>
  <si>
    <t>is only really meaningful  if there are sufficient work-items to require all the resources of</t>
  </si>
  <si>
    <t xml:space="preserve"> at least one compute unit (and even then, ideally, there should be a sufficient work-load to ensure </t>
  </si>
  <si>
    <t>that more than one compute unit is needed to execute the work in order to gain the benefits of parallel operations).</t>
  </si>
  <si>
    <t xml:space="preserve"> Higher occupancy allows for increased global memory latency hiding as it allows wavefronts to be </t>
  </si>
  <si>
    <t>swapped when there are global memory accesses.</t>
  </si>
  <si>
    <t xml:space="preserve"> However, once there is a sufficient number of wavefronts on the compute unit to hide any </t>
  </si>
  <si>
    <t>global memory accesses, increasing occupancy may not increase performance. [5]</t>
  </si>
  <si>
    <t xml:space="preserve">Occupancy: the ratio of active Wavefronts (WF) executing on the GPU to </t>
  </si>
  <si>
    <t>the maximum number of possible WF supported by the hardware [8, p.35]</t>
  </si>
  <si>
    <r>
      <t>Achieved</t>
    </r>
    <r>
      <rPr>
        <sz val="11"/>
        <color theme="1"/>
        <rFont val="Calibri"/>
        <family val="2"/>
        <scheme val="minor"/>
      </rPr>
      <t> occupancy is measured on the hardware and is a time-dependent metric</t>
    </r>
  </si>
  <si>
    <t xml:space="preserve"> (as the number of active WF is not constant).</t>
  </si>
  <si>
    <t>In addition, occupancy may be reported per-CU, or per-GPU</t>
  </si>
  <si>
    <t>2. Set the kernel properties</t>
  </si>
  <si>
    <t>1. Select GPU:</t>
  </si>
  <si>
    <t>Selected GPU:</t>
  </si>
  <si>
    <t>3. Here's your occupancy:</t>
  </si>
  <si>
    <t>SGPR per wavefront (including VCC, XNACK, FLAT_SCRATCH)</t>
  </si>
  <si>
    <t>9. AMD HIP Programming guide</t>
  </si>
  <si>
    <t>10. GCN_ISA_Manuals</t>
  </si>
  <si>
    <t>is an alias for those two SGPRs) [10]. When a trap handler is present, 16 additional SGPRs are</t>
  </si>
  <si>
    <t>Scalar registers (limits WF per SIMD)</t>
  </si>
  <si>
    <t>Where can I find my kernel parameters?</t>
  </si>
  <si>
    <t>Back to calculator</t>
  </si>
  <si>
    <t>[5]</t>
  </si>
  <si>
    <t>(dependent on the work-group size and resource use in the kernel).</t>
  </si>
  <si>
    <t>[8, p.35]</t>
  </si>
  <si>
    <t>[9]</t>
  </si>
  <si>
    <t>[1, p.8]</t>
  </si>
  <si>
    <t>[1]</t>
  </si>
  <si>
    <t>[1, p.16]</t>
  </si>
  <si>
    <t>[8]</t>
  </si>
  <si>
    <t>[1, p.15]</t>
  </si>
  <si>
    <t>References</t>
  </si>
  <si>
    <t>; Kernel info:</t>
  </si>
  <si>
    <t>; NumSgprs: 12</t>
  </si>
  <si>
    <t>; NumVgprs: 5</t>
  </si>
  <si>
    <t>; LDSByteSize: 0 bytes/workgroup (compile time only)</t>
  </si>
  <si>
    <t>You can find your kernel resource usage in comments of an assembly output.</t>
  </si>
  <si>
    <t>I.e. let's take a HelloWorld example from HIP-Examples repository</t>
  </si>
  <si>
    <t>To generate the assembly you can use a -save-temps option of hipcc</t>
  </si>
  <si>
    <t>$ hipcc -save-temps ./HelloWorld</t>
  </si>
  <si>
    <t>This will give you an assembly file: HelloWorld-hip-amdgcn-amd-amdhsa-gfx908.s</t>
  </si>
  <si>
    <t>You'll find some useful comments with kernel info:</t>
  </si>
  <si>
    <t>…</t>
  </si>
  <si>
    <t>Now you can copy these numbers and paste to Calculator!</t>
  </si>
  <si>
    <t>11.  HIP-Examples on GitHub</t>
  </si>
  <si>
    <t>[11]</t>
  </si>
  <si>
    <t>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</si>
</sst>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.75"/>
      <color theme="1"/>
      <name val="MathJax_Main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0" fillId="6" borderId="8" applyNumberFormat="0" applyAlignment="0" applyProtection="0"/>
    <xf numFmtId="0" fontId="11" fillId="7" borderId="9" applyNumberFormat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6" fillId="0" borderId="0" xfId="1" applyAlignment="1">
      <alignment horizontal="left" vertical="center" indent="1"/>
    </xf>
    <xf numFmtId="0" fontId="6" fillId="0" borderId="0" xfId="1"/>
    <xf numFmtId="0" fontId="3" fillId="0" borderId="0" xfId="0" applyFont="1"/>
    <xf numFmtId="0" fontId="8" fillId="3" borderId="0" xfId="0" applyFont="1" applyFill="1" applyBorder="1"/>
    <xf numFmtId="0" fontId="7" fillId="3" borderId="0" xfId="0" applyFont="1" applyFill="1" applyBorder="1"/>
    <xf numFmtId="0" fontId="8" fillId="3" borderId="0" xfId="0" applyFont="1" applyFill="1"/>
    <xf numFmtId="0" fontId="7" fillId="3" borderId="0" xfId="0" applyFont="1" applyFill="1"/>
    <xf numFmtId="0" fontId="9" fillId="4" borderId="0" xfId="0" applyFont="1" applyFill="1" applyBorder="1"/>
    <xf numFmtId="0" fontId="2" fillId="5" borderId="0" xfId="0" applyFont="1" applyFill="1" applyBorder="1"/>
    <xf numFmtId="0" fontId="6" fillId="0" borderId="0" xfId="1" applyAlignment="1">
      <alignment horizontal="left" vertical="top"/>
    </xf>
    <xf numFmtId="0" fontId="0" fillId="0" borderId="0" xfId="0" applyAlignment="1">
      <alignment vertical="top"/>
    </xf>
    <xf numFmtId="0" fontId="6" fillId="0" borderId="0" xfId="1" applyAlignment="1">
      <alignment vertical="top"/>
    </xf>
    <xf numFmtId="0" fontId="10" fillId="6" borderId="8" xfId="2"/>
    <xf numFmtId="0" fontId="12" fillId="7" borderId="8" xfId="4"/>
    <xf numFmtId="0" fontId="11" fillId="7" borderId="9" xfId="3"/>
    <xf numFmtId="0" fontId="13" fillId="8" borderId="0" xfId="5" applyFill="1"/>
    <xf numFmtId="0" fontId="0" fillId="8" borderId="0" xfId="0" applyFill="1"/>
    <xf numFmtId="0" fontId="6" fillId="8" borderId="0" xfId="1" applyFill="1" applyAlignment="1">
      <alignment horizontal="left" vertical="top"/>
    </xf>
    <xf numFmtId="0" fontId="0" fillId="8" borderId="0" xfId="0" applyFont="1" applyFill="1"/>
    <xf numFmtId="0" fontId="0" fillId="8" borderId="0" xfId="0" applyFill="1" applyAlignment="1">
      <alignment vertical="top"/>
    </xf>
    <xf numFmtId="0" fontId="13" fillId="0" borderId="0" xfId="5"/>
    <xf numFmtId="0" fontId="6" fillId="8" borderId="0" xfId="1" applyFill="1" applyAlignment="1">
      <alignment vertical="top"/>
    </xf>
    <xf numFmtId="0" fontId="6" fillId="8" borderId="0" xfId="1" applyFill="1"/>
  </cellXfs>
  <cellStyles count="6">
    <cellStyle name="Calculation" xfId="4" builtinId="22"/>
    <cellStyle name="Explanatory Text" xfId="5" builtinId="53"/>
    <cellStyle name="Hyperlink" xfId="1" builtinId="8"/>
    <cellStyle name="Input" xfId="2" builtinId="20"/>
    <cellStyle name="Normal" xfId="0" builtinId="0"/>
    <cellStyle name="Output" xfId="3" builtinId="21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 size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CP queue limit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Calculator!$AC$116:$AC$147</c:f>
              <c:numCache>
                <c:formatCode>General</c:formatCode>
                <c:ptCount val="32"/>
                <c:pt idx="0">
                  <c:v>1</c:v>
                </c:pt>
                <c:pt idx="1">
                  <c:v>64</c:v>
                </c:pt>
                <c:pt idx="2">
                  <c:v>65</c:v>
                </c:pt>
                <c:pt idx="3">
                  <c:v>128</c:v>
                </c:pt>
                <c:pt idx="4">
                  <c:v>129</c:v>
                </c:pt>
                <c:pt idx="5">
                  <c:v>192</c:v>
                </c:pt>
                <c:pt idx="6">
                  <c:v>193</c:v>
                </c:pt>
                <c:pt idx="7">
                  <c:v>256</c:v>
                </c:pt>
                <c:pt idx="8">
                  <c:v>257</c:v>
                </c:pt>
                <c:pt idx="9">
                  <c:v>320</c:v>
                </c:pt>
                <c:pt idx="10">
                  <c:v>321</c:v>
                </c:pt>
                <c:pt idx="11">
                  <c:v>384</c:v>
                </c:pt>
                <c:pt idx="12">
                  <c:v>385</c:v>
                </c:pt>
                <c:pt idx="13">
                  <c:v>448</c:v>
                </c:pt>
                <c:pt idx="14">
                  <c:v>449</c:v>
                </c:pt>
                <c:pt idx="15">
                  <c:v>512</c:v>
                </c:pt>
                <c:pt idx="16">
                  <c:v>513</c:v>
                </c:pt>
                <c:pt idx="17">
                  <c:v>576</c:v>
                </c:pt>
                <c:pt idx="18">
                  <c:v>577</c:v>
                </c:pt>
                <c:pt idx="19">
                  <c:v>640</c:v>
                </c:pt>
                <c:pt idx="20">
                  <c:v>641</c:v>
                </c:pt>
                <c:pt idx="21">
                  <c:v>704</c:v>
                </c:pt>
                <c:pt idx="22">
                  <c:v>705</c:v>
                </c:pt>
                <c:pt idx="23">
                  <c:v>768</c:v>
                </c:pt>
                <c:pt idx="24">
                  <c:v>769</c:v>
                </c:pt>
                <c:pt idx="25">
                  <c:v>832</c:v>
                </c:pt>
                <c:pt idx="26">
                  <c:v>833</c:v>
                </c:pt>
                <c:pt idx="27">
                  <c:v>896</c:v>
                </c:pt>
                <c:pt idx="28">
                  <c:v>897</c:v>
                </c:pt>
                <c:pt idx="29">
                  <c:v>960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Calculator!$AG$116:$AG$147</c:f>
              <c:numCache>
                <c:formatCode>General</c:formatCode>
                <c:ptCount val="32"/>
                <c:pt idx="0">
                  <c:v>40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</c:numCache>
            </c:numRef>
          </c:yVal>
          <c:smooth val="0"/>
        </c:ser>
        <c:ser>
          <c:idx val="0"/>
          <c:order val="1"/>
          <c:tx>
            <c:v>Work group limit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Calculator!$AC$116:$AC$147</c:f>
              <c:numCache>
                <c:formatCode>General</c:formatCode>
                <c:ptCount val="32"/>
                <c:pt idx="0">
                  <c:v>1</c:v>
                </c:pt>
                <c:pt idx="1">
                  <c:v>64</c:v>
                </c:pt>
                <c:pt idx="2">
                  <c:v>65</c:v>
                </c:pt>
                <c:pt idx="3">
                  <c:v>128</c:v>
                </c:pt>
                <c:pt idx="4">
                  <c:v>129</c:v>
                </c:pt>
                <c:pt idx="5">
                  <c:v>192</c:v>
                </c:pt>
                <c:pt idx="6">
                  <c:v>193</c:v>
                </c:pt>
                <c:pt idx="7">
                  <c:v>256</c:v>
                </c:pt>
                <c:pt idx="8">
                  <c:v>257</c:v>
                </c:pt>
                <c:pt idx="9">
                  <c:v>320</c:v>
                </c:pt>
                <c:pt idx="10">
                  <c:v>321</c:v>
                </c:pt>
                <c:pt idx="11">
                  <c:v>384</c:v>
                </c:pt>
                <c:pt idx="12">
                  <c:v>385</c:v>
                </c:pt>
                <c:pt idx="13">
                  <c:v>448</c:v>
                </c:pt>
                <c:pt idx="14">
                  <c:v>449</c:v>
                </c:pt>
                <c:pt idx="15">
                  <c:v>512</c:v>
                </c:pt>
                <c:pt idx="16">
                  <c:v>513</c:v>
                </c:pt>
                <c:pt idx="17">
                  <c:v>576</c:v>
                </c:pt>
                <c:pt idx="18">
                  <c:v>577</c:v>
                </c:pt>
                <c:pt idx="19">
                  <c:v>640</c:v>
                </c:pt>
                <c:pt idx="20">
                  <c:v>641</c:v>
                </c:pt>
                <c:pt idx="21">
                  <c:v>704</c:v>
                </c:pt>
                <c:pt idx="22">
                  <c:v>705</c:v>
                </c:pt>
                <c:pt idx="23">
                  <c:v>768</c:v>
                </c:pt>
                <c:pt idx="24">
                  <c:v>769</c:v>
                </c:pt>
                <c:pt idx="25">
                  <c:v>832</c:v>
                </c:pt>
                <c:pt idx="26">
                  <c:v>833</c:v>
                </c:pt>
                <c:pt idx="27">
                  <c:v>896</c:v>
                </c:pt>
                <c:pt idx="28">
                  <c:v>897</c:v>
                </c:pt>
                <c:pt idx="29">
                  <c:v>960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Calculator!$AF$116:$AF$147</c:f>
              <c:numCache>
                <c:formatCode>General</c:formatCode>
                <c:ptCount val="32"/>
                <c:pt idx="0">
                  <c:v>40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48</c:v>
                </c:pt>
                <c:pt idx="5">
                  <c:v>48</c:v>
                </c:pt>
                <c:pt idx="6">
                  <c:v>64</c:v>
                </c:pt>
                <c:pt idx="7">
                  <c:v>64</c:v>
                </c:pt>
                <c:pt idx="8">
                  <c:v>80</c:v>
                </c:pt>
                <c:pt idx="9">
                  <c:v>80</c:v>
                </c:pt>
                <c:pt idx="10">
                  <c:v>96</c:v>
                </c:pt>
                <c:pt idx="11">
                  <c:v>96</c:v>
                </c:pt>
                <c:pt idx="12">
                  <c:v>112</c:v>
                </c:pt>
                <c:pt idx="13">
                  <c:v>112</c:v>
                </c:pt>
                <c:pt idx="14">
                  <c:v>128</c:v>
                </c:pt>
                <c:pt idx="15">
                  <c:v>128</c:v>
                </c:pt>
                <c:pt idx="16">
                  <c:v>144</c:v>
                </c:pt>
                <c:pt idx="17">
                  <c:v>144</c:v>
                </c:pt>
                <c:pt idx="18">
                  <c:v>160</c:v>
                </c:pt>
                <c:pt idx="19">
                  <c:v>160</c:v>
                </c:pt>
                <c:pt idx="20">
                  <c:v>176</c:v>
                </c:pt>
                <c:pt idx="21">
                  <c:v>176</c:v>
                </c:pt>
                <c:pt idx="22">
                  <c:v>192</c:v>
                </c:pt>
                <c:pt idx="23">
                  <c:v>192</c:v>
                </c:pt>
                <c:pt idx="24">
                  <c:v>208</c:v>
                </c:pt>
                <c:pt idx="25">
                  <c:v>208</c:v>
                </c:pt>
                <c:pt idx="26">
                  <c:v>224</c:v>
                </c:pt>
                <c:pt idx="27">
                  <c:v>224</c:v>
                </c:pt>
                <c:pt idx="28">
                  <c:v>240</c:v>
                </c:pt>
                <c:pt idx="29">
                  <c:v>240</c:v>
                </c:pt>
                <c:pt idx="30">
                  <c:v>256</c:v>
                </c:pt>
                <c:pt idx="31">
                  <c:v>256</c:v>
                </c:pt>
              </c:numCache>
            </c:numRef>
          </c:yVal>
          <c:smooth val="0"/>
        </c:ser>
        <c:ser>
          <c:idx val="1"/>
          <c:order val="2"/>
          <c:tx>
            <c:v>Your kernel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Calculator!$B$6</c:f>
              <c:numCache>
                <c:formatCode>General</c:formatCode>
                <c:ptCount val="1"/>
                <c:pt idx="0">
                  <c:v>256</c:v>
                </c:pt>
              </c:numCache>
            </c:numRef>
          </c:xVal>
          <c:yVal>
            <c:numRef>
              <c:f>Calculator!$B$32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7576"/>
        <c:axId val="166617192"/>
      </c:scatterChart>
      <c:valAx>
        <c:axId val="166617192"/>
        <c:scaling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Wavefronts</a:t>
                </a:r>
                <a:r>
                  <a:rPr lang="en-US" baseline="0"/>
                  <a:t> per CU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7576"/>
        <c:crosses val="autoZero"/>
        <c:crossBetween val="midCat"/>
        <c:majorUnit val="32"/>
      </c:valAx>
      <c:valAx>
        <c:axId val="166617576"/>
        <c:scaling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(Work-items) per WorKgourp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7192"/>
        <c:crosses val="autoZero"/>
        <c:crossBetween val="midCat"/>
        <c:majorUnit val="64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LDS LIMIT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CP queue limit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Calculator!$AI$3:$AI$259</c:f>
              <c:numCache>
                <c:formatCode>General</c:formatCode>
                <c:ptCount val="257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</c:numCache>
            </c:numRef>
          </c:xVal>
          <c:yVal>
            <c:numRef>
              <c:f>Calculator!$AL$3:$AL$259</c:f>
              <c:numCache>
                <c:formatCode>General</c:formatCode>
                <c:ptCount val="25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</c:numCache>
            </c:numRef>
          </c:yVal>
          <c:smooth val="0"/>
        </c:ser>
        <c:ser>
          <c:idx val="0"/>
          <c:order val="1"/>
          <c:tx>
            <c:v>LDS limit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Calculator!$AI$3:$AI$259</c:f>
              <c:numCache>
                <c:formatCode>General</c:formatCode>
                <c:ptCount val="257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</c:numCache>
            </c:numRef>
          </c:xVal>
          <c:yVal>
            <c:numRef>
              <c:f>Calculator!$AK$3:$AK$259</c:f>
              <c:numCache>
                <c:formatCode>General</c:formatCode>
                <c:ptCount val="25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92</c:v>
                </c:pt>
                <c:pt idx="11">
                  <c:v>84</c:v>
                </c:pt>
                <c:pt idx="12">
                  <c:v>76</c:v>
                </c:pt>
                <c:pt idx="13">
                  <c:v>72</c:v>
                </c:pt>
                <c:pt idx="14">
                  <c:v>68</c:v>
                </c:pt>
                <c:pt idx="15">
                  <c:v>64</c:v>
                </c:pt>
                <c:pt idx="16">
                  <c:v>60</c:v>
                </c:pt>
                <c:pt idx="17">
                  <c:v>56</c:v>
                </c:pt>
                <c:pt idx="18">
                  <c:v>52</c:v>
                </c:pt>
                <c:pt idx="19">
                  <c:v>48</c:v>
                </c:pt>
                <c:pt idx="20">
                  <c:v>48</c:v>
                </c:pt>
                <c:pt idx="21">
                  <c:v>44</c:v>
                </c:pt>
                <c:pt idx="22">
                  <c:v>44</c:v>
                </c:pt>
                <c:pt idx="23">
                  <c:v>40</c:v>
                </c:pt>
                <c:pt idx="24">
                  <c:v>40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Your kernel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Calculator!$B$9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Calculator!$B$43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1200"/>
        <c:axId val="202806488"/>
      </c:scatterChart>
      <c:valAx>
        <c:axId val="167091200"/>
        <c:scaling>
          <c:orientation val="minMax"/>
          <c:max val="66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LDS used by kernel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6488"/>
        <c:crosses val="autoZero"/>
        <c:crossBetween val="midCat"/>
        <c:majorUnit val="5120"/>
      </c:valAx>
      <c:valAx>
        <c:axId val="202806488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Wavefronts per CU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1200"/>
        <c:crosses val="autoZero"/>
        <c:crossBetween val="midCat"/>
        <c:majorUnit val="8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SGPRs</a:t>
            </a:r>
            <a:r>
              <a:rPr lang="en-US" baseline="0"/>
              <a:t>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CP queue limit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Calculator!$Y$3:$Y$109</c:f>
              <c:numCache>
                <c:formatCode>General</c:formatCode>
                <c:ptCount val="107"/>
                <c:pt idx="0">
                  <c:v>16</c:v>
                </c:pt>
                <c:pt idx="1">
                  <c:v>17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93</c:v>
                </c:pt>
                <c:pt idx="72">
                  <c:v>94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98</c:v>
                </c:pt>
                <c:pt idx="77">
                  <c:v>99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103</c:v>
                </c:pt>
                <c:pt idx="82">
                  <c:v>104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108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114</c:v>
                </c:pt>
                <c:pt idx="93">
                  <c:v>115</c:v>
                </c:pt>
                <c:pt idx="94">
                  <c:v>116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122</c:v>
                </c:pt>
                <c:pt idx="101">
                  <c:v>123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</c:numCache>
            </c:numRef>
          </c:xVal>
          <c:yVal>
            <c:numRef>
              <c:f>Calculator!$AE$3:$AE$109</c:f>
              <c:numCache>
                <c:formatCode>General</c:formatCode>
                <c:ptCount val="10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</c:numCache>
            </c:numRef>
          </c:yVal>
          <c:smooth val="0"/>
        </c:ser>
        <c:ser>
          <c:idx val="0"/>
          <c:order val="1"/>
          <c:tx>
            <c:v>SGPRs limit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Calculator!$Y$3:$Y$109</c:f>
              <c:numCache>
                <c:formatCode>General</c:formatCode>
                <c:ptCount val="107"/>
                <c:pt idx="0">
                  <c:v>16</c:v>
                </c:pt>
                <c:pt idx="1">
                  <c:v>17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93</c:v>
                </c:pt>
                <c:pt idx="72">
                  <c:v>94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98</c:v>
                </c:pt>
                <c:pt idx="77">
                  <c:v>99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103</c:v>
                </c:pt>
                <c:pt idx="82">
                  <c:v>104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108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114</c:v>
                </c:pt>
                <c:pt idx="93">
                  <c:v>115</c:v>
                </c:pt>
                <c:pt idx="94">
                  <c:v>116</c:v>
                </c:pt>
                <c:pt idx="95">
                  <c:v>117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122</c:v>
                </c:pt>
                <c:pt idx="101">
                  <c:v>123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</c:numCache>
            </c:numRef>
          </c:xVal>
          <c:yVal>
            <c:numRef>
              <c:f>Calculator!$AD$3:$AD$109</c:f>
              <c:numCache>
                <c:formatCode>General</c:formatCode>
                <c:ptCount val="107"/>
                <c:pt idx="0">
                  <c:v>208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</c:numCache>
            </c:numRef>
          </c:yVal>
          <c:smooth val="0"/>
        </c:ser>
        <c:ser>
          <c:idx val="1"/>
          <c:order val="2"/>
          <c:tx>
            <c:v>Your kernel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Calculator!$B$48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Calculator!$B$55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0008"/>
        <c:axId val="202860392"/>
      </c:scatterChart>
      <c:valAx>
        <c:axId val="202860008"/>
        <c:scaling>
          <c:orientation val="minMax"/>
          <c:max val="128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SGPr used by kernel (rounded+trap handler)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392"/>
        <c:crosses val="autoZero"/>
        <c:crossBetween val="midCat"/>
        <c:majorUnit val="16"/>
      </c:valAx>
      <c:valAx>
        <c:axId val="202860392"/>
        <c:scaling>
          <c:orientation val="minMax"/>
          <c:max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Wavefronts per CU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008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VGPRS</a:t>
            </a:r>
            <a:r>
              <a:rPr lang="en-US" baseline="0"/>
              <a:t>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CP queue limit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Calculator!$X$116:$X$372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Calculator!$AA$116:$AA$372</c:f>
              <c:numCache>
                <c:formatCode>General</c:formatCode>
                <c:ptCount val="25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</c:numCache>
            </c:numRef>
          </c:yVal>
          <c:smooth val="0"/>
        </c:ser>
        <c:ser>
          <c:idx val="0"/>
          <c:order val="1"/>
          <c:tx>
            <c:v>VGPRs limit only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Calculator!$X$116:$X$372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Calculator!$Z$116:$Z$372</c:f>
              <c:numCache>
                <c:formatCode>General</c:formatCode>
                <c:ptCount val="25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60</c:v>
                </c:pt>
                <c:pt idx="17">
                  <c:v>56</c:v>
                </c:pt>
                <c:pt idx="18">
                  <c:v>52</c:v>
                </c:pt>
                <c:pt idx="19">
                  <c:v>48</c:v>
                </c:pt>
                <c:pt idx="20">
                  <c:v>48</c:v>
                </c:pt>
                <c:pt idx="21">
                  <c:v>44</c:v>
                </c:pt>
                <c:pt idx="22">
                  <c:v>44</c:v>
                </c:pt>
                <c:pt idx="23">
                  <c:v>40</c:v>
                </c:pt>
                <c:pt idx="24">
                  <c:v>40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Your kernel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Calculator!$B$60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Calculator!$B$67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9832"/>
        <c:axId val="202946272"/>
      </c:scatterChart>
      <c:valAx>
        <c:axId val="20288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VGPR used by kernel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6272"/>
        <c:crosses val="autoZero"/>
        <c:crossBetween val="midCat"/>
        <c:majorUnit val="16"/>
      </c:valAx>
      <c:valAx>
        <c:axId val="202946272"/>
        <c:scaling>
          <c:orientation val="minMax"/>
          <c:max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Wavefronts per CU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83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114300</xdr:colOff>
      <xdr:row>24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21</xdr:col>
      <xdr:colOff>57150</xdr:colOff>
      <xdr:row>24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7</xdr:col>
      <xdr:colOff>114300</xdr:colOff>
      <xdr:row>47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21</xdr:col>
      <xdr:colOff>66675</xdr:colOff>
      <xdr:row>47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245268</xdr:colOff>
      <xdr:row>55</xdr:row>
      <xdr:rowOff>144065</xdr:rowOff>
    </xdr:from>
    <xdr:ext cx="65" cy="172227"/>
    <xdr:sp macro="" textlink="">
      <xdr:nvSpPr>
        <xdr:cNvPr id="11" name="TextBox 10"/>
        <xdr:cNvSpPr txBox="1"/>
      </xdr:nvSpPr>
      <xdr:spPr>
        <a:xfrm>
          <a:off x="3281362" y="98357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29767</xdr:colOff>
      <xdr:row>32</xdr:row>
      <xdr:rowOff>0</xdr:rowOff>
    </xdr:from>
    <xdr:ext cx="3654527" cy="361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29767" y="5203031"/>
              <a:ext cx="3654527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𝑊𝐹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𝐶𝑈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=40, 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𝑊𝐹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𝑆𝐼𝑀𝐷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=10,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𝑊𝐺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𝑠𝑖𝑧𝑒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=1024</m:t>
                  </m:r>
                </m:oMath>
              </a14:m>
              <a:r>
                <a:rPr lang="en-US" sz="1100" b="0"/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𝑠𝑖𝑧𝑒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𝑊𝐹</m:t>
                      </m:r>
                    </m:sup>
                  </m:sSub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=64</m:t>
                  </m:r>
                </m:oMath>
              </a14:m>
              <a:endParaRPr lang="en-US" sz="1100" b="0"/>
            </a:p>
            <a:p>
              <a:endParaRPr lang="en-US" sz="1100" b="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29767" y="5203031"/>
              <a:ext cx="3654527" cy="361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𝑊𝐹〗_𝑚𝑎𝑥^𝐶𝑈=40, 〖𝑊𝐹〗_𝑚𝑎𝑥^𝑆𝐼𝑀𝐷=10, 〖𝑊𝐺〗_(𝑠𝑖𝑧𝑒 𝑚𝑎𝑥)=1024</a:t>
              </a:r>
              <a:r>
                <a:rPr lang="en-US" sz="1100" b="0"/>
                <a:t>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〖𝑊𝐼〗_𝑠𝑖𝑧𝑒^𝑊𝐹=64</a:t>
              </a:r>
              <a:endParaRPr lang="en-US" sz="1100" b="0"/>
            </a:p>
            <a:p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0</xdr:rowOff>
    </xdr:from>
    <xdr:ext cx="1752082" cy="62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0" y="5411391"/>
              <a:ext cx="1752082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𝐶𝑈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40, 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𝑖𝑓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𝑊𝐹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𝑘𝑒𝑟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𝑊𝐺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𝑘𝑒𝑟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16, 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0" y="5411391"/>
              <a:ext cx="1752082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〖𝑊𝐹〗_𝐶𝑈^𝑚𝑎𝑥={█(40, 𝑖𝑓 〖𝑊𝐹〗_𝑘𝑒𝑟/〖𝑊𝐺〗_𝑘𝑒𝑟 =1@16, 𝑜𝑡ℎ𝑒𝑟𝑤𝑖𝑠𝑒)┤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46</xdr:row>
      <xdr:rowOff>190500</xdr:rowOff>
    </xdr:from>
    <xdr:ext cx="1522853" cy="399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0" y="7923609"/>
              <a:ext cx="1522853" cy="399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𝑊𝐺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𝐿𝐷𝑆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𝐶𝑈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⌊"/>
                        <m:endChr m:val="⌋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𝐿𝐷𝑆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𝐶𝑈</m:t>
                                </m:r>
                              </m:sup>
                            </m:sSubSup>
                          </m:num>
                          <m:den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𝐿𝐷𝑆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𝑘𝑒𝑟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𝑊𝐺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0" y="7923609"/>
              <a:ext cx="1522853" cy="399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𝑊𝐺〗_(lim⁡𝑏𝑦 𝐿𝐷𝑆)^𝐶𝑈=⌊(〖𝐿𝐷𝑆〗_𝑚𝑎𝑥^𝐶𝑈)/(〖𝐿𝐷𝑆〗_𝑘𝑒𝑟^𝑊𝐺 )⌋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54</xdr:row>
      <xdr:rowOff>0</xdr:rowOff>
    </xdr:from>
    <xdr:ext cx="2002215" cy="4188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0" y="9691688"/>
              <a:ext cx="2002215" cy="418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𝑊𝐹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𝑉𝐺𝑃𝑅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𝑆𝐼𝑀𝐷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⌊"/>
                        <m:endChr m:val="⌋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𝑉𝐺𝑃𝑅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𝑆𝐼𝑀𝐷</m:t>
                                </m:r>
                              </m:sup>
                            </m:sSubSup>
                          </m:num>
                          <m:den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𝑆𝐺𝑃𝑅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𝑟𝑒𝑞𝑢𝑒𝑠𝑡𝑒𝑑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𝑊𝐹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0" y="9691688"/>
              <a:ext cx="2002215" cy="418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 𝑉𝐺𝑃𝑅)^𝑆𝐼𝑀𝐷=⌊(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〖𝑉𝐺𝑃𝑅〗_𝑚𝑎𝑥^𝑆𝐼𝑀𝐷)/(〖</a:t>
              </a:r>
              <a:r>
                <a:rPr lang="en-US" sz="1100" b="0" i="0">
                  <a:latin typeface="Cambria Math" panose="02040503050406030204" pitchFamily="18" charset="0"/>
                </a:rPr>
                <a:t>𝑆𝐺𝑃𝑅〗_𝑟𝑒𝑞𝑢𝑒𝑠𝑡𝑒𝑑^𝑊𝐹 )⌋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69</xdr:row>
      <xdr:rowOff>0</xdr:rowOff>
    </xdr:from>
    <xdr:ext cx="1938671" cy="399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0" y="11822906"/>
              <a:ext cx="1938671" cy="399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𝑊𝐹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𝑆𝐺𝑃𝑅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𝑆𝐼𝑀𝐷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⌊"/>
                        <m:endChr m:val="⌋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𝑆𝐺𝑃𝑅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𝑆𝐼𝑀𝐷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𝑆𝐺𝑃𝑅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𝑎𝑙𝑙𝑜𝑐𝑎𝑡𝑒𝑑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𝑊𝐹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0" y="11822906"/>
              <a:ext cx="1938671" cy="399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𝑆𝐺𝑃𝑅)^𝑆𝐼𝑀𝐷=⌊〖𝑆𝐺𝑃𝑅〗^𝑆𝐼𝑀𝐷/(〖𝑆𝐺𝑃𝑅〗_𝑎𝑙𝑙𝑜𝑐𝑎𝑡𝑒𝑑^𝑊𝐹 )⌋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77</xdr:row>
      <xdr:rowOff>0</xdr:rowOff>
    </xdr:from>
    <xdr:ext cx="3391569" cy="209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0" y="13263563"/>
              <a:ext cx="3391569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𝑊𝐹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𝑉𝐺𝑃𝑅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𝐶𝑈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𝑊𝐹</m:t>
                                </m:r>
                              </m:e>
                              <m:sub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𝑏𝑦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𝑉𝐺𝑃𝑅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𝑆𝐼𝑀𝐷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𝑊𝐹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𝑆𝐼𝑀𝐷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𝑆𝐼𝑀𝐷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𝐶𝑈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0" y="13263563"/>
              <a:ext cx="3391569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 𝑉𝐺𝑃𝑅)^𝐶𝑈=min⁡〖(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〖𝑊𝐹〗_(lim⁡𝑏𝑦  𝑉𝐺𝑃𝑅)^𝑆𝐼𝑀𝐷, 〖𝑊𝐹〗_𝑚𝑎𝑥^𝑆𝐼𝑀𝐷 )</a:t>
              </a:r>
              <a:r>
                <a:rPr lang="en-US" sz="1100" b="0" i="0">
                  <a:latin typeface="Cambria Math" panose="02040503050406030204" pitchFamily="18" charset="0"/>
                </a:rPr>
                <a:t>∗〖𝑆𝐼𝑀𝐷〗^𝐶𝑈 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78</xdr:row>
      <xdr:rowOff>0</xdr:rowOff>
    </xdr:from>
    <xdr:ext cx="3043204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0" y="13454063"/>
              <a:ext cx="3043204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𝑊𝐺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𝑉𝐺𝑃𝑅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𝐶𝑈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begChr m:val="⌊"/>
                                <m:endChr m:val="⌋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𝑊𝐹</m:t>
                                        </m:r>
                                      </m:e>
                                      <m:sub>
                                        <m:func>
                                          <m:func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US" sz="1100" b="0" i="0">
                                                <a:latin typeface="Cambria Math" panose="02040503050406030204" pitchFamily="18" charset="0"/>
                                              </a:rPr>
                                              <m:t>lim</m:t>
                                            </m:r>
                                          </m:fName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𝑏𝑦</m:t>
                                            </m:r>
                                          </m:e>
                                        </m:func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𝑉𝐺𝑃𝑅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𝐶𝑈</m:t>
                                        </m:r>
                                      </m:sup>
                                    </m:sSubSup>
                                  </m:num>
                                  <m:den>
                                    <m:sSubSup>
                                      <m:sSub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𝑊𝐹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𝑘𝑒𝑟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𝑊𝐺</m:t>
                                        </m:r>
                                      </m:sup>
                                    </m:sSubSup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𝑊𝐺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𝐶𝑈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0" y="13454063"/>
              <a:ext cx="3043204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𝑊𝐺〗_(lim⁡𝑏𝑦  𝑉𝐺𝑃𝑅)^𝐶𝑈=min⁡〖(⌊(〖𝑊𝐹〗_(lim⁡𝑏𝑦 𝑉𝐺𝑃𝑅)^𝐶𝑈)/(〖𝑊𝐹〗_𝑘𝑒𝑟^𝑊𝐺 )⌋, 〖𝑊𝐺〗_𝑚𝑎𝑥^𝐶𝑈 ) 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80</xdr:row>
      <xdr:rowOff>0</xdr:rowOff>
    </xdr:from>
    <xdr:ext cx="2266711" cy="2099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0" y="13835063"/>
              <a:ext cx="2266711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𝑊𝐹</m:t>
                      </m:r>
                    </m:e>
                    <m:sub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lim</m:t>
                          </m:r>
                        </m:fName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𝑏𝑦</m:t>
                          </m:r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𝑉𝐺𝑃𝑅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𝐶𝑈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𝑊𝐺</m:t>
                      </m:r>
                    </m:e>
                    <m:sub>
                      <m:func>
                        <m:func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fNam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𝑏𝑦</m:t>
                          </m:r>
                        </m:e>
                      </m:func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𝑉𝐺𝑃𝑅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𝐶𝑈</m:t>
                      </m:r>
                    </m:sup>
                  </m:sSubSup>
                </m:oMath>
              </a14:m>
              <a:r>
                <a:rPr lang="en-US" sz="1100"/>
                <a:t>*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𝑊𝐹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𝑘𝑒𝑟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𝑊𝐺</m:t>
                      </m:r>
                    </m:sup>
                  </m:sSub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0" y="13835063"/>
              <a:ext cx="2266711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 𝑉𝐺𝑃𝑅)^𝐶𝑈=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𝑊𝐺〗_(lim⁡𝑏𝑦  𝑉𝐺𝑃𝑅)^𝐶𝑈</a:t>
              </a:r>
              <a:r>
                <a:rPr lang="en-US" sz="1100"/>
                <a:t>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〖𝑊𝐹〗_𝑘𝑒𝑟^𝑊𝐺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83</xdr:row>
      <xdr:rowOff>0</xdr:rowOff>
    </xdr:from>
    <xdr:ext cx="3391569" cy="209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0" y="14406563"/>
              <a:ext cx="3391569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𝑊𝐹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𝑆𝐺𝑃𝑅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𝐶𝑈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𝑊𝐹</m:t>
                                </m:r>
                              </m:e>
                              <m:sub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𝑏𝑦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𝑆𝐺𝑃𝑅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𝑆𝐼𝑀𝐷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𝑊𝐹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𝑆𝐼𝑀𝐷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𝑆𝐼𝑀𝐷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𝐶𝑈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0" y="14406563"/>
              <a:ext cx="3391569" cy="209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 𝑆𝐺𝑃𝑅)^𝐶𝑈=min⁡〖(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〖𝑊𝐹〗_(lim⁡𝑏𝑦  𝑆𝐺𝑃𝑅)^𝑆𝐼𝑀𝐷, 〖𝑊𝐹〗_𝑚𝑎𝑥^𝑆𝐼𝑀𝐷 )</a:t>
              </a:r>
              <a:r>
                <a:rPr lang="en-US" sz="1100" b="0" i="0">
                  <a:latin typeface="Cambria Math" panose="02040503050406030204" pitchFamily="18" charset="0"/>
                </a:rPr>
                <a:t>∗〖𝑆𝐼𝑀𝐷〗^𝐶𝑈 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84</xdr:row>
      <xdr:rowOff>11906</xdr:rowOff>
    </xdr:from>
    <xdr:ext cx="2933559" cy="439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0" y="14608969"/>
              <a:ext cx="2933559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𝑊𝐺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𝑆𝐺𝑃𝑅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𝐶𝑈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begChr m:val="⌊"/>
                                <m:endChr m:val="⌋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𝑊𝐹</m:t>
                                        </m:r>
                                      </m:e>
                                      <m:sub>
                                        <m:func>
                                          <m:func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US" sz="1100" b="0" i="0">
                                                <a:latin typeface="Cambria Math" panose="02040503050406030204" pitchFamily="18" charset="0"/>
                                              </a:rPr>
                                              <m:t>lim</m:t>
                                            </m:r>
                                          </m:fName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𝑏𝑦</m:t>
                                            </m:r>
                                          </m:e>
                                        </m:func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𝑆𝐺𝑃𝑅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𝐶𝑈</m:t>
                                        </m:r>
                                      </m:sup>
                                    </m:sSubSup>
                                  </m:num>
                                  <m:den>
                                    <m:sSubSup>
                                      <m:sSub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𝑊𝐹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𝑘𝑒𝑟</m:t>
                                        </m:r>
                                      </m:sub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𝑊𝐺</m:t>
                                        </m:r>
                                      </m:sup>
                                    </m:sSubSup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𝑊𝐺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𝐶𝑈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0" y="14608969"/>
              <a:ext cx="2933559" cy="439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𝑊𝐺〗_(lim⁡𝑏𝑦  𝑆𝐺𝑃𝑅)^𝐶𝑈=min⁡〖(⌊(〖𝑊𝐹〗_(lim⁡𝑏𝑦 𝑆𝐺𝑃𝑅)^𝐶𝑈)/(〖𝑊𝐹〗_𝑘𝑒𝑟^𝑊𝐺 )⌋, 〖𝑊𝐺〗_𝑚𝑎𝑥^𝐶𝑈 ) 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86</xdr:row>
      <xdr:rowOff>0</xdr:rowOff>
    </xdr:from>
    <xdr:ext cx="2240613" cy="2099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0" y="14978063"/>
              <a:ext cx="2240613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𝑊𝐹</m:t>
                      </m:r>
                    </m:e>
                    <m:sub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lim</m:t>
                          </m:r>
                        </m:fName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𝑏𝑦</m:t>
                          </m:r>
                        </m:e>
                      </m:func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𝑆𝐺𝑃𝑅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𝐶𝑈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𝑊𝐺</m:t>
                      </m:r>
                    </m:e>
                    <m:sub>
                      <m:func>
                        <m:func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fNam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𝑏𝑦</m:t>
                          </m:r>
                        </m:e>
                      </m:func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𝑆𝐺𝑃𝑅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𝐶𝑈</m:t>
                      </m:r>
                    </m:sup>
                  </m:sSubSup>
                </m:oMath>
              </a14:m>
              <a:r>
                <a:rPr lang="en-US" sz="1100"/>
                <a:t>*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𝑊𝐹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𝑘𝑒𝑟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𝑊𝐺</m:t>
                      </m:r>
                    </m:sup>
                  </m:sSub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0" y="14978063"/>
              <a:ext cx="2240613" cy="2099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 𝑆𝐺𝑃𝑅)^𝐶𝑈=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𝑊𝐺〗_(lim⁡𝑏𝑦  𝑆𝐺𝑃𝑅)^𝐶𝑈</a:t>
              </a:r>
              <a:r>
                <a:rPr lang="en-US" sz="1100"/>
                <a:t>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〖𝑊𝐹〗_𝑘𝑒𝑟^𝑊𝐺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89</xdr:row>
      <xdr:rowOff>0</xdr:rowOff>
    </xdr:from>
    <xdr:ext cx="3092385" cy="203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0" y="15549563"/>
              <a:ext cx="3092385" cy="203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𝑊𝐹</m:t>
                        </m:r>
                      </m:e>
                      <m: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𝑏𝑦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𝐿𝐷𝑆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𝐶𝑈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𝑊𝐺</m:t>
                                </m:r>
                              </m:e>
                              <m:sub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𝑏𝑦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𝐿𝐷𝑆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𝐶𝑈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𝑊𝐺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𝐶𝑈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𝑘𝑒𝑟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𝑊𝐺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0" y="15549563"/>
              <a:ext cx="3092385" cy="203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𝑊𝐹〗_(lim⁡𝑏𝑦  𝐿𝐷𝑆)^𝐶𝑈=min⁡〖(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〖𝑊𝐺〗_(lim⁡𝑏𝑦  𝐿𝐷𝑆)^𝐶𝑈, 〖𝑊𝐺〗_𝑚𝑎𝑥^𝐶𝑈 )</a:t>
              </a:r>
              <a:r>
                <a:rPr lang="en-US" sz="1100" b="0" i="0">
                  <a:latin typeface="Cambria Math" panose="02040503050406030204" pitchFamily="18" charset="0"/>
                </a:rPr>
                <a:t>∗〖𝑊𝐹〗_𝑘𝑒𝑟^𝑊𝐺 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102</xdr:row>
      <xdr:rowOff>0</xdr:rowOff>
    </xdr:from>
    <xdr:ext cx="3080652" cy="404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/>
            <xdr:cNvSpPr txBox="1"/>
          </xdr:nvSpPr>
          <xdr:spPr>
            <a:xfrm>
              <a:off x="0" y="17942719"/>
              <a:ext cx="3080652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𝑊𝐹</m:t>
                                    </m:r>
                                  </m:e>
                                  <m:sub>
                                    <m:func>
                                      <m:func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fName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𝑏𝑦</m:t>
                                        </m:r>
                                      </m:e>
                                    </m:func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𝑉𝐺𝑃𝑅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𝐶𝑈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Sup>
                                  <m:sSub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𝑊𝐹</m:t>
                                    </m:r>
                                  </m:e>
                                  <m:sub>
                                    <m:func>
                                      <m:func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fName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𝑏𝑦</m:t>
                                        </m:r>
                                      </m:e>
                                    </m:func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𝑆𝐺𝑃𝑅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𝐶𝑈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Sup>
                                  <m:sSub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𝑊𝐹</m:t>
                                    </m:r>
                                  </m:e>
                                  <m:sub>
                                    <m:func>
                                      <m:func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fName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𝑏𝑦</m:t>
                                        </m:r>
                                      </m:e>
                                    </m:func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𝐿𝐷𝑆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𝐶𝑈</m:t>
                                    </m:r>
                                  </m:sup>
                                </m:sSubSup>
                              </m:e>
                            </m:d>
                          </m:e>
                        </m:func>
                      </m:num>
                      <m:den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𝐶𝑈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0" y="17942719"/>
              <a:ext cx="3080652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𝑂=min⁡(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〖𝑊𝐹〗_(lim⁡𝑏𝑦  𝑉𝐺𝑃𝑅)^𝐶𝑈,〖𝑊𝐹〗_(lim⁡𝑏𝑦  𝑆𝐺𝑃𝑅)^𝐶𝑈,〖𝑊𝐹〗_(lim⁡𝑏𝑦  𝐿𝐷𝑆)^𝐶𝑈 )/(〖</a:t>
              </a:r>
              <a:r>
                <a:rPr lang="en-US" sz="1100" b="0" i="0">
                  <a:latin typeface="Cambria Math" panose="02040503050406030204" pitchFamily="18" charset="0"/>
                </a:rPr>
                <a:t>𝑊𝐹〗_𝑚𝑎𝑥^𝐶𝑈 )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7" name="Table378" displayName="Table378" ref="A22:B68" totalsRowShown="0">
  <autoFilter ref="A22:B68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269" displayName="Table269" ref="A5:B9" totalsRowShown="0">
  <autoFilter ref="A5:B9"/>
  <tableColumns count="2">
    <tableColumn id="1" name="Parameter"/>
    <tableColumn id="2" name="Value" dataCellStyle="Inpu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1" name="Table2691112" displayName="Table2691112" ref="A15:B18" totalsRowShown="0">
  <autoFilter ref="A15:B18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C4:F24" totalsRowShown="0" headerRowDxfId="5" dataDxfId="4">
  <autoFilter ref="C4:F24"/>
  <tableColumns count="4">
    <tableColumn id="1" name="Parameter" dataDxfId="3"/>
    <tableColumn id="2" name="MI50" dataDxfId="2"/>
    <tableColumn id="3" name="MI60" dataDxfId="1"/>
    <tableColumn id="4" name="MI1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adeonOpenCompute/ROCm/master/AMD_HIP_Programming_Guide.pdf" TargetMode="External"/><Relationship Id="rId3" Type="http://schemas.openxmlformats.org/officeDocument/2006/relationships/hyperlink" Target="https://www.amd.com/system/files/documents/amd-cdna-whitepaper.pdf" TargetMode="External"/><Relationship Id="rId7" Type="http://schemas.openxmlformats.org/officeDocument/2006/relationships/hyperlink" Target="https://www.olcf.ornl.gov/wp-content/uploads/2019/10/ORNL_Application_Readiness_Workshop-AMD_GPU_Basics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llvm.org/docs/AMDGPUUsage.html" TargetMode="External"/><Relationship Id="rId1" Type="http://schemas.openxmlformats.org/officeDocument/2006/relationships/hyperlink" Target="https://developer.amd.com/wp-content/resources/CDNA1_Shader_ISA_14December2020.pdf" TargetMode="External"/><Relationship Id="rId6" Type="http://schemas.openxmlformats.org/officeDocument/2006/relationships/hyperlink" Target="https://github.com/RadeonOpenCompute/ROCm/issues/74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radeon-compute-profiler-rcp.readthedocs.io/en/latest/occupancy.html" TargetMode="External"/><Relationship Id="rId10" Type="http://schemas.openxmlformats.org/officeDocument/2006/relationships/hyperlink" Target="https://github.com/ROCm-Developer-Tools/HIP-Examples" TargetMode="External"/><Relationship Id="rId4" Type="http://schemas.openxmlformats.org/officeDocument/2006/relationships/hyperlink" Target="https://github.com/RadeonOpenCompute/ROCm/issues/330" TargetMode="External"/><Relationship Id="rId9" Type="http://schemas.openxmlformats.org/officeDocument/2006/relationships/hyperlink" Target="https://rocmdocs.amd.com/en/latest/GCN_ISA_Manuals/GCN-ISA-Manua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5"/>
  <sheetViews>
    <sheetView tabSelected="1" zoomScale="85" zoomScaleNormal="85" workbookViewId="0">
      <selection activeCell="C5" sqref="C5"/>
    </sheetView>
  </sheetViews>
  <sheetFormatPr defaultRowHeight="15"/>
  <cols>
    <col min="1" max="1" width="69.5703125" bestFit="1" customWidth="1"/>
    <col min="2" max="2" width="10.28515625" bestFit="1" customWidth="1"/>
    <col min="3" max="3" width="7.140625" bestFit="1" customWidth="1"/>
    <col min="4" max="4" width="69.5703125" bestFit="1" customWidth="1"/>
    <col min="5" max="5" width="9.28515625" bestFit="1" customWidth="1"/>
    <col min="6" max="6" width="7.85546875" bestFit="1" customWidth="1"/>
    <col min="7" max="7" width="20" bestFit="1" customWidth="1"/>
    <col min="8" max="8" width="7.140625" bestFit="1" customWidth="1"/>
    <col min="9" max="9" width="8" bestFit="1" customWidth="1"/>
    <col min="10" max="10" width="7.140625" bestFit="1" customWidth="1"/>
    <col min="11" max="12" width="6" bestFit="1" customWidth="1"/>
    <col min="13" max="13" width="8.42578125" bestFit="1" customWidth="1"/>
    <col min="23" max="23" width="7.140625" bestFit="1" customWidth="1"/>
    <col min="24" max="24" width="9.28515625" bestFit="1" customWidth="1"/>
    <col min="25" max="25" width="7.140625" bestFit="1" customWidth="1"/>
    <col min="26" max="26" width="13.28515625" bestFit="1" customWidth="1"/>
    <col min="27" max="27" width="9.28515625" bestFit="1" customWidth="1"/>
    <col min="28" max="28" width="20" bestFit="1" customWidth="1"/>
    <col min="29" max="29" width="8" bestFit="1" customWidth="1"/>
    <col min="30" max="30" width="7.140625" bestFit="1" customWidth="1"/>
    <col min="31" max="31" width="11.5703125" bestFit="1" customWidth="1"/>
    <col min="32" max="32" width="11.28515625" bestFit="1" customWidth="1"/>
    <col min="35" max="36" width="6" bestFit="1" customWidth="1"/>
    <col min="37" max="37" width="7.140625" bestFit="1" customWidth="1"/>
    <col min="38" max="38" width="8" bestFit="1" customWidth="1"/>
  </cols>
  <sheetData>
    <row r="1" spans="1:38" ht="21">
      <c r="A1" s="23" t="s">
        <v>151</v>
      </c>
      <c r="B1" s="24"/>
    </row>
    <row r="2" spans="1:38">
      <c r="A2" s="25" t="s">
        <v>152</v>
      </c>
      <c r="B2" s="30" t="s">
        <v>2</v>
      </c>
      <c r="W2" t="s">
        <v>57</v>
      </c>
      <c r="X2" t="s">
        <v>54</v>
      </c>
      <c r="Y2" t="s">
        <v>91</v>
      </c>
      <c r="Z2" t="s">
        <v>89</v>
      </c>
      <c r="AA2" t="s">
        <v>93</v>
      </c>
      <c r="AB2" t="s">
        <v>92</v>
      </c>
      <c r="AC2" t="s">
        <v>55</v>
      </c>
      <c r="AD2" t="s">
        <v>56</v>
      </c>
      <c r="AE2" t="s">
        <v>69</v>
      </c>
      <c r="AI2" t="s">
        <v>65</v>
      </c>
      <c r="AJ2" t="s">
        <v>66</v>
      </c>
      <c r="AK2" t="s">
        <v>59</v>
      </c>
      <c r="AL2" t="s">
        <v>69</v>
      </c>
    </row>
    <row r="3" spans="1:38">
      <c r="X3">
        <v>0</v>
      </c>
      <c r="Y3">
        <f>X3+GPU!$A$24</f>
        <v>16</v>
      </c>
      <c r="Z3">
        <f>(FLOOR((X3-1)/16,1)+1)*GPU!$A$21</f>
        <v>0</v>
      </c>
      <c r="AA3">
        <f>Z3-6</f>
        <v>-6</v>
      </c>
      <c r="AB3">
        <f>Z3+GPU!$A$24</f>
        <v>16</v>
      </c>
      <c r="AC3">
        <f>52</f>
        <v>52</v>
      </c>
      <c r="AD3">
        <f>AC3*GPU!$A$8</f>
        <v>208</v>
      </c>
      <c r="AE3">
        <f>MIN($B$16*$B$18,GPU!$A$11)</f>
        <v>40</v>
      </c>
      <c r="AI3" s="4">
        <v>256</v>
      </c>
      <c r="AJ3">
        <f>FLOOR(GPU!$A$15/AI3,1)</f>
        <v>256</v>
      </c>
      <c r="AK3">
        <f t="shared" ref="AK3:AK66" si="0">MIN(96, AJ3*$B$16)</f>
        <v>96</v>
      </c>
      <c r="AL3">
        <f>MIN($B$16*$B$18,GPU!$A$11)</f>
        <v>40</v>
      </c>
    </row>
    <row r="4" spans="1:38" ht="21">
      <c r="A4" s="21" t="s">
        <v>150</v>
      </c>
      <c r="B4" s="22"/>
      <c r="X4">
        <v>1</v>
      </c>
      <c r="Y4">
        <f>X4+GPU!$A$24</f>
        <v>17</v>
      </c>
      <c r="Z4">
        <f>(FLOOR((X4-1)/16,1)+1)*GPU!$A$21</f>
        <v>16</v>
      </c>
      <c r="AA4">
        <f>Z4-6</f>
        <v>10</v>
      </c>
      <c r="AB4">
        <f>Z4+GPU!$A$24</f>
        <v>32</v>
      </c>
      <c r="AC4">
        <f>FLOOR(GPU!$A$22/Z4,1)</f>
        <v>50</v>
      </c>
      <c r="AD4">
        <f>AC4*GPU!$A$8</f>
        <v>200</v>
      </c>
      <c r="AE4">
        <f>MIN($B$16*$B$18,GPU!$A$11)</f>
        <v>40</v>
      </c>
      <c r="AI4" s="4">
        <f>AI3+256</f>
        <v>512</v>
      </c>
      <c r="AJ4">
        <f>FLOOR(GPU!$A$15/AI4,1)</f>
        <v>128</v>
      </c>
      <c r="AK4">
        <f t="shared" si="0"/>
        <v>96</v>
      </c>
      <c r="AL4">
        <f>MIN($B$16*$B$18,GPU!$A$11)</f>
        <v>40</v>
      </c>
    </row>
    <row r="5" spans="1:38">
      <c r="A5" s="4" t="s">
        <v>1</v>
      </c>
      <c r="B5" s="4" t="s">
        <v>13</v>
      </c>
      <c r="X5">
        <v>8</v>
      </c>
      <c r="Y5">
        <f>X5+GPU!$A$24</f>
        <v>24</v>
      </c>
      <c r="Z5">
        <f>(FLOOR((X5-1)/16,1)+1)*GPU!$A$21</f>
        <v>16</v>
      </c>
      <c r="AA5">
        <f>Z5-6</f>
        <v>10</v>
      </c>
      <c r="AB5">
        <f>Z5+GPU!$A$24</f>
        <v>32</v>
      </c>
      <c r="AC5">
        <f>FLOOR(GPU!$A$22/Z5,1)</f>
        <v>50</v>
      </c>
      <c r="AD5">
        <f>AC5*GPU!$A$8</f>
        <v>200</v>
      </c>
      <c r="AE5">
        <f>MIN($B$16*$B$18,GPU!$A$11)</f>
        <v>40</v>
      </c>
      <c r="AI5" s="4">
        <f t="shared" ref="AI5:AI68" si="1">AI4+256</f>
        <v>768</v>
      </c>
      <c r="AJ5">
        <f>FLOOR(GPU!$A$15/AI5,1)</f>
        <v>85</v>
      </c>
      <c r="AK5">
        <f t="shared" si="0"/>
        <v>96</v>
      </c>
      <c r="AL5">
        <f>MIN($B$16*$B$18,GPU!$A$11)</f>
        <v>40</v>
      </c>
    </row>
    <row r="6" spans="1:38">
      <c r="A6" s="4" t="s">
        <v>5</v>
      </c>
      <c r="B6" s="30">
        <v>256</v>
      </c>
      <c r="X6">
        <f>X5+1</f>
        <v>9</v>
      </c>
      <c r="Y6">
        <f>X6+GPU!$A$24</f>
        <v>25</v>
      </c>
      <c r="Z6">
        <f>(FLOOR((X6-1)/16,1)+1)*GPU!$A$21</f>
        <v>16</v>
      </c>
      <c r="AA6">
        <f t="shared" ref="AA6:AA69" si="2">Z6-6</f>
        <v>10</v>
      </c>
      <c r="AB6">
        <f>Z6+GPU!$A$24</f>
        <v>32</v>
      </c>
      <c r="AC6">
        <f>FLOOR(GPU!$A$22/Z6,1)</f>
        <v>50</v>
      </c>
      <c r="AD6">
        <f>AC6*GPU!$A$8</f>
        <v>200</v>
      </c>
      <c r="AE6">
        <f>MIN($B$16*$B$18,GPU!$A$11)</f>
        <v>40</v>
      </c>
      <c r="AI6" s="4">
        <f t="shared" si="1"/>
        <v>1024</v>
      </c>
      <c r="AJ6">
        <f>FLOOR(GPU!$A$15/AI6,1)</f>
        <v>64</v>
      </c>
      <c r="AK6">
        <f t="shared" si="0"/>
        <v>96</v>
      </c>
      <c r="AL6">
        <f>MIN($B$16*$B$18,GPU!$A$11)</f>
        <v>40</v>
      </c>
    </row>
    <row r="7" spans="1:38">
      <c r="A7" s="4" t="s">
        <v>9</v>
      </c>
      <c r="B7" s="30">
        <v>64</v>
      </c>
      <c r="X7">
        <f t="shared" ref="X7:X21" si="3">X6+1</f>
        <v>10</v>
      </c>
      <c r="Y7">
        <f>X7+GPU!$A$24</f>
        <v>26</v>
      </c>
      <c r="Z7">
        <f>(FLOOR((X7-1)/16,1)+1)*GPU!$A$21</f>
        <v>16</v>
      </c>
      <c r="AA7">
        <f t="shared" si="2"/>
        <v>10</v>
      </c>
      <c r="AB7">
        <f>Z7+GPU!$A$24</f>
        <v>32</v>
      </c>
      <c r="AC7">
        <f>FLOOR(GPU!$A$22/Z7,1)</f>
        <v>50</v>
      </c>
      <c r="AD7">
        <f>AC7*GPU!$A$8</f>
        <v>200</v>
      </c>
      <c r="AE7">
        <f>MIN($B$16*$B$18,GPU!$A$11)</f>
        <v>40</v>
      </c>
      <c r="AI7" s="4">
        <f t="shared" si="1"/>
        <v>1280</v>
      </c>
      <c r="AJ7">
        <f>FLOOR(GPU!$A$15/AI7,1)</f>
        <v>51</v>
      </c>
      <c r="AK7">
        <f t="shared" si="0"/>
        <v>96</v>
      </c>
      <c r="AL7">
        <f>MIN($B$16*$B$18,GPU!$A$11)</f>
        <v>40</v>
      </c>
    </row>
    <row r="8" spans="1:38">
      <c r="A8" s="4" t="s">
        <v>154</v>
      </c>
      <c r="B8" s="30">
        <v>16</v>
      </c>
      <c r="X8">
        <f t="shared" si="3"/>
        <v>11</v>
      </c>
      <c r="Y8">
        <f>X8+GPU!$A$24</f>
        <v>27</v>
      </c>
      <c r="Z8">
        <f>(FLOOR((X8-1)/16,1)+1)*GPU!$A$21</f>
        <v>16</v>
      </c>
      <c r="AA8">
        <f t="shared" si="2"/>
        <v>10</v>
      </c>
      <c r="AB8">
        <f>Z8+GPU!$A$24</f>
        <v>32</v>
      </c>
      <c r="AC8">
        <f>FLOOR(GPU!$A$22/Z8,1)</f>
        <v>50</v>
      </c>
      <c r="AD8">
        <f>AC8*GPU!$A$8</f>
        <v>200</v>
      </c>
      <c r="AE8">
        <f>MIN($B$16*$B$18,GPU!$A$11)</f>
        <v>40</v>
      </c>
      <c r="AI8" s="4">
        <f t="shared" si="1"/>
        <v>1536</v>
      </c>
      <c r="AJ8">
        <f>FLOOR(GPU!$A$15/AI8,1)</f>
        <v>42</v>
      </c>
      <c r="AK8">
        <f t="shared" si="0"/>
        <v>96</v>
      </c>
      <c r="AL8">
        <f>MIN($B$16*$B$18,GPU!$A$11)</f>
        <v>40</v>
      </c>
    </row>
    <row r="9" spans="1:38">
      <c r="A9" s="4" t="s">
        <v>24</v>
      </c>
      <c r="B9" s="30">
        <v>1024</v>
      </c>
      <c r="C9" s="19" t="s">
        <v>90</v>
      </c>
      <c r="X9">
        <f t="shared" si="3"/>
        <v>12</v>
      </c>
      <c r="Y9">
        <f>X9+GPU!$A$24</f>
        <v>28</v>
      </c>
      <c r="Z9">
        <f>(FLOOR((X9-1)/16,1)+1)*GPU!$A$21</f>
        <v>16</v>
      </c>
      <c r="AA9">
        <f t="shared" si="2"/>
        <v>10</v>
      </c>
      <c r="AB9">
        <f>Z9+GPU!$A$24</f>
        <v>32</v>
      </c>
      <c r="AC9">
        <f>FLOOR(GPU!$A$22/Z9,1)</f>
        <v>50</v>
      </c>
      <c r="AD9">
        <f>AC9*GPU!$A$8</f>
        <v>200</v>
      </c>
      <c r="AE9">
        <f>MIN($B$16*$B$18,GPU!$A$11)</f>
        <v>40</v>
      </c>
      <c r="AI9" s="4">
        <f t="shared" si="1"/>
        <v>1792</v>
      </c>
      <c r="AJ9">
        <f>FLOOR(GPU!$A$15/AI9,1)</f>
        <v>36</v>
      </c>
      <c r="AK9">
        <f t="shared" si="0"/>
        <v>96</v>
      </c>
      <c r="AL9">
        <f>MIN($B$16*$B$18,GPU!$A$11)</f>
        <v>40</v>
      </c>
    </row>
    <row r="10" spans="1:38" ht="21" customHeight="1">
      <c r="X10">
        <f t="shared" si="3"/>
        <v>13</v>
      </c>
      <c r="Y10">
        <f>X10+GPU!$A$24</f>
        <v>29</v>
      </c>
      <c r="Z10">
        <f>(FLOOR((X10-1)/16,1)+1)*GPU!$A$21</f>
        <v>16</v>
      </c>
      <c r="AA10">
        <f t="shared" si="2"/>
        <v>10</v>
      </c>
      <c r="AB10">
        <f>Z10+GPU!$A$24</f>
        <v>32</v>
      </c>
      <c r="AC10">
        <f>FLOOR(GPU!$A$22/Z10,1)</f>
        <v>50</v>
      </c>
      <c r="AD10">
        <f>AC10*GPU!$A$8</f>
        <v>200</v>
      </c>
      <c r="AE10">
        <f>MIN($B$16*$B$18,GPU!$A$11)</f>
        <v>40</v>
      </c>
      <c r="AI10" s="4">
        <f t="shared" si="1"/>
        <v>2048</v>
      </c>
      <c r="AJ10">
        <f>FLOOR(GPU!$A$15/AI10,1)</f>
        <v>32</v>
      </c>
      <c r="AK10">
        <f t="shared" si="0"/>
        <v>96</v>
      </c>
      <c r="AL10">
        <f>MIN($B$16*$B$18,GPU!$A$11)</f>
        <v>40</v>
      </c>
    </row>
    <row r="11" spans="1:38" ht="21" customHeight="1">
      <c r="A11" s="21" t="s">
        <v>153</v>
      </c>
      <c r="B11" s="22"/>
      <c r="X11">
        <f t="shared" si="3"/>
        <v>14</v>
      </c>
      <c r="Y11">
        <f>X11+GPU!$A$24</f>
        <v>30</v>
      </c>
      <c r="Z11">
        <f>(FLOOR((X11-1)/16,1)+1)*GPU!$A$21</f>
        <v>16</v>
      </c>
      <c r="AA11">
        <f t="shared" si="2"/>
        <v>10</v>
      </c>
      <c r="AB11">
        <f>Z11+GPU!$A$24</f>
        <v>32</v>
      </c>
      <c r="AC11">
        <f>FLOOR(GPU!$A$22/Z11,1)</f>
        <v>50</v>
      </c>
      <c r="AD11">
        <f>AC11*GPU!$A$8</f>
        <v>200</v>
      </c>
      <c r="AE11">
        <f>MIN($B$16*$B$18,GPU!$A$11)</f>
        <v>40</v>
      </c>
      <c r="AI11" s="4">
        <f t="shared" si="1"/>
        <v>2304</v>
      </c>
      <c r="AJ11">
        <f>FLOOR(GPU!$A$15/AI11,1)</f>
        <v>28</v>
      </c>
      <c r="AK11">
        <f t="shared" si="0"/>
        <v>96</v>
      </c>
      <c r="AL11">
        <f>MIN($B$16*$B$18,GPU!$A$11)</f>
        <v>40</v>
      </c>
    </row>
    <row r="12" spans="1:38" ht="21" customHeight="1">
      <c r="A12" s="26" t="s">
        <v>16</v>
      </c>
      <c r="B12" s="31">
        <f>MIN(B32, B43,B55,B67)/GPU!$A$11</f>
        <v>0.4</v>
      </c>
      <c r="C12" s="19" t="s">
        <v>90</v>
      </c>
      <c r="X12">
        <f t="shared" si="3"/>
        <v>15</v>
      </c>
      <c r="Y12">
        <f>X12+GPU!$A$24</f>
        <v>31</v>
      </c>
      <c r="Z12">
        <f>(FLOOR((X12-1)/16,1)+1)*GPU!$A$21</f>
        <v>16</v>
      </c>
      <c r="AA12">
        <f t="shared" si="2"/>
        <v>10</v>
      </c>
      <c r="AB12">
        <f>Z12+GPU!$A$24</f>
        <v>32</v>
      </c>
      <c r="AC12">
        <f>FLOOR(GPU!$A$22/Z12,1)</f>
        <v>50</v>
      </c>
      <c r="AD12">
        <f>AC12*GPU!$A$8</f>
        <v>200</v>
      </c>
      <c r="AE12">
        <f>MIN($B$16*$B$18,GPU!$A$11)</f>
        <v>40</v>
      </c>
      <c r="AI12" s="4">
        <f t="shared" si="1"/>
        <v>2560</v>
      </c>
      <c r="AJ12">
        <f>FLOOR(GPU!$A$15/AI12,1)</f>
        <v>25</v>
      </c>
      <c r="AK12">
        <f t="shared" si="0"/>
        <v>96</v>
      </c>
      <c r="AL12">
        <f>MIN($B$16*$B$18,GPU!$A$11)</f>
        <v>40</v>
      </c>
    </row>
    <row r="13" spans="1:38">
      <c r="X13">
        <f t="shared" si="3"/>
        <v>16</v>
      </c>
      <c r="Y13">
        <f>X13+GPU!$A$24</f>
        <v>32</v>
      </c>
      <c r="Z13">
        <f>(FLOOR((X13-1)/16,1)+1)*GPU!$A$21</f>
        <v>16</v>
      </c>
      <c r="AA13">
        <f t="shared" si="2"/>
        <v>10</v>
      </c>
      <c r="AB13">
        <f>Z13+GPU!$A$24</f>
        <v>32</v>
      </c>
      <c r="AC13">
        <f>FLOOR(GPU!$A$22/Z13,1)</f>
        <v>50</v>
      </c>
      <c r="AD13">
        <f>AC13*GPU!$A$8</f>
        <v>200</v>
      </c>
      <c r="AE13">
        <f>MIN($B$16*$B$18,GPU!$A$11)</f>
        <v>40</v>
      </c>
      <c r="AI13" s="4">
        <f t="shared" si="1"/>
        <v>2816</v>
      </c>
      <c r="AJ13">
        <f>FLOOR(GPU!$A$15/AI13,1)</f>
        <v>23</v>
      </c>
      <c r="AK13">
        <f t="shared" si="0"/>
        <v>92</v>
      </c>
      <c r="AL13">
        <f>MIN($B$16*$B$18,GPU!$A$11)</f>
        <v>40</v>
      </c>
    </row>
    <row r="14" spans="1:38">
      <c r="A14" t="s">
        <v>26</v>
      </c>
      <c r="X14">
        <f t="shared" si="3"/>
        <v>17</v>
      </c>
      <c r="Y14">
        <f>X14+GPU!$A$24</f>
        <v>33</v>
      </c>
      <c r="Z14">
        <f>(FLOOR((X14-1)/16,1)+1)*GPU!$A$21</f>
        <v>32</v>
      </c>
      <c r="AA14">
        <f t="shared" si="2"/>
        <v>26</v>
      </c>
      <c r="AB14">
        <f>Z14+GPU!$A$24</f>
        <v>48</v>
      </c>
      <c r="AC14">
        <f>FLOOR(GPU!$A$22/Z14,1)</f>
        <v>25</v>
      </c>
      <c r="AD14">
        <f>AC14*GPU!$A$8</f>
        <v>100</v>
      </c>
      <c r="AE14">
        <f>MIN($B$16*$B$18,GPU!$A$11)</f>
        <v>40</v>
      </c>
      <c r="AI14" s="4">
        <f t="shared" si="1"/>
        <v>3072</v>
      </c>
      <c r="AJ14">
        <f>FLOOR(GPU!$A$15/AI14,1)</f>
        <v>21</v>
      </c>
      <c r="AK14">
        <f t="shared" si="0"/>
        <v>84</v>
      </c>
      <c r="AL14">
        <f>MIN($B$16*$B$18,GPU!$A$11)</f>
        <v>40</v>
      </c>
    </row>
    <row r="15" spans="1:38">
      <c r="A15" t="s">
        <v>1</v>
      </c>
      <c r="B15" t="s">
        <v>13</v>
      </c>
      <c r="X15">
        <f t="shared" si="3"/>
        <v>18</v>
      </c>
      <c r="Y15">
        <f>X15+GPU!$A$24</f>
        <v>34</v>
      </c>
      <c r="Z15">
        <f>(FLOOR((X15-1)/16,1)+1)*GPU!$A$21</f>
        <v>32</v>
      </c>
      <c r="AA15">
        <f t="shared" si="2"/>
        <v>26</v>
      </c>
      <c r="AB15">
        <f>Z15+GPU!$A$24</f>
        <v>48</v>
      </c>
      <c r="AC15">
        <f>FLOOR(GPU!$A$22/Z15,1)</f>
        <v>25</v>
      </c>
      <c r="AD15">
        <f>AC15*GPU!$A$8</f>
        <v>100</v>
      </c>
      <c r="AE15">
        <f>MIN($B$16*$B$18,GPU!$A$11)</f>
        <v>40</v>
      </c>
      <c r="AI15" s="4">
        <f t="shared" si="1"/>
        <v>3328</v>
      </c>
      <c r="AJ15">
        <f>FLOOR(GPU!$A$15/AI15,1)</f>
        <v>19</v>
      </c>
      <c r="AK15">
        <f t="shared" si="0"/>
        <v>76</v>
      </c>
      <c r="AL15">
        <f>MIN($B$16*$B$18,GPU!$A$11)</f>
        <v>40</v>
      </c>
    </row>
    <row r="16" spans="1:38">
      <c r="A16" t="s">
        <v>4</v>
      </c>
      <c r="B16" s="1">
        <f>B24/GPU!$A$10</f>
        <v>4</v>
      </c>
      <c r="X16">
        <f t="shared" si="3"/>
        <v>19</v>
      </c>
      <c r="Y16">
        <f>X16+GPU!$A$24</f>
        <v>35</v>
      </c>
      <c r="Z16">
        <f>(FLOOR((X16-1)/16,1)+1)*GPU!$A$21</f>
        <v>32</v>
      </c>
      <c r="AA16">
        <f t="shared" si="2"/>
        <v>26</v>
      </c>
      <c r="AB16">
        <f>Z16+GPU!$A$24</f>
        <v>48</v>
      </c>
      <c r="AC16">
        <f>FLOOR(GPU!$A$22/Z16,1)</f>
        <v>25</v>
      </c>
      <c r="AD16">
        <f>AC16*GPU!$A$8</f>
        <v>100</v>
      </c>
      <c r="AE16">
        <f>MIN($B$16*$B$18,GPU!$A$11)</f>
        <v>40</v>
      </c>
      <c r="AI16" s="4">
        <f t="shared" si="1"/>
        <v>3584</v>
      </c>
      <c r="AJ16">
        <f>FLOOR(GPU!$A$15/AI16,1)</f>
        <v>18</v>
      </c>
      <c r="AK16">
        <f t="shared" si="0"/>
        <v>72</v>
      </c>
      <c r="AL16">
        <f>MIN($B$16*$B$18,GPU!$A$11)</f>
        <v>40</v>
      </c>
    </row>
    <row r="17" spans="1:38">
      <c r="A17" t="s">
        <v>6</v>
      </c>
      <c r="B17" s="2" t="b">
        <f xml:space="preserve"> IF( B16 &gt; 1, TRUE, FALSE)</f>
        <v>1</v>
      </c>
      <c r="X17">
        <f t="shared" si="3"/>
        <v>20</v>
      </c>
      <c r="Y17">
        <f>X17+GPU!$A$24</f>
        <v>36</v>
      </c>
      <c r="Z17">
        <f>(FLOOR((X17-1)/16,1)+1)*GPU!$A$21</f>
        <v>32</v>
      </c>
      <c r="AA17">
        <f t="shared" si="2"/>
        <v>26</v>
      </c>
      <c r="AB17">
        <f>Z17+GPU!$A$24</f>
        <v>48</v>
      </c>
      <c r="AC17">
        <f>FLOOR(GPU!$A$22/Z17,1)</f>
        <v>25</v>
      </c>
      <c r="AD17">
        <f>AC17*GPU!$A$8</f>
        <v>100</v>
      </c>
      <c r="AE17">
        <f>MIN($B$16*$B$18,GPU!$A$11)</f>
        <v>40</v>
      </c>
      <c r="AI17" s="4">
        <f t="shared" si="1"/>
        <v>3840</v>
      </c>
      <c r="AJ17">
        <f>FLOOR(GPU!$A$15/AI17,1)</f>
        <v>17</v>
      </c>
      <c r="AK17">
        <f t="shared" si="0"/>
        <v>68</v>
      </c>
      <c r="AL17">
        <f>MIN($B$16*$B$18,GPU!$A$11)</f>
        <v>40</v>
      </c>
    </row>
    <row r="18" spans="1:38">
      <c r="A18" t="s">
        <v>20</v>
      </c>
      <c r="B18" s="1">
        <f>IF(B17,(GPU!A13),(GPU!A14))</f>
        <v>16</v>
      </c>
      <c r="X18">
        <f t="shared" si="3"/>
        <v>21</v>
      </c>
      <c r="Y18">
        <f>X18+GPU!$A$24</f>
        <v>37</v>
      </c>
      <c r="Z18">
        <f>(FLOOR((X18-1)/16,1)+1)*GPU!$A$21</f>
        <v>32</v>
      </c>
      <c r="AA18">
        <f t="shared" si="2"/>
        <v>26</v>
      </c>
      <c r="AB18">
        <f>Z18+GPU!$A$24</f>
        <v>48</v>
      </c>
      <c r="AC18">
        <f>FLOOR(GPU!$A$22/Z18,1)</f>
        <v>25</v>
      </c>
      <c r="AD18">
        <f>AC18*GPU!$A$8</f>
        <v>100</v>
      </c>
      <c r="AE18">
        <f>MIN($B$16*$B$18,GPU!$A$11)</f>
        <v>40</v>
      </c>
      <c r="AI18" s="4">
        <f t="shared" si="1"/>
        <v>4096</v>
      </c>
      <c r="AJ18">
        <f>FLOOR(GPU!$A$15/AI18,1)</f>
        <v>16</v>
      </c>
      <c r="AK18">
        <f t="shared" si="0"/>
        <v>64</v>
      </c>
      <c r="AL18">
        <f>MIN($B$16*$B$18,GPU!$A$11)</f>
        <v>40</v>
      </c>
    </row>
    <row r="19" spans="1:38">
      <c r="X19">
        <f t="shared" si="3"/>
        <v>22</v>
      </c>
      <c r="Y19">
        <f>X19+GPU!$A$24</f>
        <v>38</v>
      </c>
      <c r="Z19">
        <f>(FLOOR((X19-1)/16,1)+1)*GPU!$A$21</f>
        <v>32</v>
      </c>
      <c r="AA19">
        <f t="shared" si="2"/>
        <v>26</v>
      </c>
      <c r="AB19">
        <f>Z19+GPU!$A$24</f>
        <v>48</v>
      </c>
      <c r="AC19">
        <f>FLOOR(GPU!$A$22/Z19,1)</f>
        <v>25</v>
      </c>
      <c r="AD19">
        <f>AC19*GPU!$A$8</f>
        <v>100</v>
      </c>
      <c r="AE19">
        <f>MIN($B$16*$B$18,GPU!$A$11)</f>
        <v>40</v>
      </c>
      <c r="AI19" s="4">
        <f t="shared" si="1"/>
        <v>4352</v>
      </c>
      <c r="AJ19">
        <f>FLOOR(GPU!$A$15/AI19,1)</f>
        <v>15</v>
      </c>
      <c r="AK19">
        <f t="shared" si="0"/>
        <v>60</v>
      </c>
      <c r="AL19">
        <f>MIN($B$16*$B$18,GPU!$A$11)</f>
        <v>40</v>
      </c>
    </row>
    <row r="20" spans="1:38">
      <c r="X20">
        <f t="shared" si="3"/>
        <v>23</v>
      </c>
      <c r="Y20">
        <f>X20+GPU!$A$24</f>
        <v>39</v>
      </c>
      <c r="Z20">
        <f>(FLOOR((X20-1)/16,1)+1)*GPU!$A$21</f>
        <v>32</v>
      </c>
      <c r="AA20">
        <f t="shared" si="2"/>
        <v>26</v>
      </c>
      <c r="AB20">
        <f>Z20+GPU!$A$24</f>
        <v>48</v>
      </c>
      <c r="AC20">
        <f>FLOOR(GPU!$A$22/Z20,1)</f>
        <v>25</v>
      </c>
      <c r="AD20">
        <f>AC20*GPU!$A$8</f>
        <v>100</v>
      </c>
      <c r="AE20">
        <f>MIN($B$16*$B$18,GPU!$A$11)</f>
        <v>40</v>
      </c>
      <c r="AI20" s="4">
        <f t="shared" si="1"/>
        <v>4608</v>
      </c>
      <c r="AJ20">
        <f>FLOOR(GPU!$A$15/AI20,1)</f>
        <v>14</v>
      </c>
      <c r="AK20">
        <f t="shared" si="0"/>
        <v>56</v>
      </c>
      <c r="AL20">
        <f>MIN($B$16*$B$18,GPU!$A$11)</f>
        <v>40</v>
      </c>
    </row>
    <row r="21" spans="1:38">
      <c r="A21" t="s">
        <v>15</v>
      </c>
      <c r="X21">
        <f t="shared" si="3"/>
        <v>24</v>
      </c>
      <c r="Y21">
        <f>X21+GPU!$A$24</f>
        <v>40</v>
      </c>
      <c r="Z21">
        <f>(FLOOR((X21-1)/16,1)+1)*GPU!$A$21</f>
        <v>32</v>
      </c>
      <c r="AA21">
        <f t="shared" si="2"/>
        <v>26</v>
      </c>
      <c r="AB21">
        <f>Z21+GPU!$A$24</f>
        <v>48</v>
      </c>
      <c r="AC21">
        <f>FLOOR(GPU!$A$22/Z21,1)</f>
        <v>25</v>
      </c>
      <c r="AD21">
        <f>AC21*GPU!$A$8</f>
        <v>100</v>
      </c>
      <c r="AE21">
        <f>MIN($B$16*$B$18,GPU!$A$11)</f>
        <v>40</v>
      </c>
      <c r="AI21" s="4">
        <f t="shared" si="1"/>
        <v>4864</v>
      </c>
      <c r="AJ21">
        <f>FLOOR(GPU!$A$15/AI21,1)</f>
        <v>13</v>
      </c>
      <c r="AK21">
        <f t="shared" si="0"/>
        <v>52</v>
      </c>
      <c r="AL21">
        <f>MIN($B$16*$B$18,GPU!$A$11)</f>
        <v>40</v>
      </c>
    </row>
    <row r="22" spans="1:38">
      <c r="A22" t="s">
        <v>1</v>
      </c>
      <c r="B22" t="s">
        <v>13</v>
      </c>
      <c r="X22">
        <f>X21+1</f>
        <v>25</v>
      </c>
      <c r="Y22">
        <f>X22+GPU!$A$24</f>
        <v>41</v>
      </c>
      <c r="Z22">
        <f>(FLOOR((X22-1)/16,1)+1)*GPU!$A$21</f>
        <v>32</v>
      </c>
      <c r="AA22">
        <f t="shared" si="2"/>
        <v>26</v>
      </c>
      <c r="AB22">
        <f>Z22+GPU!$A$24</f>
        <v>48</v>
      </c>
      <c r="AC22">
        <f>FLOOR(GPU!$A$22/Z22,1)</f>
        <v>25</v>
      </c>
      <c r="AD22">
        <f>AC22*GPU!$A$8</f>
        <v>100</v>
      </c>
      <c r="AE22">
        <f>MIN($B$16*$B$18,GPU!$A$11)</f>
        <v>40</v>
      </c>
      <c r="AI22" s="4">
        <f t="shared" si="1"/>
        <v>5120</v>
      </c>
      <c r="AJ22">
        <f>FLOOR(GPU!$A$15/AI22,1)</f>
        <v>12</v>
      </c>
      <c r="AK22">
        <f t="shared" si="0"/>
        <v>48</v>
      </c>
      <c r="AL22">
        <f>MIN($B$16*$B$18,GPU!$A$11)</f>
        <v>40</v>
      </c>
    </row>
    <row r="23" spans="1:38">
      <c r="A23" s="6" t="s">
        <v>27</v>
      </c>
      <c r="B23" s="7"/>
      <c r="X23">
        <f t="shared" ref="X23:X27" si="4">X22+1</f>
        <v>26</v>
      </c>
      <c r="Y23">
        <f>X23+GPU!$A$24</f>
        <v>42</v>
      </c>
      <c r="Z23">
        <f>(FLOOR((X23-1)/16,1)+1)*GPU!$A$21</f>
        <v>32</v>
      </c>
      <c r="AA23">
        <f t="shared" si="2"/>
        <v>26</v>
      </c>
      <c r="AB23">
        <f>Z23+GPU!$A$24</f>
        <v>48</v>
      </c>
      <c r="AC23">
        <f>FLOOR(GPU!$A$22/Z23,1)</f>
        <v>25</v>
      </c>
      <c r="AD23">
        <f>AC23*GPU!$A$8</f>
        <v>100</v>
      </c>
      <c r="AE23">
        <f>MIN($B$16*$B$18,GPU!$A$11)</f>
        <v>40</v>
      </c>
      <c r="AI23" s="4">
        <f t="shared" si="1"/>
        <v>5376</v>
      </c>
      <c r="AJ23">
        <f>FLOOR(GPU!$A$15/AI23,1)</f>
        <v>12</v>
      </c>
      <c r="AK23">
        <f t="shared" si="0"/>
        <v>48</v>
      </c>
      <c r="AL23">
        <f>MIN($B$16*$B$18,GPU!$A$11)</f>
        <v>40</v>
      </c>
    </row>
    <row r="24" spans="1:38">
      <c r="A24" s="8" t="s">
        <v>46</v>
      </c>
      <c r="B24" s="9">
        <f>(FLOOR(($B$6-1)/GPU!$A$10,1)+1)*GPU!$A$10</f>
        <v>256</v>
      </c>
      <c r="X24">
        <f t="shared" si="4"/>
        <v>27</v>
      </c>
      <c r="Y24">
        <f>X24+GPU!$A$24</f>
        <v>43</v>
      </c>
      <c r="Z24">
        <f>(FLOOR((X24-1)/16,1)+1)*GPU!$A$21</f>
        <v>32</v>
      </c>
      <c r="AA24">
        <f t="shared" si="2"/>
        <v>26</v>
      </c>
      <c r="AB24">
        <f>Z24+GPU!$A$24</f>
        <v>48</v>
      </c>
      <c r="AC24">
        <f>FLOOR(GPU!$A$22/Z24,1)</f>
        <v>25</v>
      </c>
      <c r="AD24">
        <f>AC24*GPU!$A$8</f>
        <v>100</v>
      </c>
      <c r="AE24">
        <f>MIN($B$16*$B$18,GPU!$A$11)</f>
        <v>40</v>
      </c>
      <c r="AI24" s="4">
        <f t="shared" si="1"/>
        <v>5632</v>
      </c>
      <c r="AJ24">
        <f>FLOOR(GPU!$A$15/AI24,1)</f>
        <v>11</v>
      </c>
      <c r="AK24">
        <f t="shared" si="0"/>
        <v>44</v>
      </c>
      <c r="AL24">
        <f>MIN($B$16*$B$18,GPU!$A$11)</f>
        <v>40</v>
      </c>
    </row>
    <row r="25" spans="1:38">
      <c r="A25" s="8" t="s">
        <v>47</v>
      </c>
      <c r="B25" s="9">
        <f>B24*$B$16</f>
        <v>1024</v>
      </c>
      <c r="X25">
        <f t="shared" si="4"/>
        <v>28</v>
      </c>
      <c r="Y25">
        <f>X25+GPU!$A$24</f>
        <v>44</v>
      </c>
      <c r="Z25">
        <f>(FLOOR((X25-1)/16,1)+1)*GPU!$A$21</f>
        <v>32</v>
      </c>
      <c r="AA25">
        <f t="shared" si="2"/>
        <v>26</v>
      </c>
      <c r="AB25">
        <f>Z25+GPU!$A$24</f>
        <v>48</v>
      </c>
      <c r="AC25">
        <f>FLOOR(GPU!$A$22/Z25,1)</f>
        <v>25</v>
      </c>
      <c r="AD25">
        <f>AC25*GPU!$A$8</f>
        <v>100</v>
      </c>
      <c r="AE25">
        <f>MIN($B$16*$B$18,GPU!$A$11)</f>
        <v>40</v>
      </c>
      <c r="AI25" s="4">
        <f t="shared" si="1"/>
        <v>5888</v>
      </c>
      <c r="AJ25">
        <f>FLOOR(GPU!$A$15/AI25,1)</f>
        <v>11</v>
      </c>
      <c r="AK25">
        <f t="shared" si="0"/>
        <v>44</v>
      </c>
      <c r="AL25">
        <f>MIN($B$16*$B$18,GPU!$A$11)</f>
        <v>40</v>
      </c>
    </row>
    <row r="26" spans="1:38">
      <c r="A26" s="8"/>
      <c r="B26" s="9"/>
      <c r="X26">
        <f t="shared" si="4"/>
        <v>29</v>
      </c>
      <c r="Y26">
        <f>X26+GPU!$A$24</f>
        <v>45</v>
      </c>
      <c r="Z26">
        <f>(FLOOR((X26-1)/16,1)+1)*GPU!$A$21</f>
        <v>32</v>
      </c>
      <c r="AA26">
        <f t="shared" si="2"/>
        <v>26</v>
      </c>
      <c r="AB26">
        <f>Z26+GPU!$A$24</f>
        <v>48</v>
      </c>
      <c r="AC26">
        <f>FLOOR(GPU!$A$22/Z26,1)</f>
        <v>25</v>
      </c>
      <c r="AD26">
        <f>AC26*GPU!$A$8</f>
        <v>100</v>
      </c>
      <c r="AE26">
        <f>MIN($B$16*$B$18,GPU!$A$11)</f>
        <v>40</v>
      </c>
      <c r="AI26" s="4">
        <f t="shared" si="1"/>
        <v>6144</v>
      </c>
      <c r="AJ26">
        <f>FLOOR(GPU!$A$15/AI26,1)</f>
        <v>10</v>
      </c>
      <c r="AK26">
        <f t="shared" si="0"/>
        <v>40</v>
      </c>
      <c r="AL26">
        <f>MIN($B$16*$B$18,GPU!$A$11)</f>
        <v>40</v>
      </c>
    </row>
    <row r="27" spans="1:38">
      <c r="A27" s="8"/>
      <c r="B27" s="9"/>
      <c r="X27">
        <f t="shared" si="4"/>
        <v>30</v>
      </c>
      <c r="Y27">
        <f>X27+GPU!$A$24</f>
        <v>46</v>
      </c>
      <c r="Z27">
        <f>(FLOOR((X27-1)/16,1)+1)*GPU!$A$21</f>
        <v>32</v>
      </c>
      <c r="AA27">
        <f t="shared" si="2"/>
        <v>26</v>
      </c>
      <c r="AB27">
        <f>Z27+GPU!$A$24</f>
        <v>48</v>
      </c>
      <c r="AC27">
        <f>FLOOR(GPU!$A$22/Z27,1)</f>
        <v>25</v>
      </c>
      <c r="AD27">
        <f>AC27*GPU!$A$8</f>
        <v>100</v>
      </c>
      <c r="AE27">
        <f>MIN($B$16*$B$18,GPU!$A$11)</f>
        <v>40</v>
      </c>
      <c r="AI27" s="4">
        <f t="shared" si="1"/>
        <v>6400</v>
      </c>
      <c r="AJ27">
        <f>FLOOR(GPU!$A$15/AI27,1)</f>
        <v>10</v>
      </c>
      <c r="AK27">
        <f t="shared" si="0"/>
        <v>40</v>
      </c>
      <c r="AL27">
        <f>MIN($B$16*$B$18,GPU!$A$11)</f>
        <v>40</v>
      </c>
    </row>
    <row r="28" spans="1:38">
      <c r="A28" s="8" t="s">
        <v>28</v>
      </c>
      <c r="B28" s="9">
        <f>MIN(B25,GPU!$A$11)</f>
        <v>40</v>
      </c>
      <c r="X28">
        <f t="shared" ref="X28:X49" si="5">X27+1</f>
        <v>31</v>
      </c>
      <c r="Y28">
        <f>X28+GPU!$A$24</f>
        <v>47</v>
      </c>
      <c r="Z28">
        <f>(FLOOR((X28-1)/16,1)+1)*GPU!$A$21</f>
        <v>32</v>
      </c>
      <c r="AA28">
        <f t="shared" si="2"/>
        <v>26</v>
      </c>
      <c r="AB28">
        <f>Z28+GPU!$A$24</f>
        <v>48</v>
      </c>
      <c r="AC28">
        <f>FLOOR(GPU!$A$22/Z28,1)</f>
        <v>25</v>
      </c>
      <c r="AD28">
        <f>AC28*GPU!$A$8</f>
        <v>100</v>
      </c>
      <c r="AE28">
        <f>MIN($B$16*$B$18,GPU!$A$11)</f>
        <v>40</v>
      </c>
      <c r="AI28" s="4">
        <f t="shared" si="1"/>
        <v>6656</v>
      </c>
      <c r="AJ28">
        <f>FLOOR(GPU!$A$15/AI28,1)</f>
        <v>9</v>
      </c>
      <c r="AK28">
        <f t="shared" si="0"/>
        <v>36</v>
      </c>
      <c r="AL28">
        <f>MIN($B$16*$B$18,GPU!$A$11)</f>
        <v>40</v>
      </c>
    </row>
    <row r="29" spans="1:38">
      <c r="A29" s="8" t="s">
        <v>29</v>
      </c>
      <c r="B29" s="9">
        <f>FLOOR((B28-1)/$B$16,1)+1</f>
        <v>10</v>
      </c>
      <c r="X29">
        <f t="shared" si="5"/>
        <v>32</v>
      </c>
      <c r="Y29">
        <f>X29+GPU!$A$24</f>
        <v>48</v>
      </c>
      <c r="Z29">
        <f>(FLOOR((X29-1)/16,1)+1)*GPU!$A$21</f>
        <v>32</v>
      </c>
      <c r="AA29">
        <f t="shared" si="2"/>
        <v>26</v>
      </c>
      <c r="AB29">
        <f>Z29+GPU!$A$24</f>
        <v>48</v>
      </c>
      <c r="AC29">
        <f>FLOOR(GPU!$A$22/Z29,1)</f>
        <v>25</v>
      </c>
      <c r="AD29">
        <f>AC29*GPU!$A$8</f>
        <v>100</v>
      </c>
      <c r="AE29">
        <f>MIN($B$16*$B$18,GPU!$A$11)</f>
        <v>40</v>
      </c>
      <c r="AI29" s="4">
        <f t="shared" si="1"/>
        <v>6912</v>
      </c>
      <c r="AJ29">
        <f>FLOOR(GPU!$A$15/AI29,1)</f>
        <v>9</v>
      </c>
      <c r="AK29">
        <f t="shared" si="0"/>
        <v>36</v>
      </c>
      <c r="AL29">
        <f>MIN($B$16*$B$18,GPU!$A$11)</f>
        <v>40</v>
      </c>
    </row>
    <row r="30" spans="1:38">
      <c r="A30" s="8" t="s">
        <v>30</v>
      </c>
      <c r="B30" s="9">
        <f>MIN(B29,$B$18)</f>
        <v>10</v>
      </c>
      <c r="X30">
        <f t="shared" si="5"/>
        <v>33</v>
      </c>
      <c r="Y30">
        <f>X30+GPU!$A$24</f>
        <v>49</v>
      </c>
      <c r="Z30">
        <f>(FLOOR((X30-1)/16,1)+1)*GPU!$A$21</f>
        <v>48</v>
      </c>
      <c r="AA30">
        <f t="shared" si="2"/>
        <v>42</v>
      </c>
      <c r="AB30">
        <f>Z30+GPU!$A$24</f>
        <v>64</v>
      </c>
      <c r="AC30">
        <f>FLOOR(GPU!$A$22/Z30,1)</f>
        <v>16</v>
      </c>
      <c r="AD30">
        <f>AC30*GPU!$A$8</f>
        <v>64</v>
      </c>
      <c r="AE30">
        <f>MIN($B$16*$B$18,GPU!$A$11)</f>
        <v>40</v>
      </c>
      <c r="AI30" s="4">
        <f t="shared" si="1"/>
        <v>7168</v>
      </c>
      <c r="AJ30">
        <f>FLOOR(GPU!$A$15/AI30,1)</f>
        <v>9</v>
      </c>
      <c r="AK30">
        <f t="shared" si="0"/>
        <v>36</v>
      </c>
      <c r="AL30">
        <f>MIN($B$16*$B$18,GPU!$A$11)</f>
        <v>40</v>
      </c>
    </row>
    <row r="31" spans="1:38">
      <c r="A31" s="8" t="s">
        <v>72</v>
      </c>
      <c r="B31">
        <f>B30*$B$16</f>
        <v>40</v>
      </c>
      <c r="X31">
        <f t="shared" si="5"/>
        <v>34</v>
      </c>
      <c r="Y31">
        <f>X31+GPU!$A$24</f>
        <v>50</v>
      </c>
      <c r="Z31">
        <f>(FLOOR((X31-1)/16,1)+1)*GPU!$A$21</f>
        <v>48</v>
      </c>
      <c r="AA31">
        <f t="shared" si="2"/>
        <v>42</v>
      </c>
      <c r="AB31">
        <f>Z31+GPU!$A$24</f>
        <v>64</v>
      </c>
      <c r="AC31">
        <f>FLOOR(GPU!$A$22/Z31,1)</f>
        <v>16</v>
      </c>
      <c r="AD31">
        <f>AC31*GPU!$A$8</f>
        <v>64</v>
      </c>
      <c r="AE31">
        <f>MIN($B$16*$B$18,GPU!$A$11)</f>
        <v>40</v>
      </c>
      <c r="AI31" s="4">
        <f t="shared" si="1"/>
        <v>7424</v>
      </c>
      <c r="AJ31">
        <f>FLOOR(GPU!$A$15/AI31,1)</f>
        <v>8</v>
      </c>
      <c r="AK31">
        <f t="shared" si="0"/>
        <v>32</v>
      </c>
      <c r="AL31">
        <f>MIN($B$16*$B$18,GPU!$A$11)</f>
        <v>40</v>
      </c>
    </row>
    <row r="32" spans="1:38">
      <c r="A32" s="8" t="s">
        <v>31</v>
      </c>
      <c r="B32" s="9">
        <f>MIN(B31, GPU!$A$11)</f>
        <v>40</v>
      </c>
      <c r="C32" s="19" t="s">
        <v>90</v>
      </c>
      <c r="X32">
        <f t="shared" si="5"/>
        <v>35</v>
      </c>
      <c r="Y32">
        <f>X32+GPU!$A$24</f>
        <v>51</v>
      </c>
      <c r="Z32">
        <f>(FLOOR((X32-1)/16,1)+1)*GPU!$A$21</f>
        <v>48</v>
      </c>
      <c r="AA32">
        <f t="shared" si="2"/>
        <v>42</v>
      </c>
      <c r="AB32">
        <f>Z32+GPU!$A$24</f>
        <v>64</v>
      </c>
      <c r="AC32">
        <f>FLOOR(GPU!$A$22/Z32,1)</f>
        <v>16</v>
      </c>
      <c r="AD32">
        <f>AC32*GPU!$A$8</f>
        <v>64</v>
      </c>
      <c r="AE32">
        <f>MIN($B$16*$B$18,GPU!$A$11)</f>
        <v>40</v>
      </c>
      <c r="AI32" s="4">
        <f t="shared" si="1"/>
        <v>7680</v>
      </c>
      <c r="AJ32">
        <f>FLOOR(GPU!$A$15/AI32,1)</f>
        <v>8</v>
      </c>
      <c r="AK32">
        <f t="shared" si="0"/>
        <v>32</v>
      </c>
      <c r="AL32">
        <f>MIN($B$16*$B$18,GPU!$A$11)</f>
        <v>40</v>
      </c>
    </row>
    <row r="33" spans="1:38">
      <c r="X33">
        <f t="shared" si="5"/>
        <v>36</v>
      </c>
      <c r="Y33">
        <f>X33+GPU!$A$24</f>
        <v>52</v>
      </c>
      <c r="Z33">
        <f>(FLOOR((X33-1)/16,1)+1)*GPU!$A$21</f>
        <v>48</v>
      </c>
      <c r="AA33">
        <f t="shared" si="2"/>
        <v>42</v>
      </c>
      <c r="AB33">
        <f>Z33+GPU!$A$24</f>
        <v>64</v>
      </c>
      <c r="AC33">
        <f>FLOOR(GPU!$A$22/Z33,1)</f>
        <v>16</v>
      </c>
      <c r="AD33">
        <f>AC33*GPU!$A$8</f>
        <v>64</v>
      </c>
      <c r="AE33">
        <f>MIN($B$16*$B$18,GPU!$A$11)</f>
        <v>40</v>
      </c>
      <c r="AI33" s="4">
        <f t="shared" si="1"/>
        <v>7936</v>
      </c>
      <c r="AJ33">
        <f>FLOOR(GPU!$A$15/AI33,1)</f>
        <v>8</v>
      </c>
      <c r="AK33">
        <f t="shared" si="0"/>
        <v>32</v>
      </c>
      <c r="AL33">
        <f>MIN($B$16*$B$18,GPU!$A$11)</f>
        <v>40</v>
      </c>
    </row>
    <row r="34" spans="1:38">
      <c r="X34">
        <f t="shared" si="5"/>
        <v>37</v>
      </c>
      <c r="Y34">
        <f>X34+GPU!$A$24</f>
        <v>53</v>
      </c>
      <c r="Z34">
        <f>(FLOOR((X34-1)/16,1)+1)*GPU!$A$21</f>
        <v>48</v>
      </c>
      <c r="AA34">
        <f t="shared" si="2"/>
        <v>42</v>
      </c>
      <c r="AB34">
        <f>Z34+GPU!$A$24</f>
        <v>64</v>
      </c>
      <c r="AC34">
        <f>FLOOR(GPU!$A$22/Z34,1)</f>
        <v>16</v>
      </c>
      <c r="AD34">
        <f>AC34*GPU!$A$8</f>
        <v>64</v>
      </c>
      <c r="AE34">
        <f>MIN($B$16*$B$18,GPU!$A$11)</f>
        <v>40</v>
      </c>
      <c r="AI34" s="4">
        <f t="shared" si="1"/>
        <v>8192</v>
      </c>
      <c r="AJ34">
        <f>FLOOR(GPU!$A$15/AI34,1)</f>
        <v>8</v>
      </c>
      <c r="AK34">
        <f t="shared" si="0"/>
        <v>32</v>
      </c>
      <c r="AL34">
        <f>MIN($B$16*$B$18,GPU!$A$11)</f>
        <v>40</v>
      </c>
    </row>
    <row r="35" spans="1:38">
      <c r="A35" s="6" t="s">
        <v>48</v>
      </c>
      <c r="B35" s="7"/>
      <c r="X35">
        <f t="shared" si="5"/>
        <v>38</v>
      </c>
      <c r="Y35">
        <f>X35+GPU!$A$24</f>
        <v>54</v>
      </c>
      <c r="Z35">
        <f>(FLOOR((X35-1)/16,1)+1)*GPU!$A$21</f>
        <v>48</v>
      </c>
      <c r="AA35">
        <f t="shared" si="2"/>
        <v>42</v>
      </c>
      <c r="AB35">
        <f>Z35+GPU!$A$24</f>
        <v>64</v>
      </c>
      <c r="AC35">
        <f>FLOOR(GPU!$A$22/Z35,1)</f>
        <v>16</v>
      </c>
      <c r="AD35">
        <f>AC35*GPU!$A$8</f>
        <v>64</v>
      </c>
      <c r="AE35">
        <f>MIN($B$16*$B$18,GPU!$A$11)</f>
        <v>40</v>
      </c>
      <c r="AI35" s="4">
        <f t="shared" si="1"/>
        <v>8448</v>
      </c>
      <c r="AJ35">
        <f>FLOOR(GPU!$A$15/AI35,1)</f>
        <v>7</v>
      </c>
      <c r="AK35">
        <f t="shared" si="0"/>
        <v>28</v>
      </c>
      <c r="AL35">
        <f>MIN($B$16*$B$18,GPU!$A$11)</f>
        <v>40</v>
      </c>
    </row>
    <row r="36" spans="1:38">
      <c r="A36" s="8" t="s">
        <v>45</v>
      </c>
      <c r="B36" s="9">
        <f>FLOOR(GPU!$A$15/$B$9,1)</f>
        <v>64</v>
      </c>
      <c r="X36">
        <f t="shared" si="5"/>
        <v>39</v>
      </c>
      <c r="Y36">
        <f>X36+GPU!$A$24</f>
        <v>55</v>
      </c>
      <c r="Z36">
        <f>(FLOOR((X36-1)/16,1)+1)*GPU!$A$21</f>
        <v>48</v>
      </c>
      <c r="AA36">
        <f t="shared" si="2"/>
        <v>42</v>
      </c>
      <c r="AB36">
        <f>Z36+GPU!$A$24</f>
        <v>64</v>
      </c>
      <c r="AC36">
        <f>FLOOR(GPU!$A$22/Z36,1)</f>
        <v>16</v>
      </c>
      <c r="AD36">
        <f>AC36*GPU!$A$8</f>
        <v>64</v>
      </c>
      <c r="AE36">
        <f>MIN($B$16*$B$18,GPU!$A$11)</f>
        <v>40</v>
      </c>
      <c r="AI36" s="4">
        <f t="shared" si="1"/>
        <v>8704</v>
      </c>
      <c r="AJ36">
        <f>FLOOR(GPU!$A$15/AI36,1)</f>
        <v>7</v>
      </c>
      <c r="AK36">
        <f t="shared" si="0"/>
        <v>28</v>
      </c>
      <c r="AL36">
        <f>MIN($B$16*$B$18,GPU!$A$11)</f>
        <v>40</v>
      </c>
    </row>
    <row r="37" spans="1:38">
      <c r="A37" s="8"/>
      <c r="B37" s="9"/>
      <c r="X37">
        <f t="shared" si="5"/>
        <v>40</v>
      </c>
      <c r="Y37">
        <f>X37+GPU!$A$24</f>
        <v>56</v>
      </c>
      <c r="Z37">
        <f>(FLOOR((X37-1)/16,1)+1)*GPU!$A$21</f>
        <v>48</v>
      </c>
      <c r="AA37">
        <f t="shared" si="2"/>
        <v>42</v>
      </c>
      <c r="AB37">
        <f>Z37+GPU!$A$24</f>
        <v>64</v>
      </c>
      <c r="AC37">
        <f>FLOOR(GPU!$A$22/Z37,1)</f>
        <v>16</v>
      </c>
      <c r="AD37">
        <f>AC37*GPU!$A$8</f>
        <v>64</v>
      </c>
      <c r="AE37">
        <f>MIN($B$16*$B$18,GPU!$A$11)</f>
        <v>40</v>
      </c>
      <c r="AI37" s="4">
        <f t="shared" si="1"/>
        <v>8960</v>
      </c>
      <c r="AJ37">
        <f>FLOOR(GPU!$A$15/AI37,1)</f>
        <v>7</v>
      </c>
      <c r="AK37">
        <f t="shared" si="0"/>
        <v>28</v>
      </c>
      <c r="AL37">
        <f>MIN($B$16*$B$18,GPU!$A$11)</f>
        <v>40</v>
      </c>
    </row>
    <row r="38" spans="1:38">
      <c r="A38" s="8"/>
      <c r="B38" s="9"/>
      <c r="X38">
        <f t="shared" si="5"/>
        <v>41</v>
      </c>
      <c r="Y38">
        <f>X38+GPU!$A$24</f>
        <v>57</v>
      </c>
      <c r="Z38">
        <f>(FLOOR((X38-1)/16,1)+1)*GPU!$A$21</f>
        <v>48</v>
      </c>
      <c r="AA38">
        <f t="shared" si="2"/>
        <v>42</v>
      </c>
      <c r="AB38">
        <f>Z38+GPU!$A$24</f>
        <v>64</v>
      </c>
      <c r="AC38">
        <f>FLOOR(GPU!$A$22/Z38,1)</f>
        <v>16</v>
      </c>
      <c r="AD38">
        <f>AC38*GPU!$A$8</f>
        <v>64</v>
      </c>
      <c r="AE38">
        <f>MIN($B$16*$B$18,GPU!$A$11)</f>
        <v>40</v>
      </c>
      <c r="AI38" s="4">
        <f t="shared" si="1"/>
        <v>9216</v>
      </c>
      <c r="AJ38">
        <f>FLOOR(GPU!$A$15/AI38,1)</f>
        <v>7</v>
      </c>
      <c r="AK38">
        <f t="shared" si="0"/>
        <v>28</v>
      </c>
      <c r="AL38">
        <f>MIN($B$16*$B$18,GPU!$A$11)</f>
        <v>40</v>
      </c>
    </row>
    <row r="39" spans="1:38">
      <c r="A39" s="8"/>
      <c r="B39" s="9"/>
      <c r="X39">
        <f t="shared" si="5"/>
        <v>42</v>
      </c>
      <c r="Y39">
        <f>X39+GPU!$A$24</f>
        <v>58</v>
      </c>
      <c r="Z39">
        <f>(FLOOR((X39-1)/16,1)+1)*GPU!$A$21</f>
        <v>48</v>
      </c>
      <c r="AA39">
        <f t="shared" si="2"/>
        <v>42</v>
      </c>
      <c r="AB39">
        <f>Z39+GPU!$A$24</f>
        <v>64</v>
      </c>
      <c r="AC39">
        <f>FLOOR(GPU!$A$22/Z39,1)</f>
        <v>16</v>
      </c>
      <c r="AD39">
        <f>AC39*GPU!$A$8</f>
        <v>64</v>
      </c>
      <c r="AE39">
        <f>MIN($B$16*$B$18,GPU!$A$11)</f>
        <v>40</v>
      </c>
      <c r="AI39" s="4">
        <f t="shared" si="1"/>
        <v>9472</v>
      </c>
      <c r="AJ39">
        <f>FLOOR(GPU!$A$15/AI39,1)</f>
        <v>6</v>
      </c>
      <c r="AK39">
        <f t="shared" si="0"/>
        <v>24</v>
      </c>
      <c r="AL39">
        <f>MIN($B$16*$B$18,GPU!$A$11)</f>
        <v>40</v>
      </c>
    </row>
    <row r="40" spans="1:38">
      <c r="A40" s="8"/>
      <c r="B40" s="9"/>
      <c r="X40">
        <f t="shared" si="5"/>
        <v>43</v>
      </c>
      <c r="Y40">
        <f>X40+GPU!$A$24</f>
        <v>59</v>
      </c>
      <c r="Z40">
        <f>(FLOOR((X40-1)/16,1)+1)*GPU!$A$21</f>
        <v>48</v>
      </c>
      <c r="AA40">
        <f t="shared" si="2"/>
        <v>42</v>
      </c>
      <c r="AB40">
        <f>Z40+GPU!$A$24</f>
        <v>64</v>
      </c>
      <c r="AC40">
        <f>FLOOR(GPU!$A$22/Z40,1)</f>
        <v>16</v>
      </c>
      <c r="AD40">
        <f>AC40*GPU!$A$8</f>
        <v>64</v>
      </c>
      <c r="AE40">
        <f>MIN($B$16*$B$18,GPU!$A$11)</f>
        <v>40</v>
      </c>
      <c r="AI40" s="4">
        <f t="shared" si="1"/>
        <v>9728</v>
      </c>
      <c r="AJ40">
        <f>FLOOR(GPU!$A$15/AI40,1)</f>
        <v>6</v>
      </c>
      <c r="AK40">
        <f t="shared" si="0"/>
        <v>24</v>
      </c>
      <c r="AL40">
        <f>MIN($B$16*$B$18,GPU!$A$11)</f>
        <v>40</v>
      </c>
    </row>
    <row r="41" spans="1:38">
      <c r="A41" s="8"/>
      <c r="B41" s="9"/>
      <c r="X41">
        <f t="shared" si="5"/>
        <v>44</v>
      </c>
      <c r="Y41">
        <f>X41+GPU!$A$24</f>
        <v>60</v>
      </c>
      <c r="Z41">
        <f>(FLOOR((X41-1)/16,1)+1)*GPU!$A$21</f>
        <v>48</v>
      </c>
      <c r="AA41">
        <f t="shared" si="2"/>
        <v>42</v>
      </c>
      <c r="AB41">
        <f>Z41+GPU!$A$24</f>
        <v>64</v>
      </c>
      <c r="AC41">
        <f>FLOOR(GPU!$A$22/Z41,1)</f>
        <v>16</v>
      </c>
      <c r="AD41">
        <f>AC41*GPU!$A$8</f>
        <v>64</v>
      </c>
      <c r="AE41">
        <f>MIN($B$16*$B$18,GPU!$A$11)</f>
        <v>40</v>
      </c>
      <c r="AI41" s="4">
        <f t="shared" si="1"/>
        <v>9984</v>
      </c>
      <c r="AJ41">
        <f>FLOOR(GPU!$A$15/AI41,1)</f>
        <v>6</v>
      </c>
      <c r="AK41">
        <f t="shared" si="0"/>
        <v>24</v>
      </c>
      <c r="AL41">
        <f>MIN($B$16*$B$18,GPU!$A$11)</f>
        <v>40</v>
      </c>
    </row>
    <row r="42" spans="1:38">
      <c r="A42" s="8" t="s">
        <v>33</v>
      </c>
      <c r="B42" s="9">
        <f>MIN(B36,$B$18)</f>
        <v>16</v>
      </c>
      <c r="X42">
        <f t="shared" si="5"/>
        <v>45</v>
      </c>
      <c r="Y42">
        <f>X42+GPU!$A$24</f>
        <v>61</v>
      </c>
      <c r="Z42">
        <f>(FLOOR((X42-1)/16,1)+1)*GPU!$A$21</f>
        <v>48</v>
      </c>
      <c r="AA42">
        <f t="shared" si="2"/>
        <v>42</v>
      </c>
      <c r="AB42">
        <f>Z42+GPU!$A$24</f>
        <v>64</v>
      </c>
      <c r="AC42">
        <f>FLOOR(GPU!$A$22/Z42,1)</f>
        <v>16</v>
      </c>
      <c r="AD42">
        <f>AC42*GPU!$A$8</f>
        <v>64</v>
      </c>
      <c r="AE42">
        <f>MIN($B$16*$B$18,GPU!$A$11)</f>
        <v>40</v>
      </c>
      <c r="AI42" s="4">
        <f t="shared" si="1"/>
        <v>10240</v>
      </c>
      <c r="AJ42">
        <f>FLOOR(GPU!$A$15/AI42,1)</f>
        <v>6</v>
      </c>
      <c r="AK42">
        <f t="shared" si="0"/>
        <v>24</v>
      </c>
      <c r="AL42">
        <f>MIN($B$16*$B$18,GPU!$A$11)</f>
        <v>40</v>
      </c>
    </row>
    <row r="43" spans="1:38">
      <c r="A43" s="8" t="s">
        <v>32</v>
      </c>
      <c r="B43" s="9">
        <f>IF(B9=0,GPU!$A$11, MIN(B42*$B$16, GPU!$A$11))</f>
        <v>40</v>
      </c>
      <c r="X43">
        <f t="shared" si="5"/>
        <v>46</v>
      </c>
      <c r="Y43">
        <f>X43+GPU!$A$24</f>
        <v>62</v>
      </c>
      <c r="Z43">
        <f>(FLOOR((X43-1)/16,1)+1)*GPU!$A$21</f>
        <v>48</v>
      </c>
      <c r="AA43">
        <f t="shared" si="2"/>
        <v>42</v>
      </c>
      <c r="AB43">
        <f>Z43+GPU!$A$24</f>
        <v>64</v>
      </c>
      <c r="AC43">
        <f>FLOOR(GPU!$A$22/Z43,1)</f>
        <v>16</v>
      </c>
      <c r="AD43">
        <f>AC43*GPU!$A$8</f>
        <v>64</v>
      </c>
      <c r="AE43">
        <f>MIN($B$16*$B$18,GPU!$A$11)</f>
        <v>40</v>
      </c>
      <c r="AI43" s="4">
        <f t="shared" si="1"/>
        <v>10496</v>
      </c>
      <c r="AJ43">
        <f>FLOOR(GPU!$A$15/AI43,1)</f>
        <v>6</v>
      </c>
      <c r="AK43">
        <f t="shared" si="0"/>
        <v>24</v>
      </c>
      <c r="AL43">
        <f>MIN($B$16*$B$18,GPU!$A$11)</f>
        <v>40</v>
      </c>
    </row>
    <row r="44" spans="1:38">
      <c r="A44" s="10"/>
      <c r="B44" s="11"/>
      <c r="C44" s="19" t="s">
        <v>90</v>
      </c>
      <c r="X44">
        <f t="shared" si="5"/>
        <v>47</v>
      </c>
      <c r="Y44">
        <f>X44+GPU!$A$24</f>
        <v>63</v>
      </c>
      <c r="Z44">
        <f>(FLOOR((X44-1)/16,1)+1)*GPU!$A$21</f>
        <v>48</v>
      </c>
      <c r="AA44">
        <f t="shared" si="2"/>
        <v>42</v>
      </c>
      <c r="AB44">
        <f>Z44+GPU!$A$24</f>
        <v>64</v>
      </c>
      <c r="AC44">
        <f>FLOOR(GPU!$A$22/Z44,1)</f>
        <v>16</v>
      </c>
      <c r="AD44">
        <f>AC44*GPU!$A$8</f>
        <v>64</v>
      </c>
      <c r="AE44">
        <f>MIN($B$16*$B$18,GPU!$A$11)</f>
        <v>40</v>
      </c>
      <c r="AI44" s="4">
        <f t="shared" si="1"/>
        <v>10752</v>
      </c>
      <c r="AJ44">
        <f>FLOOR(GPU!$A$15/AI44,1)</f>
        <v>6</v>
      </c>
      <c r="AK44">
        <f t="shared" si="0"/>
        <v>24</v>
      </c>
      <c r="AL44">
        <f>MIN($B$16*$B$18,GPU!$A$11)</f>
        <v>40</v>
      </c>
    </row>
    <row r="45" spans="1:38">
      <c r="X45">
        <f t="shared" si="5"/>
        <v>48</v>
      </c>
      <c r="Y45">
        <f>X45+GPU!$A$24</f>
        <v>64</v>
      </c>
      <c r="Z45">
        <f>(FLOOR((X45-1)/16,1)+1)*GPU!$A$21</f>
        <v>48</v>
      </c>
      <c r="AA45">
        <f t="shared" si="2"/>
        <v>42</v>
      </c>
      <c r="AB45">
        <f>Z45+GPU!$A$24</f>
        <v>64</v>
      </c>
      <c r="AC45">
        <f>FLOOR(GPU!$A$22/Z45,1)</f>
        <v>16</v>
      </c>
      <c r="AD45">
        <f>AC45*GPU!$A$8</f>
        <v>64</v>
      </c>
      <c r="AE45">
        <f>MIN($B$16*$B$18,GPU!$A$11)</f>
        <v>40</v>
      </c>
      <c r="AI45" s="4">
        <f t="shared" si="1"/>
        <v>11008</v>
      </c>
      <c r="AJ45">
        <f>FLOOR(GPU!$A$15/AI45,1)</f>
        <v>5</v>
      </c>
      <c r="AK45">
        <f t="shared" si="0"/>
        <v>20</v>
      </c>
      <c r="AL45">
        <f>MIN($B$16*$B$18,GPU!$A$11)</f>
        <v>40</v>
      </c>
    </row>
    <row r="46" spans="1:38">
      <c r="X46">
        <f t="shared" si="5"/>
        <v>49</v>
      </c>
      <c r="Y46">
        <f>X46+GPU!$A$24</f>
        <v>65</v>
      </c>
      <c r="Z46">
        <f>(FLOOR((X46-1)/16,1)+1)*GPU!$A$21</f>
        <v>64</v>
      </c>
      <c r="AA46">
        <f t="shared" si="2"/>
        <v>58</v>
      </c>
      <c r="AB46">
        <f>Z46+GPU!$A$24</f>
        <v>80</v>
      </c>
      <c r="AC46">
        <f>FLOOR(GPU!$A$22/Z46,1)</f>
        <v>12</v>
      </c>
      <c r="AD46">
        <f>AC46*GPU!$A$8</f>
        <v>48</v>
      </c>
      <c r="AE46">
        <f>MIN($B$16*$B$18,GPU!$A$11)</f>
        <v>40</v>
      </c>
      <c r="AI46" s="4">
        <f t="shared" si="1"/>
        <v>11264</v>
      </c>
      <c r="AJ46">
        <f>FLOOR(GPU!$A$15/AI46,1)</f>
        <v>5</v>
      </c>
      <c r="AK46">
        <f t="shared" si="0"/>
        <v>20</v>
      </c>
      <c r="AL46">
        <f>MIN($B$16*$B$18,GPU!$A$11)</f>
        <v>40</v>
      </c>
    </row>
    <row r="47" spans="1:38">
      <c r="A47" s="6" t="s">
        <v>49</v>
      </c>
      <c r="B47" s="7"/>
      <c r="X47">
        <f t="shared" si="5"/>
        <v>50</v>
      </c>
      <c r="Y47">
        <f>X47+GPU!$A$24</f>
        <v>66</v>
      </c>
      <c r="Z47">
        <f>(FLOOR((X47-1)/16,1)+1)*GPU!$A$21</f>
        <v>64</v>
      </c>
      <c r="AA47">
        <f t="shared" si="2"/>
        <v>58</v>
      </c>
      <c r="AB47">
        <f>Z47+GPU!$A$24</f>
        <v>80</v>
      </c>
      <c r="AC47">
        <f>FLOOR(GPU!$A$22/Z47,1)</f>
        <v>12</v>
      </c>
      <c r="AD47">
        <f>AC47*GPU!$A$8</f>
        <v>48</v>
      </c>
      <c r="AE47">
        <f>MIN($B$16*$B$18,GPU!$A$11)</f>
        <v>40</v>
      </c>
      <c r="AI47" s="4">
        <f t="shared" si="1"/>
        <v>11520</v>
      </c>
      <c r="AJ47">
        <f>FLOOR(GPU!$A$15/AI47,1)</f>
        <v>5</v>
      </c>
      <c r="AK47">
        <f t="shared" si="0"/>
        <v>20</v>
      </c>
      <c r="AL47">
        <f>MIN($B$16*$B$18,GPU!$A$11)</f>
        <v>40</v>
      </c>
    </row>
    <row r="48" spans="1:38">
      <c r="A48" s="8" t="s">
        <v>68</v>
      </c>
      <c r="B48" s="9">
        <f>(FLOOR(($B$8-1)/GPU!$A$21,1)+1)*GPU!$A$21++GPU!$A$24</f>
        <v>32</v>
      </c>
      <c r="X48">
        <f t="shared" si="5"/>
        <v>51</v>
      </c>
      <c r="Y48">
        <f>X48+GPU!$A$24</f>
        <v>67</v>
      </c>
      <c r="Z48">
        <f>(FLOOR((X48-1)/16,1)+1)*GPU!$A$21</f>
        <v>64</v>
      </c>
      <c r="AA48">
        <f t="shared" si="2"/>
        <v>58</v>
      </c>
      <c r="AB48">
        <f>Z48+GPU!$A$24</f>
        <v>80</v>
      </c>
      <c r="AC48">
        <f>FLOOR(GPU!$A$22/Z48,1)</f>
        <v>12</v>
      </c>
      <c r="AD48">
        <f>AC48*GPU!$A$8</f>
        <v>48</v>
      </c>
      <c r="AE48">
        <f>MIN($B$16*$B$18,GPU!$A$11)</f>
        <v>40</v>
      </c>
      <c r="AI48" s="4">
        <f t="shared" si="1"/>
        <v>11776</v>
      </c>
      <c r="AJ48">
        <f>FLOOR(GPU!$A$15/AI48,1)</f>
        <v>5</v>
      </c>
      <c r="AK48">
        <f t="shared" si="0"/>
        <v>20</v>
      </c>
      <c r="AL48">
        <f>MIN($B$16*$B$18,GPU!$A$11)</f>
        <v>40</v>
      </c>
    </row>
    <row r="49" spans="1:38">
      <c r="A49" s="8" t="s">
        <v>44</v>
      </c>
      <c r="B49" s="9">
        <f>FLOOR(GPU!$A$22/$B$48,1)</f>
        <v>25</v>
      </c>
      <c r="X49">
        <f t="shared" si="5"/>
        <v>52</v>
      </c>
      <c r="Y49">
        <f>X49+GPU!$A$24</f>
        <v>68</v>
      </c>
      <c r="Z49">
        <f>(FLOOR((X49-1)/16,1)+1)*GPU!$A$21</f>
        <v>64</v>
      </c>
      <c r="AA49">
        <f t="shared" si="2"/>
        <v>58</v>
      </c>
      <c r="AB49">
        <f>Z49+GPU!$A$24</f>
        <v>80</v>
      </c>
      <c r="AC49">
        <f>FLOOR(GPU!$A$22/Z49,1)</f>
        <v>12</v>
      </c>
      <c r="AD49">
        <f>AC49*GPU!$A$8</f>
        <v>48</v>
      </c>
      <c r="AE49">
        <f>MIN($B$16*$B$18,GPU!$A$11)</f>
        <v>40</v>
      </c>
      <c r="AI49" s="4">
        <f t="shared" si="1"/>
        <v>12032</v>
      </c>
      <c r="AJ49">
        <f>FLOOR(GPU!$A$15/AI49,1)</f>
        <v>5</v>
      </c>
      <c r="AK49">
        <f t="shared" si="0"/>
        <v>20</v>
      </c>
      <c r="AL49">
        <f>MIN($B$16*$B$18,GPU!$A$11)</f>
        <v>40</v>
      </c>
    </row>
    <row r="50" spans="1:38">
      <c r="A50" s="8" t="s">
        <v>34</v>
      </c>
      <c r="B50" s="9">
        <f>MIN(B49,GPU!$A$12)</f>
        <v>10</v>
      </c>
      <c r="X50">
        <f t="shared" ref="X50:X109" si="6">X49+1</f>
        <v>53</v>
      </c>
      <c r="Y50">
        <f>X50+GPU!$A$24</f>
        <v>69</v>
      </c>
      <c r="Z50">
        <f>(FLOOR((X50-1)/16,1)+1)*GPU!$A$21</f>
        <v>64</v>
      </c>
      <c r="AA50">
        <f t="shared" si="2"/>
        <v>58</v>
      </c>
      <c r="AB50">
        <f>Z50+GPU!$A$24</f>
        <v>80</v>
      </c>
      <c r="AC50">
        <f>FLOOR(GPU!$A$22/Z50,1)</f>
        <v>12</v>
      </c>
      <c r="AD50">
        <f>AC50*GPU!$A$8</f>
        <v>48</v>
      </c>
      <c r="AE50">
        <f>MIN($B$16*$B$18,GPU!$A$11)</f>
        <v>40</v>
      </c>
      <c r="AI50" s="4">
        <f t="shared" si="1"/>
        <v>12288</v>
      </c>
      <c r="AJ50">
        <f>FLOOR(GPU!$A$15/AI50,1)</f>
        <v>5</v>
      </c>
      <c r="AK50">
        <f t="shared" si="0"/>
        <v>20</v>
      </c>
      <c r="AL50">
        <f>MIN($B$16*$B$18,GPU!$A$11)</f>
        <v>40</v>
      </c>
    </row>
    <row r="51" spans="1:38">
      <c r="A51" s="8" t="s">
        <v>35</v>
      </c>
      <c r="B51" s="9">
        <f>B50*GPU!$A$8</f>
        <v>40</v>
      </c>
      <c r="X51">
        <f t="shared" si="6"/>
        <v>54</v>
      </c>
      <c r="Y51">
        <f>X51+GPU!$A$24</f>
        <v>70</v>
      </c>
      <c r="Z51">
        <f>(FLOOR((X51-1)/16,1)+1)*GPU!$A$21</f>
        <v>64</v>
      </c>
      <c r="AA51">
        <f t="shared" si="2"/>
        <v>58</v>
      </c>
      <c r="AB51">
        <f>Z51+GPU!$A$24</f>
        <v>80</v>
      </c>
      <c r="AC51">
        <f>FLOOR(GPU!$A$22/Z51,1)</f>
        <v>12</v>
      </c>
      <c r="AD51">
        <f>AC51*GPU!$A$8</f>
        <v>48</v>
      </c>
      <c r="AE51">
        <f>MIN($B$16*$B$18,GPU!$A$11)</f>
        <v>40</v>
      </c>
      <c r="AI51" s="4">
        <f t="shared" si="1"/>
        <v>12544</v>
      </c>
      <c r="AJ51">
        <f>FLOOR(GPU!$A$15/AI51,1)</f>
        <v>5</v>
      </c>
      <c r="AK51">
        <f t="shared" si="0"/>
        <v>20</v>
      </c>
      <c r="AL51">
        <f>MIN($B$16*$B$18,GPU!$A$11)</f>
        <v>40</v>
      </c>
    </row>
    <row r="52" spans="1:38">
      <c r="A52" s="8" t="s">
        <v>36</v>
      </c>
      <c r="B52" s="9">
        <f>MIN(B51,GPU!$A$11)</f>
        <v>40</v>
      </c>
      <c r="X52">
        <f t="shared" si="6"/>
        <v>55</v>
      </c>
      <c r="Y52">
        <f>X52+GPU!$A$24</f>
        <v>71</v>
      </c>
      <c r="Z52">
        <f>(FLOOR((X52-1)/16,1)+1)*GPU!$A$21</f>
        <v>64</v>
      </c>
      <c r="AA52">
        <f t="shared" si="2"/>
        <v>58</v>
      </c>
      <c r="AB52">
        <f>Z52+GPU!$A$24</f>
        <v>80</v>
      </c>
      <c r="AC52">
        <f>FLOOR(GPU!$A$22/Z52,1)</f>
        <v>12</v>
      </c>
      <c r="AD52">
        <f>AC52*GPU!$A$8</f>
        <v>48</v>
      </c>
      <c r="AE52">
        <f>MIN($B$16*$B$18,GPU!$A$11)</f>
        <v>40</v>
      </c>
      <c r="AI52" s="4">
        <f t="shared" si="1"/>
        <v>12800</v>
      </c>
      <c r="AJ52">
        <f>FLOOR(GPU!$A$15/AI52,1)</f>
        <v>5</v>
      </c>
      <c r="AK52">
        <f t="shared" si="0"/>
        <v>20</v>
      </c>
      <c r="AL52">
        <f>MIN($B$16*$B$18,GPU!$A$11)</f>
        <v>40</v>
      </c>
    </row>
    <row r="53" spans="1:38">
      <c r="A53" s="8" t="s">
        <v>37</v>
      </c>
      <c r="B53" s="9">
        <f>FLOOR(B52/$B$16,1)</f>
        <v>10</v>
      </c>
      <c r="X53">
        <f t="shared" si="6"/>
        <v>56</v>
      </c>
      <c r="Y53">
        <f>X53+GPU!$A$24</f>
        <v>72</v>
      </c>
      <c r="Z53">
        <f>(FLOOR((X53-1)/16,1)+1)*GPU!$A$21</f>
        <v>64</v>
      </c>
      <c r="AA53">
        <f t="shared" si="2"/>
        <v>58</v>
      </c>
      <c r="AB53">
        <f>Z53+GPU!$A$24</f>
        <v>80</v>
      </c>
      <c r="AC53">
        <f>FLOOR(GPU!$A$22/Z53,1)</f>
        <v>12</v>
      </c>
      <c r="AD53">
        <f>AC53*GPU!$A$8</f>
        <v>48</v>
      </c>
      <c r="AE53">
        <f>MIN($B$16*$B$18,GPU!$A$11)</f>
        <v>40</v>
      </c>
      <c r="AI53" s="4">
        <f t="shared" si="1"/>
        <v>13056</v>
      </c>
      <c r="AJ53">
        <f>FLOOR(GPU!$A$15/AI53,1)</f>
        <v>5</v>
      </c>
      <c r="AK53">
        <f t="shared" si="0"/>
        <v>20</v>
      </c>
      <c r="AL53">
        <f>MIN($B$16*$B$18,GPU!$A$11)</f>
        <v>40</v>
      </c>
    </row>
    <row r="54" spans="1:38">
      <c r="A54" s="8" t="s">
        <v>38</v>
      </c>
      <c r="B54" s="9">
        <f>MIN(B53,$B$18)</f>
        <v>10</v>
      </c>
      <c r="X54">
        <f t="shared" si="6"/>
        <v>57</v>
      </c>
      <c r="Y54">
        <f>X54+GPU!$A$24</f>
        <v>73</v>
      </c>
      <c r="Z54">
        <f>(FLOOR((X54-1)/16,1)+1)*GPU!$A$21</f>
        <v>64</v>
      </c>
      <c r="AA54">
        <f t="shared" si="2"/>
        <v>58</v>
      </c>
      <c r="AB54">
        <f>Z54+GPU!$A$24</f>
        <v>80</v>
      </c>
      <c r="AC54">
        <f>FLOOR(GPU!$A$22/Z54,1)</f>
        <v>12</v>
      </c>
      <c r="AD54">
        <f>AC54*GPU!$A$8</f>
        <v>48</v>
      </c>
      <c r="AE54">
        <f>MIN($B$16*$B$18,GPU!$A$11)</f>
        <v>40</v>
      </c>
      <c r="AI54" s="4">
        <f t="shared" si="1"/>
        <v>13312</v>
      </c>
      <c r="AJ54">
        <f>FLOOR(GPU!$A$15/AI54,1)</f>
        <v>4</v>
      </c>
      <c r="AK54">
        <f t="shared" si="0"/>
        <v>16</v>
      </c>
      <c r="AL54">
        <f>MIN($B$16*$B$18,GPU!$A$11)</f>
        <v>40</v>
      </c>
    </row>
    <row r="55" spans="1:38">
      <c r="A55" s="8" t="s">
        <v>39</v>
      </c>
      <c r="B55" s="9">
        <f>B54*$B$16</f>
        <v>40</v>
      </c>
      <c r="C55" s="19" t="s">
        <v>90</v>
      </c>
      <c r="X55">
        <f t="shared" si="6"/>
        <v>58</v>
      </c>
      <c r="Y55">
        <f>X55+GPU!$A$24</f>
        <v>74</v>
      </c>
      <c r="Z55">
        <f>(FLOOR((X55-1)/16,1)+1)*GPU!$A$21</f>
        <v>64</v>
      </c>
      <c r="AA55">
        <f t="shared" si="2"/>
        <v>58</v>
      </c>
      <c r="AB55">
        <f>Z55+GPU!$A$24</f>
        <v>80</v>
      </c>
      <c r="AC55">
        <f>FLOOR(GPU!$A$22/Z55,1)</f>
        <v>12</v>
      </c>
      <c r="AD55">
        <f>AC55*GPU!$A$8</f>
        <v>48</v>
      </c>
      <c r="AE55">
        <f>MIN($B$16*$B$18,GPU!$A$11)</f>
        <v>40</v>
      </c>
      <c r="AI55" s="4">
        <f t="shared" si="1"/>
        <v>13568</v>
      </c>
      <c r="AJ55">
        <f>FLOOR(GPU!$A$15/AI55,1)</f>
        <v>4</v>
      </c>
      <c r="AK55">
        <f t="shared" si="0"/>
        <v>16</v>
      </c>
      <c r="AL55">
        <f>MIN($B$16*$B$18,GPU!$A$11)</f>
        <v>40</v>
      </c>
    </row>
    <row r="56" spans="1:38">
      <c r="A56" s="10"/>
      <c r="B56" s="11"/>
      <c r="X56">
        <f t="shared" si="6"/>
        <v>59</v>
      </c>
      <c r="Y56">
        <f>X56+GPU!$A$24</f>
        <v>75</v>
      </c>
      <c r="Z56">
        <f>(FLOOR((X56-1)/16,1)+1)*GPU!$A$21</f>
        <v>64</v>
      </c>
      <c r="AA56">
        <f t="shared" si="2"/>
        <v>58</v>
      </c>
      <c r="AB56">
        <f>Z56+GPU!$A$24</f>
        <v>80</v>
      </c>
      <c r="AC56">
        <f>FLOOR(GPU!$A$22/Z56,1)</f>
        <v>12</v>
      </c>
      <c r="AD56">
        <f>AC56*GPU!$A$8</f>
        <v>48</v>
      </c>
      <c r="AE56">
        <f>MIN($B$16*$B$18,GPU!$A$11)</f>
        <v>40</v>
      </c>
      <c r="AI56" s="4">
        <f t="shared" si="1"/>
        <v>13824</v>
      </c>
      <c r="AJ56">
        <f>FLOOR(GPU!$A$15/AI56,1)</f>
        <v>4</v>
      </c>
      <c r="AK56">
        <f t="shared" si="0"/>
        <v>16</v>
      </c>
      <c r="AL56">
        <f>MIN($B$16*$B$18,GPU!$A$11)</f>
        <v>40</v>
      </c>
    </row>
    <row r="57" spans="1:38">
      <c r="X57">
        <f t="shared" si="6"/>
        <v>60</v>
      </c>
      <c r="Y57">
        <f>X57+GPU!$A$24</f>
        <v>76</v>
      </c>
      <c r="Z57">
        <f>(FLOOR((X57-1)/16,1)+1)*GPU!$A$21</f>
        <v>64</v>
      </c>
      <c r="AA57">
        <f t="shared" si="2"/>
        <v>58</v>
      </c>
      <c r="AB57">
        <f>Z57+GPU!$A$24</f>
        <v>80</v>
      </c>
      <c r="AC57">
        <f>FLOOR(GPU!$A$22/Z57,1)</f>
        <v>12</v>
      </c>
      <c r="AD57">
        <f>AC57*GPU!$A$8</f>
        <v>48</v>
      </c>
      <c r="AE57">
        <f>MIN($B$16*$B$18,GPU!$A$11)</f>
        <v>40</v>
      </c>
      <c r="AI57" s="4">
        <f t="shared" si="1"/>
        <v>14080</v>
      </c>
      <c r="AJ57">
        <f>FLOOR(GPU!$A$15/AI57,1)</f>
        <v>4</v>
      </c>
      <c r="AK57">
        <f t="shared" si="0"/>
        <v>16</v>
      </c>
      <c r="AL57">
        <f>MIN($B$16*$B$18,GPU!$A$11)</f>
        <v>40</v>
      </c>
    </row>
    <row r="58" spans="1:38">
      <c r="X58">
        <f t="shared" si="6"/>
        <v>61</v>
      </c>
      <c r="Y58">
        <f>X58+GPU!$A$24</f>
        <v>77</v>
      </c>
      <c r="Z58">
        <f>(FLOOR((X58-1)/16,1)+1)*GPU!$A$21</f>
        <v>64</v>
      </c>
      <c r="AA58">
        <f t="shared" si="2"/>
        <v>58</v>
      </c>
      <c r="AB58">
        <f>Z58+GPU!$A$24</f>
        <v>80</v>
      </c>
      <c r="AC58">
        <f>FLOOR(GPU!$A$22/Z58,1)</f>
        <v>12</v>
      </c>
      <c r="AD58">
        <f>AC58*GPU!$A$8</f>
        <v>48</v>
      </c>
      <c r="AE58">
        <f>MIN($B$16*$B$18,GPU!$A$11)</f>
        <v>40</v>
      </c>
      <c r="AI58" s="4">
        <f t="shared" si="1"/>
        <v>14336</v>
      </c>
      <c r="AJ58">
        <f>FLOOR(GPU!$A$15/AI58,1)</f>
        <v>4</v>
      </c>
      <c r="AK58">
        <f t="shared" si="0"/>
        <v>16</v>
      </c>
      <c r="AL58">
        <f>MIN($B$16*$B$18,GPU!$A$11)</f>
        <v>40</v>
      </c>
    </row>
    <row r="59" spans="1:38">
      <c r="A59" s="6" t="s">
        <v>50</v>
      </c>
      <c r="B59" s="7"/>
      <c r="X59">
        <f t="shared" si="6"/>
        <v>62</v>
      </c>
      <c r="Y59">
        <f>X59+GPU!$A$24</f>
        <v>78</v>
      </c>
      <c r="Z59">
        <f>(FLOOR((X59-1)/16,1)+1)*GPU!$A$21</f>
        <v>64</v>
      </c>
      <c r="AA59">
        <f t="shared" si="2"/>
        <v>58</v>
      </c>
      <c r="AB59">
        <f>Z59+GPU!$A$24</f>
        <v>80</v>
      </c>
      <c r="AC59">
        <f>FLOOR(GPU!$A$22/Z59,1)</f>
        <v>12</v>
      </c>
      <c r="AD59">
        <f>AC59*GPU!$A$8</f>
        <v>48</v>
      </c>
      <c r="AE59">
        <f>MIN($B$16*$B$18,GPU!$A$11)</f>
        <v>40</v>
      </c>
      <c r="AI59" s="4">
        <f t="shared" si="1"/>
        <v>14592</v>
      </c>
      <c r="AJ59">
        <f>FLOOR(GPU!$A$15/AI59,1)</f>
        <v>4</v>
      </c>
      <c r="AK59">
        <f t="shared" si="0"/>
        <v>16</v>
      </c>
      <c r="AL59">
        <f>MIN($B$16*$B$18,GPU!$A$11)</f>
        <v>40</v>
      </c>
    </row>
    <row r="60" spans="1:38">
      <c r="A60" s="8" t="s">
        <v>42</v>
      </c>
      <c r="B60" s="9">
        <f>(FLOOR(($B$7-1)/GPU!$A$17,1)+1)*GPU!$A$17</f>
        <v>64</v>
      </c>
      <c r="X60">
        <f t="shared" si="6"/>
        <v>63</v>
      </c>
      <c r="Y60">
        <f>X60+GPU!$A$24</f>
        <v>79</v>
      </c>
      <c r="Z60">
        <f>(FLOOR((X60-1)/16,1)+1)*GPU!$A$21</f>
        <v>64</v>
      </c>
      <c r="AA60">
        <f t="shared" si="2"/>
        <v>58</v>
      </c>
      <c r="AB60">
        <f>Z60+GPU!$A$24</f>
        <v>80</v>
      </c>
      <c r="AC60">
        <f>FLOOR(GPU!$A$22/Z60,1)</f>
        <v>12</v>
      </c>
      <c r="AD60">
        <f>AC60*GPU!$A$8</f>
        <v>48</v>
      </c>
      <c r="AE60">
        <f>MIN($B$16*$B$18,GPU!$A$11)</f>
        <v>40</v>
      </c>
      <c r="AI60" s="4">
        <f t="shared" si="1"/>
        <v>14848</v>
      </c>
      <c r="AJ60">
        <f>FLOOR(GPU!$A$15/AI60,1)</f>
        <v>4</v>
      </c>
      <c r="AK60">
        <f t="shared" si="0"/>
        <v>16</v>
      </c>
      <c r="AL60">
        <f>MIN($B$16*$B$18,GPU!$A$11)</f>
        <v>40</v>
      </c>
    </row>
    <row r="61" spans="1:38">
      <c r="A61" s="8" t="s">
        <v>43</v>
      </c>
      <c r="B61" s="9">
        <f>FLOOR(GPU!A19/B60,1)</f>
        <v>4</v>
      </c>
      <c r="X61">
        <f t="shared" si="6"/>
        <v>64</v>
      </c>
      <c r="Y61">
        <f>X61+GPU!$A$24</f>
        <v>80</v>
      </c>
      <c r="Z61">
        <f>(FLOOR((X61-1)/16,1)+1)*GPU!$A$21</f>
        <v>64</v>
      </c>
      <c r="AA61">
        <f t="shared" si="2"/>
        <v>58</v>
      </c>
      <c r="AB61">
        <f>Z61+GPU!$A$24</f>
        <v>80</v>
      </c>
      <c r="AC61">
        <f>FLOOR(GPU!$A$22/Z61,1)</f>
        <v>12</v>
      </c>
      <c r="AD61">
        <f>AC61*GPU!$A$8</f>
        <v>48</v>
      </c>
      <c r="AE61">
        <f>MIN($B$16*$B$18,GPU!$A$11)</f>
        <v>40</v>
      </c>
      <c r="AI61" s="4">
        <f t="shared" si="1"/>
        <v>15104</v>
      </c>
      <c r="AJ61">
        <f>FLOOR(GPU!$A$15/AI61,1)</f>
        <v>4</v>
      </c>
      <c r="AK61">
        <f t="shared" si="0"/>
        <v>16</v>
      </c>
      <c r="AL61">
        <f>MIN($B$16*$B$18,GPU!$A$11)</f>
        <v>40</v>
      </c>
    </row>
    <row r="62" spans="1:38">
      <c r="A62" s="8" t="s">
        <v>40</v>
      </c>
      <c r="B62" s="9">
        <f>MIN(B61,GPU!$A$12)</f>
        <v>4</v>
      </c>
      <c r="X62">
        <f t="shared" si="6"/>
        <v>65</v>
      </c>
      <c r="Y62">
        <f>X62+GPU!$A$24</f>
        <v>81</v>
      </c>
      <c r="Z62">
        <f>(FLOOR((X62-1)/16,1)+1)*GPU!$A$21</f>
        <v>80</v>
      </c>
      <c r="AA62">
        <f t="shared" si="2"/>
        <v>74</v>
      </c>
      <c r="AB62">
        <f>Z62+GPU!$A$24</f>
        <v>96</v>
      </c>
      <c r="AC62">
        <f>FLOOR(GPU!$A$22/Z62,1)</f>
        <v>10</v>
      </c>
      <c r="AD62">
        <f>AC62*GPU!$A$8</f>
        <v>40</v>
      </c>
      <c r="AE62">
        <f>MIN($B$16*$B$18,GPU!$A$11)</f>
        <v>40</v>
      </c>
      <c r="AI62" s="4">
        <f t="shared" si="1"/>
        <v>15360</v>
      </c>
      <c r="AJ62">
        <f>FLOOR(GPU!$A$15/AI62,1)</f>
        <v>4</v>
      </c>
      <c r="AK62">
        <f t="shared" si="0"/>
        <v>16</v>
      </c>
      <c r="AL62">
        <f>MIN($B$16*$B$18,GPU!$A$11)</f>
        <v>40</v>
      </c>
    </row>
    <row r="63" spans="1:38">
      <c r="A63" s="8" t="s">
        <v>41</v>
      </c>
      <c r="B63" s="9">
        <f>B62*GPU!$A$8</f>
        <v>16</v>
      </c>
      <c r="X63">
        <f t="shared" si="6"/>
        <v>66</v>
      </c>
      <c r="Y63">
        <f>X63+GPU!$A$24</f>
        <v>82</v>
      </c>
      <c r="Z63">
        <f>(FLOOR((X63-1)/16,1)+1)*GPU!$A$21</f>
        <v>80</v>
      </c>
      <c r="AA63">
        <f t="shared" si="2"/>
        <v>74</v>
      </c>
      <c r="AB63">
        <f>Z63+GPU!$A$24</f>
        <v>96</v>
      </c>
      <c r="AC63">
        <f>FLOOR(GPU!$A$22/Z63,1)</f>
        <v>10</v>
      </c>
      <c r="AD63">
        <f>AC63*GPU!$A$8</f>
        <v>40</v>
      </c>
      <c r="AE63">
        <f>MIN($B$16*$B$18,GPU!$A$11)</f>
        <v>40</v>
      </c>
      <c r="AI63" s="4">
        <f t="shared" si="1"/>
        <v>15616</v>
      </c>
      <c r="AJ63">
        <f>FLOOR(GPU!$A$15/AI63,1)</f>
        <v>4</v>
      </c>
      <c r="AK63">
        <f t="shared" si="0"/>
        <v>16</v>
      </c>
      <c r="AL63">
        <f>MIN($B$16*$B$18,GPU!$A$11)</f>
        <v>40</v>
      </c>
    </row>
    <row r="64" spans="1:38">
      <c r="A64" s="8" t="s">
        <v>60</v>
      </c>
      <c r="B64" s="9">
        <f>MIN(B63,GPU!$A$11)</f>
        <v>16</v>
      </c>
      <c r="X64">
        <f t="shared" si="6"/>
        <v>67</v>
      </c>
      <c r="Y64">
        <f>X64+GPU!$A$24</f>
        <v>83</v>
      </c>
      <c r="Z64">
        <f>(FLOOR((X64-1)/16,1)+1)*GPU!$A$21</f>
        <v>80</v>
      </c>
      <c r="AA64">
        <f t="shared" si="2"/>
        <v>74</v>
      </c>
      <c r="AB64">
        <f>Z64+GPU!$A$24</f>
        <v>96</v>
      </c>
      <c r="AC64">
        <f>FLOOR(GPU!$A$22/Z64,1)</f>
        <v>10</v>
      </c>
      <c r="AD64">
        <f>AC64*GPU!$A$8</f>
        <v>40</v>
      </c>
      <c r="AE64">
        <f>MIN($B$16*$B$18,GPU!$A$11)</f>
        <v>40</v>
      </c>
      <c r="AI64" s="4">
        <f t="shared" si="1"/>
        <v>15872</v>
      </c>
      <c r="AJ64">
        <f>FLOOR(GPU!$A$15/AI64,1)</f>
        <v>4</v>
      </c>
      <c r="AK64">
        <f t="shared" si="0"/>
        <v>16</v>
      </c>
      <c r="AL64">
        <f>MIN($B$16*$B$18,GPU!$A$11)</f>
        <v>40</v>
      </c>
    </row>
    <row r="65" spans="1:38">
      <c r="A65" s="8" t="s">
        <v>61</v>
      </c>
      <c r="B65" s="9">
        <f>FLOOR(B64/B16,1)</f>
        <v>4</v>
      </c>
      <c r="X65">
        <f t="shared" si="6"/>
        <v>68</v>
      </c>
      <c r="Y65">
        <f>X65+GPU!$A$24</f>
        <v>84</v>
      </c>
      <c r="Z65">
        <f>(FLOOR((X65-1)/16,1)+1)*GPU!$A$21</f>
        <v>80</v>
      </c>
      <c r="AA65">
        <f t="shared" si="2"/>
        <v>74</v>
      </c>
      <c r="AB65">
        <f>Z65+GPU!$A$24</f>
        <v>96</v>
      </c>
      <c r="AC65">
        <f>FLOOR(GPU!$A$22/Z65,1)</f>
        <v>10</v>
      </c>
      <c r="AD65">
        <f>AC65*GPU!$A$8</f>
        <v>40</v>
      </c>
      <c r="AE65">
        <f>MIN($B$16*$B$18,GPU!$A$11)</f>
        <v>40</v>
      </c>
      <c r="AI65" s="4">
        <f t="shared" si="1"/>
        <v>16128</v>
      </c>
      <c r="AJ65">
        <f>FLOOR(GPU!$A$15/AI65,1)</f>
        <v>4</v>
      </c>
      <c r="AK65">
        <f t="shared" si="0"/>
        <v>16</v>
      </c>
      <c r="AL65">
        <f>MIN($B$16*$B$18,GPU!$A$11)</f>
        <v>40</v>
      </c>
    </row>
    <row r="66" spans="1:38">
      <c r="A66" s="8" t="s">
        <v>62</v>
      </c>
      <c r="B66" s="9">
        <f>MIN(B65,$B$18)</f>
        <v>4</v>
      </c>
      <c r="X66">
        <f t="shared" si="6"/>
        <v>69</v>
      </c>
      <c r="Y66">
        <f>X66+GPU!$A$24</f>
        <v>85</v>
      </c>
      <c r="Z66">
        <f>(FLOOR((X66-1)/16,1)+1)*GPU!$A$21</f>
        <v>80</v>
      </c>
      <c r="AA66">
        <f t="shared" si="2"/>
        <v>74</v>
      </c>
      <c r="AB66">
        <f>Z66+GPU!$A$24</f>
        <v>96</v>
      </c>
      <c r="AC66">
        <f>FLOOR(GPU!$A$22/Z66,1)</f>
        <v>10</v>
      </c>
      <c r="AD66">
        <f>AC66*GPU!$A$8</f>
        <v>40</v>
      </c>
      <c r="AE66">
        <f>MIN($B$16*$B$18,GPU!$A$11)</f>
        <v>40</v>
      </c>
      <c r="AI66" s="4">
        <f t="shared" si="1"/>
        <v>16384</v>
      </c>
      <c r="AJ66">
        <f>FLOOR(GPU!$A$15/AI66,1)</f>
        <v>4</v>
      </c>
      <c r="AK66">
        <f t="shared" si="0"/>
        <v>16</v>
      </c>
      <c r="AL66">
        <f>MIN($B$16*$B$18,GPU!$A$11)</f>
        <v>40</v>
      </c>
    </row>
    <row r="67" spans="1:38">
      <c r="A67" s="8" t="s">
        <v>63</v>
      </c>
      <c r="B67" s="9">
        <f>IF(B7=0,GPU!$A$11,B66*B16)</f>
        <v>16</v>
      </c>
      <c r="X67">
        <f t="shared" si="6"/>
        <v>70</v>
      </c>
      <c r="Y67">
        <f>X67+GPU!$A$24</f>
        <v>86</v>
      </c>
      <c r="Z67">
        <f>(FLOOR((X67-1)/16,1)+1)*GPU!$A$21</f>
        <v>80</v>
      </c>
      <c r="AA67">
        <f t="shared" si="2"/>
        <v>74</v>
      </c>
      <c r="AB67">
        <f>Z67+GPU!$A$24</f>
        <v>96</v>
      </c>
      <c r="AC67">
        <f>FLOOR(GPU!$A$22/Z67,1)</f>
        <v>10</v>
      </c>
      <c r="AD67">
        <f>AC67*GPU!$A$8</f>
        <v>40</v>
      </c>
      <c r="AE67">
        <f>MIN($B$16*$B$18,GPU!$A$11)</f>
        <v>40</v>
      </c>
      <c r="AI67" s="4">
        <f t="shared" si="1"/>
        <v>16640</v>
      </c>
      <c r="AJ67">
        <f>FLOOR(GPU!$A$15/AI67,1)</f>
        <v>3</v>
      </c>
      <c r="AK67">
        <f t="shared" ref="AK67:AK130" si="7">MIN(96, AJ67*$B$16)</f>
        <v>12</v>
      </c>
      <c r="AL67">
        <f>MIN($B$16*$B$18,GPU!$A$11)</f>
        <v>40</v>
      </c>
    </row>
    <row r="68" spans="1:38">
      <c r="A68" s="10"/>
      <c r="B68" s="11"/>
      <c r="C68" s="19" t="s">
        <v>90</v>
      </c>
      <c r="X68">
        <f t="shared" si="6"/>
        <v>71</v>
      </c>
      <c r="Y68">
        <f>X68+GPU!$A$24</f>
        <v>87</v>
      </c>
      <c r="Z68">
        <f>(FLOOR((X68-1)/16,1)+1)*GPU!$A$21</f>
        <v>80</v>
      </c>
      <c r="AA68">
        <f t="shared" si="2"/>
        <v>74</v>
      </c>
      <c r="AB68">
        <f>Z68+GPU!$A$24</f>
        <v>96</v>
      </c>
      <c r="AC68">
        <f>FLOOR(GPU!$A$22/Z68,1)</f>
        <v>10</v>
      </c>
      <c r="AD68">
        <f>AC68*GPU!$A$8</f>
        <v>40</v>
      </c>
      <c r="AE68">
        <f>MIN($B$16*$B$18,GPU!$A$11)</f>
        <v>40</v>
      </c>
      <c r="AI68" s="4">
        <f t="shared" si="1"/>
        <v>16896</v>
      </c>
      <c r="AJ68">
        <f>FLOOR(GPU!$A$15/AI68,1)</f>
        <v>3</v>
      </c>
      <c r="AK68">
        <f t="shared" si="7"/>
        <v>12</v>
      </c>
      <c r="AL68">
        <f>MIN($B$16*$B$18,GPU!$A$11)</f>
        <v>40</v>
      </c>
    </row>
    <row r="69" spans="1:38">
      <c r="X69">
        <f t="shared" si="6"/>
        <v>72</v>
      </c>
      <c r="Y69">
        <f>X69+GPU!$A$24</f>
        <v>88</v>
      </c>
      <c r="Z69">
        <f>(FLOOR((X69-1)/16,1)+1)*GPU!$A$21</f>
        <v>80</v>
      </c>
      <c r="AA69">
        <f t="shared" si="2"/>
        <v>74</v>
      </c>
      <c r="AB69">
        <f>Z69+GPU!$A$24</f>
        <v>96</v>
      </c>
      <c r="AC69">
        <f>FLOOR(GPU!$A$22/Z69,1)</f>
        <v>10</v>
      </c>
      <c r="AD69">
        <f>AC69*GPU!$A$8</f>
        <v>40</v>
      </c>
      <c r="AE69">
        <f>MIN($B$16*$B$18,GPU!$A$11)</f>
        <v>40</v>
      </c>
      <c r="AI69" s="4">
        <f t="shared" ref="AI69:AI132" si="8">AI68+256</f>
        <v>17152</v>
      </c>
      <c r="AJ69">
        <f>FLOOR(GPU!$A$15/AI69,1)</f>
        <v>3</v>
      </c>
      <c r="AK69">
        <f t="shared" si="7"/>
        <v>12</v>
      </c>
      <c r="AL69">
        <f>MIN($B$16*$B$18,GPU!$A$11)</f>
        <v>40</v>
      </c>
    </row>
    <row r="70" spans="1:38">
      <c r="X70">
        <f t="shared" si="6"/>
        <v>73</v>
      </c>
      <c r="Y70">
        <f>X70+GPU!$A$24</f>
        <v>89</v>
      </c>
      <c r="Z70">
        <f>(FLOOR((X70-1)/16,1)+1)*GPU!$A$21</f>
        <v>80</v>
      </c>
      <c r="AA70">
        <f t="shared" ref="AA70:AA93" si="9">Z70-6</f>
        <v>74</v>
      </c>
      <c r="AB70">
        <f>Z70+GPU!$A$24</f>
        <v>96</v>
      </c>
      <c r="AC70">
        <f>FLOOR(GPU!$A$22/Z70,1)</f>
        <v>10</v>
      </c>
      <c r="AD70">
        <f>AC70*GPU!$A$8</f>
        <v>40</v>
      </c>
      <c r="AE70">
        <f>MIN($B$16*$B$18,GPU!$A$11)</f>
        <v>40</v>
      </c>
      <c r="AI70" s="4">
        <f t="shared" si="8"/>
        <v>17408</v>
      </c>
      <c r="AJ70">
        <f>FLOOR(GPU!$A$15/AI70,1)</f>
        <v>3</v>
      </c>
      <c r="AK70">
        <f t="shared" si="7"/>
        <v>12</v>
      </c>
      <c r="AL70">
        <f>MIN($B$16*$B$18,GPU!$A$11)</f>
        <v>40</v>
      </c>
    </row>
    <row r="71" spans="1:38">
      <c r="X71">
        <f t="shared" si="6"/>
        <v>74</v>
      </c>
      <c r="Y71">
        <f>X71+GPU!$A$24</f>
        <v>90</v>
      </c>
      <c r="Z71">
        <f>(FLOOR((X71-1)/16,1)+1)*GPU!$A$21</f>
        <v>80</v>
      </c>
      <c r="AA71">
        <f t="shared" si="9"/>
        <v>74</v>
      </c>
      <c r="AB71">
        <f>Z71+GPU!$A$24</f>
        <v>96</v>
      </c>
      <c r="AC71">
        <f>FLOOR(GPU!$A$22/Z71,1)</f>
        <v>10</v>
      </c>
      <c r="AD71">
        <f>AC71*GPU!$A$8</f>
        <v>40</v>
      </c>
      <c r="AE71">
        <f>MIN($B$16*$B$18,GPU!$A$11)</f>
        <v>40</v>
      </c>
      <c r="AI71" s="4">
        <f t="shared" si="8"/>
        <v>17664</v>
      </c>
      <c r="AJ71">
        <f>FLOOR(GPU!$A$15/AI71,1)</f>
        <v>3</v>
      </c>
      <c r="AK71">
        <f t="shared" si="7"/>
        <v>12</v>
      </c>
      <c r="AL71">
        <f>MIN($B$16*$B$18,GPU!$A$11)</f>
        <v>40</v>
      </c>
    </row>
    <row r="72" spans="1:38">
      <c r="X72">
        <f t="shared" si="6"/>
        <v>75</v>
      </c>
      <c r="Y72">
        <f>X72+GPU!$A$24</f>
        <v>91</v>
      </c>
      <c r="Z72">
        <f>(FLOOR((X72-1)/16,1)+1)*GPU!$A$21</f>
        <v>80</v>
      </c>
      <c r="AA72">
        <f t="shared" si="9"/>
        <v>74</v>
      </c>
      <c r="AB72">
        <f>Z72+GPU!$A$24</f>
        <v>96</v>
      </c>
      <c r="AC72">
        <f>FLOOR(GPU!$A$22/Z72,1)</f>
        <v>10</v>
      </c>
      <c r="AD72">
        <f>AC72*GPU!$A$8</f>
        <v>40</v>
      </c>
      <c r="AE72">
        <f>MIN($B$16*$B$18,GPU!$A$11)</f>
        <v>40</v>
      </c>
      <c r="AI72" s="4">
        <f t="shared" si="8"/>
        <v>17920</v>
      </c>
      <c r="AJ72">
        <f>FLOOR(GPU!$A$15/AI72,1)</f>
        <v>3</v>
      </c>
      <c r="AK72">
        <f t="shared" si="7"/>
        <v>12</v>
      </c>
      <c r="AL72">
        <f>MIN($B$16*$B$18,GPU!$A$11)</f>
        <v>40</v>
      </c>
    </row>
    <row r="73" spans="1:38">
      <c r="X73">
        <f t="shared" si="6"/>
        <v>76</v>
      </c>
      <c r="Y73">
        <f>X73+GPU!$A$24</f>
        <v>92</v>
      </c>
      <c r="Z73">
        <f>(FLOOR((X73-1)/16,1)+1)*GPU!$A$21</f>
        <v>80</v>
      </c>
      <c r="AA73">
        <f t="shared" si="9"/>
        <v>74</v>
      </c>
      <c r="AB73">
        <f>Z73+GPU!$A$24</f>
        <v>96</v>
      </c>
      <c r="AC73">
        <f>FLOOR(GPU!$A$22/Z73,1)</f>
        <v>10</v>
      </c>
      <c r="AD73">
        <f>AC73*GPU!$A$8</f>
        <v>40</v>
      </c>
      <c r="AE73">
        <f>MIN($B$16*$B$18,GPU!$A$11)</f>
        <v>40</v>
      </c>
      <c r="AI73" s="4">
        <f t="shared" si="8"/>
        <v>18176</v>
      </c>
      <c r="AJ73">
        <f>FLOOR(GPU!$A$15/AI73,1)</f>
        <v>3</v>
      </c>
      <c r="AK73">
        <f t="shared" si="7"/>
        <v>12</v>
      </c>
      <c r="AL73">
        <f>MIN($B$16*$B$18,GPU!$A$11)</f>
        <v>40</v>
      </c>
    </row>
    <row r="74" spans="1:38" ht="15.75" customHeight="1">
      <c r="X74">
        <f t="shared" si="6"/>
        <v>77</v>
      </c>
      <c r="Y74">
        <f>X74+GPU!$A$24</f>
        <v>93</v>
      </c>
      <c r="Z74">
        <f>(FLOOR((X74-1)/16,1)+1)*GPU!$A$21</f>
        <v>80</v>
      </c>
      <c r="AA74">
        <f t="shared" si="9"/>
        <v>74</v>
      </c>
      <c r="AB74">
        <f>Z74+GPU!$A$24</f>
        <v>96</v>
      </c>
      <c r="AC74">
        <f>FLOOR(GPU!$A$22/Z74,1)</f>
        <v>10</v>
      </c>
      <c r="AD74">
        <f>AC74*GPU!$A$8</f>
        <v>40</v>
      </c>
      <c r="AE74">
        <f>MIN($B$16*$B$18,GPU!$A$11)</f>
        <v>40</v>
      </c>
      <c r="AI74" s="4">
        <f t="shared" si="8"/>
        <v>18432</v>
      </c>
      <c r="AJ74">
        <f>FLOOR(GPU!$A$15/AI74,1)</f>
        <v>3</v>
      </c>
      <c r="AK74">
        <f t="shared" si="7"/>
        <v>12</v>
      </c>
      <c r="AL74">
        <f>MIN($B$16*$B$18,GPU!$A$11)</f>
        <v>40</v>
      </c>
    </row>
    <row r="75" spans="1:38">
      <c r="X75">
        <f t="shared" si="6"/>
        <v>78</v>
      </c>
      <c r="Y75">
        <f>X75+GPU!$A$24</f>
        <v>94</v>
      </c>
      <c r="Z75">
        <f>(FLOOR((X75-1)/16,1)+1)*GPU!$A$21</f>
        <v>80</v>
      </c>
      <c r="AA75">
        <f t="shared" si="9"/>
        <v>74</v>
      </c>
      <c r="AB75">
        <f>Z75+GPU!$A$24</f>
        <v>96</v>
      </c>
      <c r="AC75">
        <f>FLOOR(GPU!$A$22/Z75,1)</f>
        <v>10</v>
      </c>
      <c r="AD75">
        <f>AC75*GPU!$A$8</f>
        <v>40</v>
      </c>
      <c r="AE75">
        <f>MIN($B$16*$B$18,GPU!$A$11)</f>
        <v>40</v>
      </c>
      <c r="AI75" s="4">
        <f t="shared" si="8"/>
        <v>18688</v>
      </c>
      <c r="AJ75">
        <f>FLOOR(GPU!$A$15/AI75,1)</f>
        <v>3</v>
      </c>
      <c r="AK75">
        <f t="shared" si="7"/>
        <v>12</v>
      </c>
      <c r="AL75">
        <f>MIN($B$16*$B$18,GPU!$A$11)</f>
        <v>40</v>
      </c>
    </row>
    <row r="76" spans="1:38">
      <c r="X76">
        <f t="shared" si="6"/>
        <v>79</v>
      </c>
      <c r="Y76">
        <f>X76+GPU!$A$24</f>
        <v>95</v>
      </c>
      <c r="Z76">
        <f>(FLOOR((X76-1)/16,1)+1)*GPU!$A$21</f>
        <v>80</v>
      </c>
      <c r="AA76">
        <f t="shared" si="9"/>
        <v>74</v>
      </c>
      <c r="AB76">
        <f>Z76+GPU!$A$24</f>
        <v>96</v>
      </c>
      <c r="AC76">
        <f>FLOOR(GPU!$A$22/Z76,1)</f>
        <v>10</v>
      </c>
      <c r="AD76">
        <f>AC76*GPU!$A$8</f>
        <v>40</v>
      </c>
      <c r="AE76">
        <f>MIN($B$16*$B$18,GPU!$A$11)</f>
        <v>40</v>
      </c>
      <c r="AI76" s="4">
        <f t="shared" si="8"/>
        <v>18944</v>
      </c>
      <c r="AJ76">
        <f>FLOOR(GPU!$A$15/AI76,1)</f>
        <v>3</v>
      </c>
      <c r="AK76">
        <f t="shared" si="7"/>
        <v>12</v>
      </c>
      <c r="AL76">
        <f>MIN($B$16*$B$18,GPU!$A$11)</f>
        <v>40</v>
      </c>
    </row>
    <row r="77" spans="1:38">
      <c r="X77">
        <f t="shared" si="6"/>
        <v>80</v>
      </c>
      <c r="Y77">
        <f>X77+GPU!$A$24</f>
        <v>96</v>
      </c>
      <c r="Z77">
        <f>(FLOOR((X77-1)/16,1)+1)*GPU!$A$21</f>
        <v>80</v>
      </c>
      <c r="AA77">
        <f t="shared" si="9"/>
        <v>74</v>
      </c>
      <c r="AB77">
        <f>Z77+GPU!$A$24</f>
        <v>96</v>
      </c>
      <c r="AC77">
        <f>FLOOR(GPU!$A$22/Z77,1)</f>
        <v>10</v>
      </c>
      <c r="AD77">
        <f>AC77*GPU!$A$8</f>
        <v>40</v>
      </c>
      <c r="AE77">
        <f>MIN($B$16*$B$18,GPU!$A$11)</f>
        <v>40</v>
      </c>
      <c r="AI77" s="4">
        <f t="shared" si="8"/>
        <v>19200</v>
      </c>
      <c r="AJ77">
        <f>FLOOR(GPU!$A$15/AI77,1)</f>
        <v>3</v>
      </c>
      <c r="AK77">
        <f t="shared" si="7"/>
        <v>12</v>
      </c>
      <c r="AL77">
        <f>MIN($B$16*$B$18,GPU!$A$11)</f>
        <v>40</v>
      </c>
    </row>
    <row r="78" spans="1:38">
      <c r="X78">
        <f t="shared" si="6"/>
        <v>81</v>
      </c>
      <c r="Y78">
        <f>X78+GPU!$A$24</f>
        <v>97</v>
      </c>
      <c r="Z78">
        <f>(FLOOR((X78-1)/16,1)+1)*GPU!$A$21</f>
        <v>96</v>
      </c>
      <c r="AA78">
        <f t="shared" si="9"/>
        <v>90</v>
      </c>
      <c r="AB78">
        <f>Z78+GPU!$A$24</f>
        <v>112</v>
      </c>
      <c r="AC78">
        <f>FLOOR(GPU!$A$22/Z78,1)</f>
        <v>8</v>
      </c>
      <c r="AD78">
        <f>AC78*GPU!$A$8</f>
        <v>32</v>
      </c>
      <c r="AE78">
        <f>MIN($B$16*$B$18,GPU!$A$11)</f>
        <v>40</v>
      </c>
      <c r="AI78" s="4">
        <f t="shared" si="8"/>
        <v>19456</v>
      </c>
      <c r="AJ78">
        <f>FLOOR(GPU!$A$15/AI78,1)</f>
        <v>3</v>
      </c>
      <c r="AK78">
        <f t="shared" si="7"/>
        <v>12</v>
      </c>
      <c r="AL78">
        <f>MIN($B$16*$B$18,GPU!$A$11)</f>
        <v>40</v>
      </c>
    </row>
    <row r="79" spans="1:38">
      <c r="X79">
        <f t="shared" si="6"/>
        <v>82</v>
      </c>
      <c r="Y79">
        <f>X79+GPU!$A$24</f>
        <v>98</v>
      </c>
      <c r="Z79">
        <f>(FLOOR((X79-1)/16,1)+1)*GPU!$A$21</f>
        <v>96</v>
      </c>
      <c r="AA79">
        <f t="shared" si="9"/>
        <v>90</v>
      </c>
      <c r="AB79">
        <f>Z79+GPU!$A$24</f>
        <v>112</v>
      </c>
      <c r="AC79">
        <f>FLOOR(GPU!$A$22/Z79,1)</f>
        <v>8</v>
      </c>
      <c r="AD79">
        <f>AC79*GPU!$A$8</f>
        <v>32</v>
      </c>
      <c r="AE79">
        <f>MIN($B$16*$B$18,GPU!$A$11)</f>
        <v>40</v>
      </c>
      <c r="AI79" s="4">
        <f t="shared" si="8"/>
        <v>19712</v>
      </c>
      <c r="AJ79">
        <f>FLOOR(GPU!$A$15/AI79,1)</f>
        <v>3</v>
      </c>
      <c r="AK79">
        <f t="shared" si="7"/>
        <v>12</v>
      </c>
      <c r="AL79">
        <f>MIN($B$16*$B$18,GPU!$A$11)</f>
        <v>40</v>
      </c>
    </row>
    <row r="80" spans="1:38">
      <c r="X80">
        <f t="shared" si="6"/>
        <v>83</v>
      </c>
      <c r="Y80">
        <f>X80+GPU!$A$24</f>
        <v>99</v>
      </c>
      <c r="Z80">
        <f>(FLOOR((X80-1)/16,1)+1)*GPU!$A$21</f>
        <v>96</v>
      </c>
      <c r="AA80">
        <f t="shared" si="9"/>
        <v>90</v>
      </c>
      <c r="AB80">
        <f>Z80+GPU!$A$24</f>
        <v>112</v>
      </c>
      <c r="AC80">
        <f>FLOOR(GPU!$A$22/Z80,1)</f>
        <v>8</v>
      </c>
      <c r="AD80">
        <f>AC80*GPU!$A$8</f>
        <v>32</v>
      </c>
      <c r="AE80">
        <f>MIN($B$16*$B$18,GPU!$A$11)</f>
        <v>40</v>
      </c>
      <c r="AI80" s="4">
        <f t="shared" si="8"/>
        <v>19968</v>
      </c>
      <c r="AJ80">
        <f>FLOOR(GPU!$A$15/AI80,1)</f>
        <v>3</v>
      </c>
      <c r="AK80">
        <f t="shared" si="7"/>
        <v>12</v>
      </c>
      <c r="AL80">
        <f>MIN($B$16*$B$18,GPU!$A$11)</f>
        <v>40</v>
      </c>
    </row>
    <row r="81" spans="24:38">
      <c r="X81">
        <f t="shared" si="6"/>
        <v>84</v>
      </c>
      <c r="Y81">
        <f>X81+GPU!$A$24</f>
        <v>100</v>
      </c>
      <c r="Z81">
        <f>(FLOOR((X81-1)/16,1)+1)*GPU!$A$21</f>
        <v>96</v>
      </c>
      <c r="AA81">
        <f t="shared" si="9"/>
        <v>90</v>
      </c>
      <c r="AB81">
        <f>Z81+GPU!$A$24</f>
        <v>112</v>
      </c>
      <c r="AC81">
        <f>FLOOR(GPU!$A$22/Z81,1)</f>
        <v>8</v>
      </c>
      <c r="AD81">
        <f>AC81*GPU!$A$8</f>
        <v>32</v>
      </c>
      <c r="AE81">
        <f>MIN($B$16*$B$18,GPU!$A$11)</f>
        <v>40</v>
      </c>
      <c r="AI81" s="4">
        <f t="shared" si="8"/>
        <v>20224</v>
      </c>
      <c r="AJ81">
        <f>FLOOR(GPU!$A$15/AI81,1)</f>
        <v>3</v>
      </c>
      <c r="AK81">
        <f t="shared" si="7"/>
        <v>12</v>
      </c>
      <c r="AL81">
        <f>MIN($B$16*$B$18,GPU!$A$11)</f>
        <v>40</v>
      </c>
    </row>
    <row r="82" spans="24:38">
      <c r="X82">
        <f t="shared" si="6"/>
        <v>85</v>
      </c>
      <c r="Y82">
        <f>X82+GPU!$A$24</f>
        <v>101</v>
      </c>
      <c r="Z82">
        <f>(FLOOR((X82-1)/16,1)+1)*GPU!$A$21</f>
        <v>96</v>
      </c>
      <c r="AA82">
        <f t="shared" si="9"/>
        <v>90</v>
      </c>
      <c r="AB82">
        <f>Z82+GPU!$A$24</f>
        <v>112</v>
      </c>
      <c r="AC82">
        <f>FLOOR(GPU!$A$22/Z82,1)</f>
        <v>8</v>
      </c>
      <c r="AD82">
        <f>AC82*GPU!$A$8</f>
        <v>32</v>
      </c>
      <c r="AE82">
        <f>MIN($B$16*$B$18,GPU!$A$11)</f>
        <v>40</v>
      </c>
      <c r="AI82" s="4">
        <f t="shared" si="8"/>
        <v>20480</v>
      </c>
      <c r="AJ82">
        <f>FLOOR(GPU!$A$15/AI82,1)</f>
        <v>3</v>
      </c>
      <c r="AK82">
        <f t="shared" si="7"/>
        <v>12</v>
      </c>
      <c r="AL82">
        <f>MIN($B$16*$B$18,GPU!$A$11)</f>
        <v>40</v>
      </c>
    </row>
    <row r="83" spans="24:38">
      <c r="X83">
        <f t="shared" si="6"/>
        <v>86</v>
      </c>
      <c r="Y83">
        <f>X83+GPU!$A$24</f>
        <v>102</v>
      </c>
      <c r="Z83">
        <f>(FLOOR((X83-1)/16,1)+1)*GPU!$A$21</f>
        <v>96</v>
      </c>
      <c r="AA83">
        <f t="shared" si="9"/>
        <v>90</v>
      </c>
      <c r="AB83">
        <f>Z83+GPU!$A$24</f>
        <v>112</v>
      </c>
      <c r="AC83">
        <f>FLOOR(GPU!$A$22/Z83,1)</f>
        <v>8</v>
      </c>
      <c r="AD83">
        <f>AC83*GPU!$A$8</f>
        <v>32</v>
      </c>
      <c r="AE83">
        <f>MIN($B$16*$B$18,GPU!$A$11)</f>
        <v>40</v>
      </c>
      <c r="AI83" s="4">
        <f t="shared" si="8"/>
        <v>20736</v>
      </c>
      <c r="AJ83">
        <f>FLOOR(GPU!$A$15/AI83,1)</f>
        <v>3</v>
      </c>
      <c r="AK83">
        <f t="shared" si="7"/>
        <v>12</v>
      </c>
      <c r="AL83">
        <f>MIN($B$16*$B$18,GPU!$A$11)</f>
        <v>40</v>
      </c>
    </row>
    <row r="84" spans="24:38">
      <c r="X84">
        <f t="shared" si="6"/>
        <v>87</v>
      </c>
      <c r="Y84">
        <f>X84+GPU!$A$24</f>
        <v>103</v>
      </c>
      <c r="Z84">
        <f>(FLOOR((X84-1)/16,1)+1)*GPU!$A$21</f>
        <v>96</v>
      </c>
      <c r="AA84">
        <f t="shared" si="9"/>
        <v>90</v>
      </c>
      <c r="AB84">
        <f>Z84+GPU!$A$24</f>
        <v>112</v>
      </c>
      <c r="AC84">
        <f>FLOOR(GPU!$A$22/Z84,1)</f>
        <v>8</v>
      </c>
      <c r="AD84">
        <f>AC84*GPU!$A$8</f>
        <v>32</v>
      </c>
      <c r="AE84">
        <f>MIN($B$16*$B$18,GPU!$A$11)</f>
        <v>40</v>
      </c>
      <c r="AI84" s="4">
        <f t="shared" si="8"/>
        <v>20992</v>
      </c>
      <c r="AJ84">
        <f>FLOOR(GPU!$A$15/AI84,1)</f>
        <v>3</v>
      </c>
      <c r="AK84">
        <f t="shared" si="7"/>
        <v>12</v>
      </c>
      <c r="AL84">
        <f>MIN($B$16*$B$18,GPU!$A$11)</f>
        <v>40</v>
      </c>
    </row>
    <row r="85" spans="24:38">
      <c r="X85">
        <f t="shared" si="6"/>
        <v>88</v>
      </c>
      <c r="Y85">
        <f>X85+GPU!$A$24</f>
        <v>104</v>
      </c>
      <c r="Z85">
        <f>(FLOOR((X85-1)/16,1)+1)*GPU!$A$21</f>
        <v>96</v>
      </c>
      <c r="AA85">
        <f t="shared" si="9"/>
        <v>90</v>
      </c>
      <c r="AB85">
        <f>Z85+GPU!$A$24</f>
        <v>112</v>
      </c>
      <c r="AC85">
        <f>FLOOR(GPU!$A$22/Z85,1)</f>
        <v>8</v>
      </c>
      <c r="AD85">
        <f>AC85*GPU!$A$8</f>
        <v>32</v>
      </c>
      <c r="AE85">
        <f>MIN($B$16*$B$18,GPU!$A$11)</f>
        <v>40</v>
      </c>
      <c r="AI85" s="4">
        <f t="shared" si="8"/>
        <v>21248</v>
      </c>
      <c r="AJ85">
        <f>FLOOR(GPU!$A$15/AI85,1)</f>
        <v>3</v>
      </c>
      <c r="AK85">
        <f t="shared" si="7"/>
        <v>12</v>
      </c>
      <c r="AL85">
        <f>MIN($B$16*$B$18,GPU!$A$11)</f>
        <v>40</v>
      </c>
    </row>
    <row r="86" spans="24:38">
      <c r="X86">
        <f t="shared" si="6"/>
        <v>89</v>
      </c>
      <c r="Y86">
        <f>X86+GPU!$A$24</f>
        <v>105</v>
      </c>
      <c r="Z86">
        <f>(FLOOR((X86-1)/16,1)+1)*GPU!$A$21</f>
        <v>96</v>
      </c>
      <c r="AA86">
        <f t="shared" si="9"/>
        <v>90</v>
      </c>
      <c r="AB86">
        <f>Z86+GPU!$A$24</f>
        <v>112</v>
      </c>
      <c r="AC86">
        <f>FLOOR(GPU!$A$22/Z86,1)</f>
        <v>8</v>
      </c>
      <c r="AD86">
        <f>AC86*GPU!$A$8</f>
        <v>32</v>
      </c>
      <c r="AE86">
        <f>MIN($B$16*$B$18,GPU!$A$11)</f>
        <v>40</v>
      </c>
      <c r="AI86" s="4">
        <f t="shared" si="8"/>
        <v>21504</v>
      </c>
      <c r="AJ86">
        <f>FLOOR(GPU!$A$15/AI86,1)</f>
        <v>3</v>
      </c>
      <c r="AK86">
        <f t="shared" si="7"/>
        <v>12</v>
      </c>
      <c r="AL86">
        <f>MIN($B$16*$B$18,GPU!$A$11)</f>
        <v>40</v>
      </c>
    </row>
    <row r="87" spans="24:38">
      <c r="X87">
        <f t="shared" si="6"/>
        <v>90</v>
      </c>
      <c r="Y87">
        <f>X87+GPU!$A$24</f>
        <v>106</v>
      </c>
      <c r="Z87">
        <f>(FLOOR((X87-1)/16,1)+1)*GPU!$A$21</f>
        <v>96</v>
      </c>
      <c r="AA87">
        <f t="shared" si="9"/>
        <v>90</v>
      </c>
      <c r="AB87">
        <f>Z87+GPU!$A$24</f>
        <v>112</v>
      </c>
      <c r="AC87">
        <f>FLOOR(GPU!$A$22/Z87,1)</f>
        <v>8</v>
      </c>
      <c r="AD87">
        <f>AC87*GPU!$A$8</f>
        <v>32</v>
      </c>
      <c r="AE87">
        <f>MIN($B$16*$B$18,GPU!$A$11)</f>
        <v>40</v>
      </c>
      <c r="AI87" s="4">
        <f t="shared" si="8"/>
        <v>21760</v>
      </c>
      <c r="AJ87">
        <f>FLOOR(GPU!$A$15/AI87,1)</f>
        <v>3</v>
      </c>
      <c r="AK87">
        <f t="shared" si="7"/>
        <v>12</v>
      </c>
      <c r="AL87">
        <f>MIN($B$16*$B$18,GPU!$A$11)</f>
        <v>40</v>
      </c>
    </row>
    <row r="88" spans="24:38">
      <c r="X88">
        <f t="shared" si="6"/>
        <v>91</v>
      </c>
      <c r="Y88">
        <f>X88+GPU!$A$24</f>
        <v>107</v>
      </c>
      <c r="Z88">
        <f>(FLOOR((X88-1)/16,1)+1)*GPU!$A$21</f>
        <v>96</v>
      </c>
      <c r="AA88">
        <f t="shared" si="9"/>
        <v>90</v>
      </c>
      <c r="AB88">
        <f>Z88+GPU!$A$24</f>
        <v>112</v>
      </c>
      <c r="AC88">
        <f>FLOOR(GPU!$A$22/Z88,1)</f>
        <v>8</v>
      </c>
      <c r="AD88">
        <f>AC88*GPU!$A$8</f>
        <v>32</v>
      </c>
      <c r="AE88">
        <f>MIN($B$16*$B$18,GPU!$A$11)</f>
        <v>40</v>
      </c>
      <c r="AI88" s="4">
        <f t="shared" si="8"/>
        <v>22016</v>
      </c>
      <c r="AJ88">
        <f>FLOOR(GPU!$A$15/AI88,1)</f>
        <v>2</v>
      </c>
      <c r="AK88">
        <f t="shared" si="7"/>
        <v>8</v>
      </c>
      <c r="AL88">
        <f>MIN($B$16*$B$18,GPU!$A$11)</f>
        <v>40</v>
      </c>
    </row>
    <row r="89" spans="24:38">
      <c r="X89">
        <f t="shared" si="6"/>
        <v>92</v>
      </c>
      <c r="Y89">
        <f>X89+GPU!$A$24</f>
        <v>108</v>
      </c>
      <c r="Z89">
        <f>(FLOOR((X89-1)/16,1)+1)*GPU!$A$21</f>
        <v>96</v>
      </c>
      <c r="AA89">
        <f t="shared" si="9"/>
        <v>90</v>
      </c>
      <c r="AB89">
        <f>Z89+GPU!$A$24</f>
        <v>112</v>
      </c>
      <c r="AC89">
        <f>FLOOR(GPU!$A$22/Z89,1)</f>
        <v>8</v>
      </c>
      <c r="AD89">
        <f>AC89*GPU!$A$8</f>
        <v>32</v>
      </c>
      <c r="AE89">
        <f>MIN($B$16*$B$18,GPU!$A$11)</f>
        <v>40</v>
      </c>
      <c r="AI89" s="4">
        <f t="shared" si="8"/>
        <v>22272</v>
      </c>
      <c r="AJ89">
        <f>FLOOR(GPU!$A$15/AI89,1)</f>
        <v>2</v>
      </c>
      <c r="AK89">
        <f t="shared" si="7"/>
        <v>8</v>
      </c>
      <c r="AL89">
        <f>MIN($B$16*$B$18,GPU!$A$11)</f>
        <v>40</v>
      </c>
    </row>
    <row r="90" spans="24:38">
      <c r="X90">
        <f t="shared" si="6"/>
        <v>93</v>
      </c>
      <c r="Y90">
        <f>X90+GPU!$A$24</f>
        <v>109</v>
      </c>
      <c r="Z90">
        <f>(FLOOR((X90-1)/16,1)+1)*GPU!$A$21</f>
        <v>96</v>
      </c>
      <c r="AA90">
        <f t="shared" si="9"/>
        <v>90</v>
      </c>
      <c r="AB90">
        <f>Z90+GPU!$A$24</f>
        <v>112</v>
      </c>
      <c r="AC90">
        <f>FLOOR(GPU!$A$22/Z90,1)</f>
        <v>8</v>
      </c>
      <c r="AD90">
        <f>AC90*GPU!$A$8</f>
        <v>32</v>
      </c>
      <c r="AE90">
        <f>MIN($B$16*$B$18,GPU!$A$11)</f>
        <v>40</v>
      </c>
      <c r="AI90" s="4">
        <f t="shared" si="8"/>
        <v>22528</v>
      </c>
      <c r="AJ90">
        <f>FLOOR(GPU!$A$15/AI90,1)</f>
        <v>2</v>
      </c>
      <c r="AK90">
        <f t="shared" si="7"/>
        <v>8</v>
      </c>
      <c r="AL90">
        <f>MIN($B$16*$B$18,GPU!$A$11)</f>
        <v>40</v>
      </c>
    </row>
    <row r="91" spans="24:38">
      <c r="X91">
        <f t="shared" si="6"/>
        <v>94</v>
      </c>
      <c r="Y91">
        <f>X91+GPU!$A$24</f>
        <v>110</v>
      </c>
      <c r="Z91">
        <f>(FLOOR((X91-1)/16,1)+1)*GPU!$A$21</f>
        <v>96</v>
      </c>
      <c r="AA91">
        <f t="shared" si="9"/>
        <v>90</v>
      </c>
      <c r="AB91">
        <f>Z91+GPU!$A$24</f>
        <v>112</v>
      </c>
      <c r="AC91">
        <f>FLOOR(GPU!$A$22/Z91,1)</f>
        <v>8</v>
      </c>
      <c r="AD91">
        <f>AC91*GPU!$A$8</f>
        <v>32</v>
      </c>
      <c r="AE91">
        <f>MIN($B$16*$B$18,GPU!$A$11)</f>
        <v>40</v>
      </c>
      <c r="AI91" s="4">
        <f t="shared" si="8"/>
        <v>22784</v>
      </c>
      <c r="AJ91">
        <f>FLOOR(GPU!$A$15/AI91,1)</f>
        <v>2</v>
      </c>
      <c r="AK91">
        <f t="shared" si="7"/>
        <v>8</v>
      </c>
      <c r="AL91">
        <f>MIN($B$16*$B$18,GPU!$A$11)</f>
        <v>40</v>
      </c>
    </row>
    <row r="92" spans="24:38">
      <c r="X92">
        <f t="shared" si="6"/>
        <v>95</v>
      </c>
      <c r="Y92">
        <f>X92+GPU!$A$24</f>
        <v>111</v>
      </c>
      <c r="Z92">
        <f>(FLOOR((X92-1)/16,1)+1)*GPU!$A$21</f>
        <v>96</v>
      </c>
      <c r="AA92">
        <f t="shared" si="9"/>
        <v>90</v>
      </c>
      <c r="AB92">
        <f>Z92+GPU!$A$24</f>
        <v>112</v>
      </c>
      <c r="AC92">
        <f>FLOOR(GPU!$A$22/Z92,1)</f>
        <v>8</v>
      </c>
      <c r="AD92">
        <f>AC92*GPU!$A$8</f>
        <v>32</v>
      </c>
      <c r="AE92">
        <f>MIN($B$16*$B$18,GPU!$A$11)</f>
        <v>40</v>
      </c>
      <c r="AI92" s="4">
        <f t="shared" si="8"/>
        <v>23040</v>
      </c>
      <c r="AJ92">
        <f>FLOOR(GPU!$A$15/AI92,1)</f>
        <v>2</v>
      </c>
      <c r="AK92">
        <f t="shared" si="7"/>
        <v>8</v>
      </c>
      <c r="AL92">
        <f>MIN($B$16*$B$18,GPU!$A$11)</f>
        <v>40</v>
      </c>
    </row>
    <row r="93" spans="24:38">
      <c r="X93">
        <f t="shared" si="6"/>
        <v>96</v>
      </c>
      <c r="Y93">
        <f>X93+GPU!$A$24</f>
        <v>112</v>
      </c>
      <c r="Z93">
        <f>(FLOOR((X93-1)/16,1)+1)*GPU!$A$21</f>
        <v>96</v>
      </c>
      <c r="AA93">
        <f t="shared" si="9"/>
        <v>90</v>
      </c>
      <c r="AB93">
        <f>Z93+GPU!$A$24</f>
        <v>112</v>
      </c>
      <c r="AC93">
        <f>FLOOR(GPU!$A$22/Z93,1)</f>
        <v>8</v>
      </c>
      <c r="AD93">
        <f>AC93*GPU!$A$8</f>
        <v>32</v>
      </c>
      <c r="AE93">
        <f>MIN($B$16*$B$18,GPU!$A$11)</f>
        <v>40</v>
      </c>
      <c r="AI93" s="4">
        <f t="shared" si="8"/>
        <v>23296</v>
      </c>
      <c r="AJ93">
        <f>FLOOR(GPU!$A$15/AI93,1)</f>
        <v>2</v>
      </c>
      <c r="AK93">
        <f t="shared" si="7"/>
        <v>8</v>
      </c>
      <c r="AL93">
        <f>MIN($B$16*$B$18,GPU!$A$11)</f>
        <v>40</v>
      </c>
    </row>
    <row r="94" spans="24:38">
      <c r="X94">
        <f t="shared" si="6"/>
        <v>97</v>
      </c>
      <c r="Y94">
        <f>X94+GPU!$A$24</f>
        <v>113</v>
      </c>
      <c r="Z94">
        <f>(FLOOR((X94-1)/16,1)+1)*GPU!$A$21</f>
        <v>112</v>
      </c>
      <c r="AA94">
        <f>Z94-10</f>
        <v>102</v>
      </c>
      <c r="AB94">
        <f>Z94+GPU!$A$24</f>
        <v>128</v>
      </c>
      <c r="AC94">
        <f>FLOOR(GPU!$A$22/Z94,1)</f>
        <v>7</v>
      </c>
      <c r="AD94">
        <f>AC94*GPU!$A$8</f>
        <v>28</v>
      </c>
      <c r="AE94">
        <f>MIN($B$16*$B$18,GPU!$A$11)</f>
        <v>40</v>
      </c>
      <c r="AI94" s="4">
        <f t="shared" si="8"/>
        <v>23552</v>
      </c>
      <c r="AJ94">
        <f>FLOOR(GPU!$A$15/AI94,1)</f>
        <v>2</v>
      </c>
      <c r="AK94">
        <f t="shared" si="7"/>
        <v>8</v>
      </c>
      <c r="AL94">
        <f>MIN($B$16*$B$18,GPU!$A$11)</f>
        <v>40</v>
      </c>
    </row>
    <row r="95" spans="24:38">
      <c r="X95">
        <f t="shared" si="6"/>
        <v>98</v>
      </c>
      <c r="Y95">
        <f>X95+GPU!$A$24</f>
        <v>114</v>
      </c>
      <c r="Z95">
        <f>(FLOOR((X95-1)/16,1)+1)*GPU!$A$21</f>
        <v>112</v>
      </c>
      <c r="AA95">
        <f t="shared" ref="AA95:AA109" si="10">Z95-10</f>
        <v>102</v>
      </c>
      <c r="AB95">
        <f>Z95+GPU!$A$24</f>
        <v>128</v>
      </c>
      <c r="AC95">
        <f>FLOOR(GPU!$A$22/Z95,1)</f>
        <v>7</v>
      </c>
      <c r="AD95">
        <f>AC95*GPU!$A$8</f>
        <v>28</v>
      </c>
      <c r="AE95">
        <f>MIN($B$16*$B$18,GPU!$A$11)</f>
        <v>40</v>
      </c>
      <c r="AI95" s="4">
        <f t="shared" si="8"/>
        <v>23808</v>
      </c>
      <c r="AJ95">
        <f>FLOOR(GPU!$A$15/AI95,1)</f>
        <v>2</v>
      </c>
      <c r="AK95">
        <f t="shared" si="7"/>
        <v>8</v>
      </c>
      <c r="AL95">
        <f>MIN($B$16*$B$18,GPU!$A$11)</f>
        <v>40</v>
      </c>
    </row>
    <row r="96" spans="24:38">
      <c r="X96">
        <f t="shared" si="6"/>
        <v>99</v>
      </c>
      <c r="Y96">
        <f>X96+GPU!$A$24</f>
        <v>115</v>
      </c>
      <c r="Z96">
        <f>(FLOOR((X96-1)/16,1)+1)*GPU!$A$21</f>
        <v>112</v>
      </c>
      <c r="AA96">
        <f t="shared" si="10"/>
        <v>102</v>
      </c>
      <c r="AB96">
        <f>Z96+GPU!$A$24</f>
        <v>128</v>
      </c>
      <c r="AC96">
        <f>FLOOR(GPU!$A$22/Z96,1)</f>
        <v>7</v>
      </c>
      <c r="AD96">
        <f>AC96*GPU!$A$8</f>
        <v>28</v>
      </c>
      <c r="AE96">
        <f>MIN($B$16*$B$18,GPU!$A$11)</f>
        <v>40</v>
      </c>
      <c r="AI96" s="4">
        <f t="shared" si="8"/>
        <v>24064</v>
      </c>
      <c r="AJ96">
        <f>FLOOR(GPU!$A$15/AI96,1)</f>
        <v>2</v>
      </c>
      <c r="AK96">
        <f t="shared" si="7"/>
        <v>8</v>
      </c>
      <c r="AL96">
        <f>MIN($B$16*$B$18,GPU!$A$11)</f>
        <v>40</v>
      </c>
    </row>
    <row r="97" spans="24:38">
      <c r="X97">
        <f t="shared" si="6"/>
        <v>100</v>
      </c>
      <c r="Y97">
        <f>X97+GPU!$A$24</f>
        <v>116</v>
      </c>
      <c r="Z97">
        <f>(FLOOR((X97-1)/16,1)+1)*GPU!$A$21</f>
        <v>112</v>
      </c>
      <c r="AA97">
        <f t="shared" si="10"/>
        <v>102</v>
      </c>
      <c r="AB97">
        <f>Z97+GPU!$A$24</f>
        <v>128</v>
      </c>
      <c r="AC97">
        <f>FLOOR(GPU!$A$22/Z97,1)</f>
        <v>7</v>
      </c>
      <c r="AD97">
        <f>AC97*GPU!$A$8</f>
        <v>28</v>
      </c>
      <c r="AE97">
        <f>MIN($B$16*$B$18,GPU!$A$11)</f>
        <v>40</v>
      </c>
      <c r="AI97" s="4">
        <f t="shared" si="8"/>
        <v>24320</v>
      </c>
      <c r="AJ97">
        <f>FLOOR(GPU!$A$15/AI97,1)</f>
        <v>2</v>
      </c>
      <c r="AK97">
        <f t="shared" si="7"/>
        <v>8</v>
      </c>
      <c r="AL97">
        <f>MIN($B$16*$B$18,GPU!$A$11)</f>
        <v>40</v>
      </c>
    </row>
    <row r="98" spans="24:38">
      <c r="X98">
        <f t="shared" si="6"/>
        <v>101</v>
      </c>
      <c r="Y98">
        <f>X98+GPU!$A$24</f>
        <v>117</v>
      </c>
      <c r="Z98">
        <f>(FLOOR((X98-1)/16,1)+1)*GPU!$A$21</f>
        <v>112</v>
      </c>
      <c r="AA98">
        <f t="shared" si="10"/>
        <v>102</v>
      </c>
      <c r="AB98">
        <f>Z98+GPU!$A$24</f>
        <v>128</v>
      </c>
      <c r="AC98">
        <f>FLOOR(GPU!$A$22/Z98,1)</f>
        <v>7</v>
      </c>
      <c r="AD98">
        <f>AC98*GPU!$A$8</f>
        <v>28</v>
      </c>
      <c r="AE98">
        <f>MIN($B$16*$B$18,GPU!$A$11)</f>
        <v>40</v>
      </c>
      <c r="AI98" s="4">
        <f t="shared" si="8"/>
        <v>24576</v>
      </c>
      <c r="AJ98">
        <f>FLOOR(GPU!$A$15/AI98,1)</f>
        <v>2</v>
      </c>
      <c r="AK98">
        <f t="shared" si="7"/>
        <v>8</v>
      </c>
      <c r="AL98">
        <f>MIN($B$16*$B$18,GPU!$A$11)</f>
        <v>40</v>
      </c>
    </row>
    <row r="99" spans="24:38">
      <c r="X99">
        <f t="shared" si="6"/>
        <v>102</v>
      </c>
      <c r="Y99">
        <f>X99+GPU!$A$24</f>
        <v>118</v>
      </c>
      <c r="Z99">
        <f>(FLOOR((X99-1)/16,1)+1)*GPU!$A$21</f>
        <v>112</v>
      </c>
      <c r="AA99">
        <f t="shared" si="10"/>
        <v>102</v>
      </c>
      <c r="AB99">
        <f>Z99+GPU!$A$24</f>
        <v>128</v>
      </c>
      <c r="AC99">
        <f>FLOOR(GPU!$A$22/Z99,1)</f>
        <v>7</v>
      </c>
      <c r="AD99">
        <f>AC99*GPU!$A$8</f>
        <v>28</v>
      </c>
      <c r="AE99">
        <f>MIN($B$16*$B$18,GPU!$A$11)</f>
        <v>40</v>
      </c>
      <c r="AI99" s="4">
        <f t="shared" si="8"/>
        <v>24832</v>
      </c>
      <c r="AJ99">
        <f>FLOOR(GPU!$A$15/AI99,1)</f>
        <v>2</v>
      </c>
      <c r="AK99">
        <f t="shared" si="7"/>
        <v>8</v>
      </c>
      <c r="AL99">
        <f>MIN($B$16*$B$18,GPU!$A$11)</f>
        <v>40</v>
      </c>
    </row>
    <row r="100" spans="24:38">
      <c r="X100">
        <f t="shared" si="6"/>
        <v>103</v>
      </c>
      <c r="Y100">
        <f>X100+GPU!$A$24</f>
        <v>119</v>
      </c>
      <c r="Z100">
        <f>(FLOOR((X100-1)/16,1)+1)*GPU!$A$21</f>
        <v>112</v>
      </c>
      <c r="AA100">
        <f t="shared" si="10"/>
        <v>102</v>
      </c>
      <c r="AB100">
        <f>Z100+GPU!$A$24</f>
        <v>128</v>
      </c>
      <c r="AC100">
        <f>FLOOR(GPU!$A$22/Z100,1)</f>
        <v>7</v>
      </c>
      <c r="AD100">
        <f>AC100*GPU!$A$8</f>
        <v>28</v>
      </c>
      <c r="AE100">
        <f>MIN($B$16*$B$18,GPU!$A$11)</f>
        <v>40</v>
      </c>
      <c r="AI100" s="4">
        <f t="shared" si="8"/>
        <v>25088</v>
      </c>
      <c r="AJ100">
        <f>FLOOR(GPU!$A$15/AI100,1)</f>
        <v>2</v>
      </c>
      <c r="AK100">
        <f t="shared" si="7"/>
        <v>8</v>
      </c>
      <c r="AL100">
        <f>MIN($B$16*$B$18,GPU!$A$11)</f>
        <v>40</v>
      </c>
    </row>
    <row r="101" spans="24:38">
      <c r="X101">
        <f t="shared" si="6"/>
        <v>104</v>
      </c>
      <c r="Y101">
        <f>X101+GPU!$A$24</f>
        <v>120</v>
      </c>
      <c r="Z101">
        <f>(FLOOR((X101-1)/16,1)+1)*GPU!$A$21</f>
        <v>112</v>
      </c>
      <c r="AA101">
        <f t="shared" si="10"/>
        <v>102</v>
      </c>
      <c r="AB101">
        <f>Z101+GPU!$A$24</f>
        <v>128</v>
      </c>
      <c r="AC101">
        <f>FLOOR(GPU!$A$22/Z101,1)</f>
        <v>7</v>
      </c>
      <c r="AD101">
        <f>AC101*GPU!$A$8</f>
        <v>28</v>
      </c>
      <c r="AE101">
        <f>MIN($B$16*$B$18,GPU!$A$11)</f>
        <v>40</v>
      </c>
      <c r="AI101" s="4">
        <f t="shared" si="8"/>
        <v>25344</v>
      </c>
      <c r="AJ101">
        <f>FLOOR(GPU!$A$15/AI101,1)</f>
        <v>2</v>
      </c>
      <c r="AK101">
        <f t="shared" si="7"/>
        <v>8</v>
      </c>
      <c r="AL101">
        <f>MIN($B$16*$B$18,GPU!$A$11)</f>
        <v>40</v>
      </c>
    </row>
    <row r="102" spans="24:38">
      <c r="X102">
        <f t="shared" si="6"/>
        <v>105</v>
      </c>
      <c r="Y102">
        <f>X102+GPU!$A$24</f>
        <v>121</v>
      </c>
      <c r="Z102">
        <f>(FLOOR((X102-1)/16,1)+1)*GPU!$A$21</f>
        <v>112</v>
      </c>
      <c r="AA102">
        <f t="shared" si="10"/>
        <v>102</v>
      </c>
      <c r="AB102">
        <f>Z102+GPU!$A$24</f>
        <v>128</v>
      </c>
      <c r="AC102">
        <f>FLOOR(GPU!$A$22/Z102,1)</f>
        <v>7</v>
      </c>
      <c r="AD102">
        <f>AC102*GPU!$A$8</f>
        <v>28</v>
      </c>
      <c r="AE102">
        <f>MIN($B$16*$B$18,GPU!$A$11)</f>
        <v>40</v>
      </c>
      <c r="AI102" s="4">
        <f t="shared" si="8"/>
        <v>25600</v>
      </c>
      <c r="AJ102">
        <f>FLOOR(GPU!$A$15/AI102,1)</f>
        <v>2</v>
      </c>
      <c r="AK102">
        <f t="shared" si="7"/>
        <v>8</v>
      </c>
      <c r="AL102">
        <f>MIN($B$16*$B$18,GPU!$A$11)</f>
        <v>40</v>
      </c>
    </row>
    <row r="103" spans="24:38">
      <c r="X103">
        <f t="shared" si="6"/>
        <v>106</v>
      </c>
      <c r="Y103">
        <f>X103+GPU!$A$24</f>
        <v>122</v>
      </c>
      <c r="Z103">
        <f>(FLOOR((X103-1)/16,1)+1)*GPU!$A$21</f>
        <v>112</v>
      </c>
      <c r="AA103">
        <f t="shared" si="10"/>
        <v>102</v>
      </c>
      <c r="AB103">
        <f>Z103+GPU!$A$24</f>
        <v>128</v>
      </c>
      <c r="AC103">
        <f>FLOOR(GPU!$A$22/Z103,1)</f>
        <v>7</v>
      </c>
      <c r="AD103">
        <f>AC103*GPU!$A$8</f>
        <v>28</v>
      </c>
      <c r="AE103">
        <f>MIN($B$16*$B$18,GPU!$A$11)</f>
        <v>40</v>
      </c>
      <c r="AI103" s="4">
        <f t="shared" si="8"/>
        <v>25856</v>
      </c>
      <c r="AJ103">
        <f>FLOOR(GPU!$A$15/AI103,1)</f>
        <v>2</v>
      </c>
      <c r="AK103">
        <f t="shared" si="7"/>
        <v>8</v>
      </c>
      <c r="AL103">
        <f>MIN($B$16*$B$18,GPU!$A$11)</f>
        <v>40</v>
      </c>
    </row>
    <row r="104" spans="24:38">
      <c r="X104">
        <f t="shared" si="6"/>
        <v>107</v>
      </c>
      <c r="Y104">
        <f>X104+GPU!$A$24</f>
        <v>123</v>
      </c>
      <c r="Z104">
        <f>(FLOOR((X104-1)/16,1)+1)*GPU!$A$21</f>
        <v>112</v>
      </c>
      <c r="AA104">
        <f t="shared" si="10"/>
        <v>102</v>
      </c>
      <c r="AB104">
        <f>Z104+GPU!$A$24</f>
        <v>128</v>
      </c>
      <c r="AC104">
        <f>FLOOR(GPU!$A$22/Z104,1)</f>
        <v>7</v>
      </c>
      <c r="AD104">
        <f>AC104*GPU!$A$8</f>
        <v>28</v>
      </c>
      <c r="AE104">
        <f>MIN($B$16*$B$18,GPU!$A$11)</f>
        <v>40</v>
      </c>
      <c r="AI104" s="4">
        <f t="shared" si="8"/>
        <v>26112</v>
      </c>
      <c r="AJ104">
        <f>FLOOR(GPU!$A$15/AI104,1)</f>
        <v>2</v>
      </c>
      <c r="AK104">
        <f t="shared" si="7"/>
        <v>8</v>
      </c>
      <c r="AL104">
        <f>MIN($B$16*$B$18,GPU!$A$11)</f>
        <v>40</v>
      </c>
    </row>
    <row r="105" spans="24:38">
      <c r="X105">
        <f t="shared" si="6"/>
        <v>108</v>
      </c>
      <c r="Y105">
        <f>X105+GPU!$A$24</f>
        <v>124</v>
      </c>
      <c r="Z105">
        <f>(FLOOR((X105-1)/16,1)+1)*GPU!$A$21</f>
        <v>112</v>
      </c>
      <c r="AA105">
        <f t="shared" si="10"/>
        <v>102</v>
      </c>
      <c r="AB105">
        <f>Z105+GPU!$A$24</f>
        <v>128</v>
      </c>
      <c r="AC105">
        <f>FLOOR(GPU!$A$22/Z105,1)</f>
        <v>7</v>
      </c>
      <c r="AD105">
        <f>AC105*GPU!$A$8</f>
        <v>28</v>
      </c>
      <c r="AE105">
        <f>MIN($B$16*$B$18,GPU!$A$11)</f>
        <v>40</v>
      </c>
      <c r="AI105" s="4">
        <f t="shared" si="8"/>
        <v>26368</v>
      </c>
      <c r="AJ105">
        <f>FLOOR(GPU!$A$15/AI105,1)</f>
        <v>2</v>
      </c>
      <c r="AK105">
        <f t="shared" si="7"/>
        <v>8</v>
      </c>
      <c r="AL105">
        <f>MIN($B$16*$B$18,GPU!$A$11)</f>
        <v>40</v>
      </c>
    </row>
    <row r="106" spans="24:38">
      <c r="X106">
        <f t="shared" si="6"/>
        <v>109</v>
      </c>
      <c r="Y106">
        <f>X106+GPU!$A$24</f>
        <v>125</v>
      </c>
      <c r="Z106">
        <f>(FLOOR((X106-1)/16,1)+1)*GPU!$A$21</f>
        <v>112</v>
      </c>
      <c r="AA106">
        <f t="shared" si="10"/>
        <v>102</v>
      </c>
      <c r="AB106">
        <f>Z106+GPU!$A$24</f>
        <v>128</v>
      </c>
      <c r="AC106">
        <f>FLOOR(GPU!$A$22/Z106,1)</f>
        <v>7</v>
      </c>
      <c r="AD106">
        <f>AC106*GPU!$A$8</f>
        <v>28</v>
      </c>
      <c r="AE106">
        <f>MIN($B$16*$B$18,GPU!$A$11)</f>
        <v>40</v>
      </c>
      <c r="AI106" s="4">
        <f t="shared" si="8"/>
        <v>26624</v>
      </c>
      <c r="AJ106">
        <f>FLOOR(GPU!$A$15/AI106,1)</f>
        <v>2</v>
      </c>
      <c r="AK106">
        <f t="shared" si="7"/>
        <v>8</v>
      </c>
      <c r="AL106">
        <f>MIN($B$16*$B$18,GPU!$A$11)</f>
        <v>40</v>
      </c>
    </row>
    <row r="107" spans="24:38">
      <c r="X107">
        <f t="shared" si="6"/>
        <v>110</v>
      </c>
      <c r="Y107">
        <f>X107+GPU!$A$24</f>
        <v>126</v>
      </c>
      <c r="Z107">
        <f>(FLOOR((X107-1)/16,1)+1)*GPU!$A$21</f>
        <v>112</v>
      </c>
      <c r="AA107">
        <f t="shared" si="10"/>
        <v>102</v>
      </c>
      <c r="AB107">
        <f>Z107+GPU!$A$24</f>
        <v>128</v>
      </c>
      <c r="AC107">
        <f>FLOOR(GPU!$A$22/Z107,1)</f>
        <v>7</v>
      </c>
      <c r="AD107">
        <f>AC107*GPU!$A$8</f>
        <v>28</v>
      </c>
      <c r="AE107">
        <f>MIN($B$16*$B$18,GPU!$A$11)</f>
        <v>40</v>
      </c>
      <c r="AI107" s="4">
        <f t="shared" si="8"/>
        <v>26880</v>
      </c>
      <c r="AJ107">
        <f>FLOOR(GPU!$A$15/AI107,1)</f>
        <v>2</v>
      </c>
      <c r="AK107">
        <f t="shared" si="7"/>
        <v>8</v>
      </c>
      <c r="AL107">
        <f>MIN($B$16*$B$18,GPU!$A$11)</f>
        <v>40</v>
      </c>
    </row>
    <row r="108" spans="24:38">
      <c r="X108">
        <f t="shared" si="6"/>
        <v>111</v>
      </c>
      <c r="Y108">
        <f>X108+GPU!$A$24</f>
        <v>127</v>
      </c>
      <c r="Z108">
        <f>(FLOOR((X108-1)/16,1)+1)*GPU!$A$21</f>
        <v>112</v>
      </c>
      <c r="AA108">
        <f t="shared" si="10"/>
        <v>102</v>
      </c>
      <c r="AB108">
        <f>Z108+GPU!$A$24</f>
        <v>128</v>
      </c>
      <c r="AC108">
        <f>FLOOR(GPU!$A$22/Z108,1)</f>
        <v>7</v>
      </c>
      <c r="AD108">
        <f>AC108*GPU!$A$8</f>
        <v>28</v>
      </c>
      <c r="AE108">
        <f>MIN($B$16*$B$18,GPU!$A$11)</f>
        <v>40</v>
      </c>
      <c r="AI108" s="4">
        <f t="shared" si="8"/>
        <v>27136</v>
      </c>
      <c r="AJ108">
        <f>FLOOR(GPU!$A$15/AI108,1)</f>
        <v>2</v>
      </c>
      <c r="AK108">
        <f t="shared" si="7"/>
        <v>8</v>
      </c>
      <c r="AL108">
        <f>MIN($B$16*$B$18,GPU!$A$11)</f>
        <v>40</v>
      </c>
    </row>
    <row r="109" spans="24:38">
      <c r="X109">
        <f t="shared" si="6"/>
        <v>112</v>
      </c>
      <c r="Y109">
        <f>X109+GPU!$A$24</f>
        <v>128</v>
      </c>
      <c r="Z109">
        <f>(FLOOR((X109-1)/16,1)+1)*GPU!$A$21</f>
        <v>112</v>
      </c>
      <c r="AA109">
        <f t="shared" si="10"/>
        <v>102</v>
      </c>
      <c r="AB109">
        <f>Z109+GPU!$A$24</f>
        <v>128</v>
      </c>
      <c r="AC109">
        <f>FLOOR(GPU!$A$22/Z109,1)</f>
        <v>7</v>
      </c>
      <c r="AD109">
        <f>AC109*GPU!$A$8</f>
        <v>28</v>
      </c>
      <c r="AE109">
        <f>MIN($B$16*$B$18,GPU!$A$11)</f>
        <v>40</v>
      </c>
      <c r="AI109" s="4">
        <f t="shared" si="8"/>
        <v>27392</v>
      </c>
      <c r="AJ109">
        <f>FLOOR(GPU!$A$15/AI109,1)</f>
        <v>2</v>
      </c>
      <c r="AK109">
        <f t="shared" si="7"/>
        <v>8</v>
      </c>
      <c r="AL109">
        <f>MIN($B$16*$B$18,GPU!$A$11)</f>
        <v>40</v>
      </c>
    </row>
    <row r="110" spans="24:38">
      <c r="AI110" s="4">
        <f t="shared" si="8"/>
        <v>27648</v>
      </c>
      <c r="AJ110">
        <f>FLOOR(GPU!$A$15/AI110,1)</f>
        <v>2</v>
      </c>
      <c r="AK110">
        <f t="shared" si="7"/>
        <v>8</v>
      </c>
      <c r="AL110">
        <f>MIN($B$16*$B$18,GPU!$A$11)</f>
        <v>40</v>
      </c>
    </row>
    <row r="111" spans="24:38">
      <c r="AI111" s="4">
        <f t="shared" si="8"/>
        <v>27904</v>
      </c>
      <c r="AJ111">
        <f>FLOOR(GPU!$A$15/AI111,1)</f>
        <v>2</v>
      </c>
      <c r="AK111">
        <f t="shared" si="7"/>
        <v>8</v>
      </c>
      <c r="AL111">
        <f>MIN($B$16*$B$18,GPU!$A$11)</f>
        <v>40</v>
      </c>
    </row>
    <row r="112" spans="24:38">
      <c r="AI112" s="4">
        <f t="shared" si="8"/>
        <v>28160</v>
      </c>
      <c r="AJ112">
        <f>FLOOR(GPU!$A$15/AI112,1)</f>
        <v>2</v>
      </c>
      <c r="AK112">
        <f t="shared" si="7"/>
        <v>8</v>
      </c>
      <c r="AL112">
        <f>MIN($B$16*$B$18,GPU!$A$11)</f>
        <v>40</v>
      </c>
    </row>
    <row r="113" spans="24:38">
      <c r="AI113" s="4">
        <f t="shared" si="8"/>
        <v>28416</v>
      </c>
      <c r="AJ113">
        <f>FLOOR(GPU!$A$15/AI113,1)</f>
        <v>2</v>
      </c>
      <c r="AK113">
        <f t="shared" si="7"/>
        <v>8</v>
      </c>
      <c r="AL113">
        <f>MIN($B$16*$B$18,GPU!$A$11)</f>
        <v>40</v>
      </c>
    </row>
    <row r="114" spans="24:38">
      <c r="AI114" s="4">
        <f t="shared" si="8"/>
        <v>28672</v>
      </c>
      <c r="AJ114">
        <f>FLOOR(GPU!$A$15/AI114,1)</f>
        <v>2</v>
      </c>
      <c r="AK114">
        <f t="shared" si="7"/>
        <v>8</v>
      </c>
      <c r="AL114">
        <f>MIN($B$16*$B$18,GPU!$A$11)</f>
        <v>40</v>
      </c>
    </row>
    <row r="115" spans="24:38">
      <c r="X115" t="s">
        <v>58</v>
      </c>
      <c r="Y115" t="s">
        <v>55</v>
      </c>
      <c r="Z115" t="s">
        <v>59</v>
      </c>
      <c r="AA115" t="s">
        <v>69</v>
      </c>
      <c r="AC115" t="s">
        <v>64</v>
      </c>
      <c r="AD115" t="s">
        <v>56</v>
      </c>
      <c r="AE115" t="s">
        <v>70</v>
      </c>
      <c r="AF115" t="s">
        <v>59</v>
      </c>
      <c r="AG115" t="s">
        <v>71</v>
      </c>
      <c r="AI115" s="4">
        <f t="shared" si="8"/>
        <v>28928</v>
      </c>
      <c r="AJ115">
        <f>FLOOR(GPU!$A$15/AI115,1)</f>
        <v>2</v>
      </c>
      <c r="AK115">
        <f t="shared" si="7"/>
        <v>8</v>
      </c>
      <c r="AL115">
        <f>MIN($B$16*$B$18,GPU!$A$11)</f>
        <v>40</v>
      </c>
    </row>
    <row r="116" spans="24:38">
      <c r="X116">
        <v>1</v>
      </c>
      <c r="Y116">
        <f>FLOOR(GPU!$A$19/X116,1)</f>
        <v>256</v>
      </c>
      <c r="Z116">
        <f>MIN(64,Y116*GPU!$A$8)</f>
        <v>64</v>
      </c>
      <c r="AA116">
        <f>MIN($B$16*$B$18,GPU!$A$11)</f>
        <v>40</v>
      </c>
      <c r="AC116">
        <v>1</v>
      </c>
      <c r="AD116">
        <f>(FLOOR((AC116-1)/GPU!$A$10,1)+1)</f>
        <v>1</v>
      </c>
      <c r="AE116">
        <f>GPU!$A$14</f>
        <v>40</v>
      </c>
      <c r="AF116">
        <f t="shared" ref="AF116:AF147" si="11">AD116*AE116</f>
        <v>40</v>
      </c>
      <c r="AG116">
        <f>MIN(AF116,GPU!$A$11)</f>
        <v>40</v>
      </c>
      <c r="AI116" s="4">
        <f t="shared" si="8"/>
        <v>29184</v>
      </c>
      <c r="AJ116">
        <f>FLOOR(GPU!$A$15/AI116,1)</f>
        <v>2</v>
      </c>
      <c r="AK116">
        <f t="shared" si="7"/>
        <v>8</v>
      </c>
      <c r="AL116">
        <f>MIN($B$16*$B$18,GPU!$A$11)</f>
        <v>40</v>
      </c>
    </row>
    <row r="117" spans="24:38">
      <c r="X117">
        <f>X116+1</f>
        <v>2</v>
      </c>
      <c r="Y117">
        <f>FLOOR(GPU!$A$19/X117,1)</f>
        <v>128</v>
      </c>
      <c r="Z117">
        <f>MIN(64,Y117*GPU!$A$8)</f>
        <v>64</v>
      </c>
      <c r="AA117">
        <f>MIN($B$16*$B$18,GPU!$A$11)</f>
        <v>40</v>
      </c>
      <c r="AC117">
        <f>IF(ISODD(AC116),AC116+GPU!$A$10-1,AC116+1)</f>
        <v>64</v>
      </c>
      <c r="AD117">
        <f>(FLOOR((AC117-1)/GPU!$A$10,1)+1)</f>
        <v>1</v>
      </c>
      <c r="AE117">
        <f>GPU!$A$14</f>
        <v>40</v>
      </c>
      <c r="AF117">
        <f t="shared" si="11"/>
        <v>40</v>
      </c>
      <c r="AG117">
        <f>MIN(AF117,GPU!$A$11)</f>
        <v>40</v>
      </c>
      <c r="AI117" s="4">
        <f t="shared" si="8"/>
        <v>29440</v>
      </c>
      <c r="AJ117">
        <f>FLOOR(GPU!$A$15/AI117,1)</f>
        <v>2</v>
      </c>
      <c r="AK117">
        <f t="shared" si="7"/>
        <v>8</v>
      </c>
      <c r="AL117">
        <f>MIN($B$16*$B$18,GPU!$A$11)</f>
        <v>40</v>
      </c>
    </row>
    <row r="118" spans="24:38">
      <c r="X118">
        <f t="shared" ref="X118:X181" si="12">X117+1</f>
        <v>3</v>
      </c>
      <c r="Y118">
        <f>FLOOR(GPU!$A$19/X118,1)</f>
        <v>85</v>
      </c>
      <c r="Z118">
        <f>MIN(64,Y118*GPU!$A$8)</f>
        <v>64</v>
      </c>
      <c r="AA118">
        <f>MIN($B$16*$B$18,GPU!$A$11)</f>
        <v>40</v>
      </c>
      <c r="AC118">
        <f>IF(ISODD(AC117),AC117+GPU!$A$10-1,AC117+1)</f>
        <v>65</v>
      </c>
      <c r="AD118">
        <f>(FLOOR((AC118-1)/GPU!$A$10,1)+1)</f>
        <v>2</v>
      </c>
      <c r="AE118">
        <f>GPU!$A$13</f>
        <v>16</v>
      </c>
      <c r="AF118">
        <f t="shared" si="11"/>
        <v>32</v>
      </c>
      <c r="AG118">
        <f>MIN(AF118,GPU!$A$11)</f>
        <v>32</v>
      </c>
      <c r="AI118" s="4">
        <f t="shared" si="8"/>
        <v>29696</v>
      </c>
      <c r="AJ118">
        <f>FLOOR(GPU!$A$15/AI118,1)</f>
        <v>2</v>
      </c>
      <c r="AK118">
        <f t="shared" si="7"/>
        <v>8</v>
      </c>
      <c r="AL118">
        <f>MIN($B$16*$B$18,GPU!$A$11)</f>
        <v>40</v>
      </c>
    </row>
    <row r="119" spans="24:38">
      <c r="X119">
        <f t="shared" si="12"/>
        <v>4</v>
      </c>
      <c r="Y119">
        <f>FLOOR(GPU!$A$19/X119,1)</f>
        <v>64</v>
      </c>
      <c r="Z119">
        <f>MIN(64,Y119*GPU!$A$8)</f>
        <v>64</v>
      </c>
      <c r="AA119">
        <f>MIN($B$16*$B$18,GPU!$A$11)</f>
        <v>40</v>
      </c>
      <c r="AC119">
        <f>IF(ISODD(AC118),AC118+GPU!$A$10-1,AC118+1)</f>
        <v>128</v>
      </c>
      <c r="AD119">
        <f>(FLOOR((AC119-1)/GPU!$A$10,1)+1)</f>
        <v>2</v>
      </c>
      <c r="AE119">
        <f>GPU!$A$13</f>
        <v>16</v>
      </c>
      <c r="AF119">
        <f t="shared" si="11"/>
        <v>32</v>
      </c>
      <c r="AG119">
        <f>MIN(AF119,GPU!$A$11)</f>
        <v>32</v>
      </c>
      <c r="AI119" s="4">
        <f t="shared" si="8"/>
        <v>29952</v>
      </c>
      <c r="AJ119">
        <f>FLOOR(GPU!$A$15/AI119,1)</f>
        <v>2</v>
      </c>
      <c r="AK119">
        <f t="shared" si="7"/>
        <v>8</v>
      </c>
      <c r="AL119">
        <f>MIN($B$16*$B$18,GPU!$A$11)</f>
        <v>40</v>
      </c>
    </row>
    <row r="120" spans="24:38">
      <c r="X120">
        <f t="shared" si="12"/>
        <v>5</v>
      </c>
      <c r="Y120">
        <f>FLOOR(GPU!$A$19/X120,1)</f>
        <v>51</v>
      </c>
      <c r="Z120">
        <f>MIN(64,Y120*GPU!$A$8)</f>
        <v>64</v>
      </c>
      <c r="AA120">
        <f>MIN($B$16*$B$18,GPU!$A$11)</f>
        <v>40</v>
      </c>
      <c r="AC120">
        <f>IF(ISODD(AC119),AC119+GPU!$A$10-1,AC119+1)</f>
        <v>129</v>
      </c>
      <c r="AD120">
        <f>(FLOOR((AC120-1)/GPU!$A$10,1)+1)</f>
        <v>3</v>
      </c>
      <c r="AE120">
        <f>GPU!$A$13</f>
        <v>16</v>
      </c>
      <c r="AF120">
        <f t="shared" si="11"/>
        <v>48</v>
      </c>
      <c r="AG120">
        <f>MIN(AF120,GPU!$A$11)</f>
        <v>40</v>
      </c>
      <c r="AI120" s="4">
        <f t="shared" si="8"/>
        <v>30208</v>
      </c>
      <c r="AJ120">
        <f>FLOOR(GPU!$A$15/AI120,1)</f>
        <v>2</v>
      </c>
      <c r="AK120">
        <f t="shared" si="7"/>
        <v>8</v>
      </c>
      <c r="AL120">
        <f>MIN($B$16*$B$18,GPU!$A$11)</f>
        <v>40</v>
      </c>
    </row>
    <row r="121" spans="24:38">
      <c r="X121">
        <f t="shared" si="12"/>
        <v>6</v>
      </c>
      <c r="Y121">
        <f>FLOOR(GPU!$A$19/X121,1)</f>
        <v>42</v>
      </c>
      <c r="Z121">
        <f>MIN(64,Y121*GPU!$A$8)</f>
        <v>64</v>
      </c>
      <c r="AA121">
        <f>MIN($B$16*$B$18,GPU!$A$11)</f>
        <v>40</v>
      </c>
      <c r="AC121">
        <f>IF(ISODD(AC120),AC120+GPU!$A$10-1,AC120+1)</f>
        <v>192</v>
      </c>
      <c r="AD121">
        <f>(FLOOR((AC121-1)/GPU!$A$10,1)+1)</f>
        <v>3</v>
      </c>
      <c r="AE121">
        <f>GPU!$A$13</f>
        <v>16</v>
      </c>
      <c r="AF121">
        <f t="shared" si="11"/>
        <v>48</v>
      </c>
      <c r="AG121">
        <f>MIN(AF121,GPU!$A$11)</f>
        <v>40</v>
      </c>
      <c r="AI121" s="4">
        <f t="shared" si="8"/>
        <v>30464</v>
      </c>
      <c r="AJ121">
        <f>FLOOR(GPU!$A$15/AI121,1)</f>
        <v>2</v>
      </c>
      <c r="AK121">
        <f t="shared" si="7"/>
        <v>8</v>
      </c>
      <c r="AL121">
        <f>MIN($B$16*$B$18,GPU!$A$11)</f>
        <v>40</v>
      </c>
    </row>
    <row r="122" spans="24:38">
      <c r="X122">
        <f t="shared" si="12"/>
        <v>7</v>
      </c>
      <c r="Y122">
        <f>FLOOR(GPU!$A$19/X122,1)</f>
        <v>36</v>
      </c>
      <c r="Z122">
        <f>MIN(64,Y122*GPU!$A$8)</f>
        <v>64</v>
      </c>
      <c r="AA122">
        <f>MIN($B$16*$B$18,GPU!$A$11)</f>
        <v>40</v>
      </c>
      <c r="AC122">
        <f>IF(ISODD(AC121),AC121+GPU!$A$10-1,AC121+1)</f>
        <v>193</v>
      </c>
      <c r="AD122">
        <f>(FLOOR((AC122-1)/GPU!$A$10,1)+1)</f>
        <v>4</v>
      </c>
      <c r="AE122">
        <f>GPU!$A$13</f>
        <v>16</v>
      </c>
      <c r="AF122">
        <f t="shared" si="11"/>
        <v>64</v>
      </c>
      <c r="AG122">
        <f>MIN(AF122,GPU!$A$11)</f>
        <v>40</v>
      </c>
      <c r="AI122" s="4">
        <f t="shared" si="8"/>
        <v>30720</v>
      </c>
      <c r="AJ122">
        <f>FLOOR(GPU!$A$15/AI122,1)</f>
        <v>2</v>
      </c>
      <c r="AK122">
        <f t="shared" si="7"/>
        <v>8</v>
      </c>
      <c r="AL122">
        <f>MIN($B$16*$B$18,GPU!$A$11)</f>
        <v>40</v>
      </c>
    </row>
    <row r="123" spans="24:38">
      <c r="X123">
        <f t="shared" si="12"/>
        <v>8</v>
      </c>
      <c r="Y123">
        <f>FLOOR(GPU!$A$19/X123,1)</f>
        <v>32</v>
      </c>
      <c r="Z123">
        <f>MIN(64,Y123*GPU!$A$8)</f>
        <v>64</v>
      </c>
      <c r="AA123">
        <f>MIN($B$16*$B$18,GPU!$A$11)</f>
        <v>40</v>
      </c>
      <c r="AC123">
        <f>IF(ISODD(AC122),AC122+GPU!$A$10-1,AC122+1)</f>
        <v>256</v>
      </c>
      <c r="AD123">
        <f>(FLOOR((AC123-1)/GPU!$A$10,1)+1)</f>
        <v>4</v>
      </c>
      <c r="AE123">
        <f>GPU!$A$13</f>
        <v>16</v>
      </c>
      <c r="AF123">
        <f t="shared" si="11"/>
        <v>64</v>
      </c>
      <c r="AG123">
        <f>MIN(AF123,GPU!$A$11)</f>
        <v>40</v>
      </c>
      <c r="AI123" s="4">
        <f t="shared" si="8"/>
        <v>30976</v>
      </c>
      <c r="AJ123">
        <f>FLOOR(GPU!$A$15/AI123,1)</f>
        <v>2</v>
      </c>
      <c r="AK123">
        <f t="shared" si="7"/>
        <v>8</v>
      </c>
      <c r="AL123">
        <f>MIN($B$16*$B$18,GPU!$A$11)</f>
        <v>40</v>
      </c>
    </row>
    <row r="124" spans="24:38">
      <c r="X124">
        <f t="shared" si="12"/>
        <v>9</v>
      </c>
      <c r="Y124">
        <f>FLOOR(GPU!$A$19/X124,1)</f>
        <v>28</v>
      </c>
      <c r="Z124">
        <f>MIN(64,Y124*GPU!$A$8)</f>
        <v>64</v>
      </c>
      <c r="AA124">
        <f>MIN($B$16*$B$18,GPU!$A$11)</f>
        <v>40</v>
      </c>
      <c r="AC124">
        <f>IF(ISODD(AC123),AC123+GPU!$A$10-1,AC123+1)</f>
        <v>257</v>
      </c>
      <c r="AD124">
        <f>(FLOOR((AC124-1)/GPU!$A$10,1)+1)</f>
        <v>5</v>
      </c>
      <c r="AE124">
        <f>GPU!$A$13</f>
        <v>16</v>
      </c>
      <c r="AF124">
        <f t="shared" si="11"/>
        <v>80</v>
      </c>
      <c r="AG124">
        <f>MIN(AF124,GPU!$A$11)</f>
        <v>40</v>
      </c>
      <c r="AI124" s="4">
        <f t="shared" si="8"/>
        <v>31232</v>
      </c>
      <c r="AJ124">
        <f>FLOOR(GPU!$A$15/AI124,1)</f>
        <v>2</v>
      </c>
      <c r="AK124">
        <f t="shared" si="7"/>
        <v>8</v>
      </c>
      <c r="AL124">
        <f>MIN($B$16*$B$18,GPU!$A$11)</f>
        <v>40</v>
      </c>
    </row>
    <row r="125" spans="24:38">
      <c r="X125">
        <f t="shared" si="12"/>
        <v>10</v>
      </c>
      <c r="Y125">
        <f>FLOOR(GPU!$A$19/X125,1)</f>
        <v>25</v>
      </c>
      <c r="Z125">
        <f>MIN(64,Y125*GPU!$A$8)</f>
        <v>64</v>
      </c>
      <c r="AA125">
        <f>MIN($B$16*$B$18,GPU!$A$11)</f>
        <v>40</v>
      </c>
      <c r="AC125">
        <f>IF(ISODD(AC124),AC124+GPU!$A$10-1,AC124+1)</f>
        <v>320</v>
      </c>
      <c r="AD125">
        <f>(FLOOR((AC125-1)/GPU!$A$10,1)+1)</f>
        <v>5</v>
      </c>
      <c r="AE125">
        <f>GPU!$A$13</f>
        <v>16</v>
      </c>
      <c r="AF125">
        <f t="shared" si="11"/>
        <v>80</v>
      </c>
      <c r="AG125">
        <f>MIN(AF125,GPU!$A$11)</f>
        <v>40</v>
      </c>
      <c r="AI125" s="4">
        <f t="shared" si="8"/>
        <v>31488</v>
      </c>
      <c r="AJ125">
        <f>FLOOR(GPU!$A$15/AI125,1)</f>
        <v>2</v>
      </c>
      <c r="AK125">
        <f t="shared" si="7"/>
        <v>8</v>
      </c>
      <c r="AL125">
        <f>MIN($B$16*$B$18,GPU!$A$11)</f>
        <v>40</v>
      </c>
    </row>
    <row r="126" spans="24:38">
      <c r="X126">
        <f t="shared" si="12"/>
        <v>11</v>
      </c>
      <c r="Y126">
        <f>FLOOR(GPU!$A$19/X126,1)</f>
        <v>23</v>
      </c>
      <c r="Z126">
        <f>MIN(64,Y126*GPU!$A$8)</f>
        <v>64</v>
      </c>
      <c r="AA126">
        <f>MIN($B$16*$B$18,GPU!$A$11)</f>
        <v>40</v>
      </c>
      <c r="AC126">
        <f>IF(ISODD(AC125),AC125+GPU!$A$10-1,AC125+1)</f>
        <v>321</v>
      </c>
      <c r="AD126">
        <f>(FLOOR((AC126-1)/GPU!$A$10,1)+1)</f>
        <v>6</v>
      </c>
      <c r="AE126">
        <f>GPU!$A$13</f>
        <v>16</v>
      </c>
      <c r="AF126">
        <f t="shared" si="11"/>
        <v>96</v>
      </c>
      <c r="AG126">
        <f>MIN(AF126,GPU!$A$11)</f>
        <v>40</v>
      </c>
      <c r="AI126" s="4">
        <f t="shared" si="8"/>
        <v>31744</v>
      </c>
      <c r="AJ126">
        <f>FLOOR(GPU!$A$15/AI126,1)</f>
        <v>2</v>
      </c>
      <c r="AK126">
        <f t="shared" si="7"/>
        <v>8</v>
      </c>
      <c r="AL126">
        <f>MIN($B$16*$B$18,GPU!$A$11)</f>
        <v>40</v>
      </c>
    </row>
    <row r="127" spans="24:38">
      <c r="X127">
        <f t="shared" si="12"/>
        <v>12</v>
      </c>
      <c r="Y127">
        <f>FLOOR(GPU!$A$19/X127,1)</f>
        <v>21</v>
      </c>
      <c r="Z127">
        <f>MIN(64,Y127*GPU!$A$8)</f>
        <v>64</v>
      </c>
      <c r="AA127">
        <f>MIN($B$16*$B$18,GPU!$A$11)</f>
        <v>40</v>
      </c>
      <c r="AC127">
        <f>IF(ISODD(AC126),AC126+GPU!$A$10-1,AC126+1)</f>
        <v>384</v>
      </c>
      <c r="AD127">
        <f>(FLOOR((AC127-1)/GPU!$A$10,1)+1)</f>
        <v>6</v>
      </c>
      <c r="AE127">
        <f>GPU!$A$13</f>
        <v>16</v>
      </c>
      <c r="AF127">
        <f t="shared" si="11"/>
        <v>96</v>
      </c>
      <c r="AG127">
        <f>MIN(AF127,GPU!$A$11)</f>
        <v>40</v>
      </c>
      <c r="AI127" s="4">
        <f t="shared" si="8"/>
        <v>32000</v>
      </c>
      <c r="AJ127">
        <f>FLOOR(GPU!$A$15/AI127,1)</f>
        <v>2</v>
      </c>
      <c r="AK127">
        <f t="shared" si="7"/>
        <v>8</v>
      </c>
      <c r="AL127">
        <f>MIN($B$16*$B$18,GPU!$A$11)</f>
        <v>40</v>
      </c>
    </row>
    <row r="128" spans="24:38">
      <c r="X128">
        <f t="shared" si="12"/>
        <v>13</v>
      </c>
      <c r="Y128">
        <f>FLOOR(GPU!$A$19/X128,1)</f>
        <v>19</v>
      </c>
      <c r="Z128">
        <f>MIN(64,Y128*GPU!$A$8)</f>
        <v>64</v>
      </c>
      <c r="AA128">
        <f>MIN($B$16*$B$18,GPU!$A$11)</f>
        <v>40</v>
      </c>
      <c r="AC128">
        <f>IF(ISODD(AC127),AC127+GPU!$A$10-1,AC127+1)</f>
        <v>385</v>
      </c>
      <c r="AD128">
        <f>(FLOOR((AC128-1)/GPU!$A$10,1)+1)</f>
        <v>7</v>
      </c>
      <c r="AE128">
        <f>GPU!$A$13</f>
        <v>16</v>
      </c>
      <c r="AF128">
        <f t="shared" si="11"/>
        <v>112</v>
      </c>
      <c r="AG128">
        <f>MIN(AF128,GPU!$A$11)</f>
        <v>40</v>
      </c>
      <c r="AI128" s="4">
        <f t="shared" si="8"/>
        <v>32256</v>
      </c>
      <c r="AJ128">
        <f>FLOOR(GPU!$A$15/AI128,1)</f>
        <v>2</v>
      </c>
      <c r="AK128">
        <f t="shared" si="7"/>
        <v>8</v>
      </c>
      <c r="AL128">
        <f>MIN($B$16*$B$18,GPU!$A$11)</f>
        <v>40</v>
      </c>
    </row>
    <row r="129" spans="24:38">
      <c r="X129">
        <f t="shared" si="12"/>
        <v>14</v>
      </c>
      <c r="Y129">
        <f>FLOOR(GPU!$A$19/X129,1)</f>
        <v>18</v>
      </c>
      <c r="Z129">
        <f>MIN(64,Y129*GPU!$A$8)</f>
        <v>64</v>
      </c>
      <c r="AA129">
        <f>MIN($B$16*$B$18,GPU!$A$11)</f>
        <v>40</v>
      </c>
      <c r="AC129">
        <f>IF(ISODD(AC128),AC128+GPU!$A$10-1,AC128+1)</f>
        <v>448</v>
      </c>
      <c r="AD129">
        <f>(FLOOR((AC129-1)/GPU!$A$10,1)+1)</f>
        <v>7</v>
      </c>
      <c r="AE129">
        <f>GPU!$A$13</f>
        <v>16</v>
      </c>
      <c r="AF129">
        <f t="shared" si="11"/>
        <v>112</v>
      </c>
      <c r="AG129">
        <f>MIN(AF129,GPU!$A$11)</f>
        <v>40</v>
      </c>
      <c r="AI129" s="4">
        <f t="shared" si="8"/>
        <v>32512</v>
      </c>
      <c r="AJ129">
        <f>FLOOR(GPU!$A$15/AI129,1)</f>
        <v>2</v>
      </c>
      <c r="AK129">
        <f t="shared" si="7"/>
        <v>8</v>
      </c>
      <c r="AL129">
        <f>MIN($B$16*$B$18,GPU!$A$11)</f>
        <v>40</v>
      </c>
    </row>
    <row r="130" spans="24:38">
      <c r="X130">
        <f t="shared" si="12"/>
        <v>15</v>
      </c>
      <c r="Y130">
        <f>FLOOR(GPU!$A$19/X130,1)</f>
        <v>17</v>
      </c>
      <c r="Z130">
        <f>MIN(64,Y130*GPU!$A$8)</f>
        <v>64</v>
      </c>
      <c r="AA130">
        <f>MIN($B$16*$B$18,GPU!$A$11)</f>
        <v>40</v>
      </c>
      <c r="AC130">
        <f>IF(ISODD(AC129),AC129+GPU!$A$10-1,AC129+1)</f>
        <v>449</v>
      </c>
      <c r="AD130">
        <f>(FLOOR((AC130-1)/GPU!$A$10,1)+1)</f>
        <v>8</v>
      </c>
      <c r="AE130">
        <f>GPU!$A$13</f>
        <v>16</v>
      </c>
      <c r="AF130">
        <f t="shared" si="11"/>
        <v>128</v>
      </c>
      <c r="AG130">
        <f>MIN(AF130,GPU!$A$11)</f>
        <v>40</v>
      </c>
      <c r="AI130" s="4">
        <f t="shared" si="8"/>
        <v>32768</v>
      </c>
      <c r="AJ130">
        <f>FLOOR(GPU!$A$15/AI130,1)</f>
        <v>2</v>
      </c>
      <c r="AK130">
        <f t="shared" si="7"/>
        <v>8</v>
      </c>
      <c r="AL130">
        <f>MIN($B$16*$B$18,GPU!$A$11)</f>
        <v>40</v>
      </c>
    </row>
    <row r="131" spans="24:38">
      <c r="X131">
        <f t="shared" si="12"/>
        <v>16</v>
      </c>
      <c r="Y131">
        <f>FLOOR(GPU!$A$19/X131,1)</f>
        <v>16</v>
      </c>
      <c r="Z131">
        <f>MIN(64,Y131*GPU!$A$8)</f>
        <v>64</v>
      </c>
      <c r="AA131">
        <f>MIN($B$16*$B$18,GPU!$A$11)</f>
        <v>40</v>
      </c>
      <c r="AC131">
        <f>IF(ISODD(AC130),AC130+GPU!$A$10-1,AC130+1)</f>
        <v>512</v>
      </c>
      <c r="AD131">
        <f>(FLOOR((AC131-1)/GPU!$A$10,1)+1)</f>
        <v>8</v>
      </c>
      <c r="AE131">
        <f>GPU!$A$13</f>
        <v>16</v>
      </c>
      <c r="AF131">
        <f t="shared" si="11"/>
        <v>128</v>
      </c>
      <c r="AG131">
        <f>MIN(AF131,GPU!$A$11)</f>
        <v>40</v>
      </c>
      <c r="AI131" s="4">
        <f t="shared" si="8"/>
        <v>33024</v>
      </c>
      <c r="AJ131">
        <f>FLOOR(GPU!$A$15/AI131,1)</f>
        <v>1</v>
      </c>
      <c r="AK131">
        <f t="shared" ref="AK131:AK194" si="13">MIN(96, AJ131*$B$16)</f>
        <v>4</v>
      </c>
      <c r="AL131">
        <f>MIN($B$16*$B$18,GPU!$A$11)</f>
        <v>40</v>
      </c>
    </row>
    <row r="132" spans="24:38">
      <c r="X132">
        <f t="shared" si="12"/>
        <v>17</v>
      </c>
      <c r="Y132">
        <f>FLOOR(GPU!$A$19/X132,1)</f>
        <v>15</v>
      </c>
      <c r="Z132">
        <f>MIN(64,Y132*GPU!$A$8)</f>
        <v>60</v>
      </c>
      <c r="AA132">
        <f>MIN($B$16*$B$18,GPU!$A$11)</f>
        <v>40</v>
      </c>
      <c r="AC132">
        <f>IF(ISODD(AC131),AC131+GPU!$A$10-1,AC131+1)</f>
        <v>513</v>
      </c>
      <c r="AD132">
        <f>(FLOOR((AC132-1)/GPU!$A$10,1)+1)</f>
        <v>9</v>
      </c>
      <c r="AE132">
        <f>GPU!$A$13</f>
        <v>16</v>
      </c>
      <c r="AF132">
        <f t="shared" si="11"/>
        <v>144</v>
      </c>
      <c r="AG132">
        <f>MIN(AF132,GPU!$A$11)</f>
        <v>40</v>
      </c>
      <c r="AI132" s="4">
        <f t="shared" si="8"/>
        <v>33280</v>
      </c>
      <c r="AJ132">
        <f>FLOOR(GPU!$A$15/AI132,1)</f>
        <v>1</v>
      </c>
      <c r="AK132">
        <f t="shared" si="13"/>
        <v>4</v>
      </c>
      <c r="AL132">
        <f>MIN($B$16*$B$18,GPU!$A$11)</f>
        <v>40</v>
      </c>
    </row>
    <row r="133" spans="24:38">
      <c r="X133">
        <f t="shared" si="12"/>
        <v>18</v>
      </c>
      <c r="Y133">
        <f>FLOOR(GPU!$A$19/X133,1)</f>
        <v>14</v>
      </c>
      <c r="Z133">
        <f>MIN(64,Y133*GPU!$A$8)</f>
        <v>56</v>
      </c>
      <c r="AA133">
        <f>MIN($B$16*$B$18,GPU!$A$11)</f>
        <v>40</v>
      </c>
      <c r="AC133">
        <f>IF(ISODD(AC132),AC132+GPU!$A$10-1,AC132+1)</f>
        <v>576</v>
      </c>
      <c r="AD133">
        <f>(FLOOR((AC133-1)/GPU!$A$10,1)+1)</f>
        <v>9</v>
      </c>
      <c r="AE133">
        <f>GPU!$A$13</f>
        <v>16</v>
      </c>
      <c r="AF133">
        <f t="shared" si="11"/>
        <v>144</v>
      </c>
      <c r="AG133">
        <f>MIN(AF133,GPU!$A$11)</f>
        <v>40</v>
      </c>
      <c r="AI133" s="4">
        <f t="shared" ref="AI133:AI196" si="14">AI132+256</f>
        <v>33536</v>
      </c>
      <c r="AJ133">
        <f>FLOOR(GPU!$A$15/AI133,1)</f>
        <v>1</v>
      </c>
      <c r="AK133">
        <f t="shared" si="13"/>
        <v>4</v>
      </c>
      <c r="AL133">
        <f>MIN($B$16*$B$18,GPU!$A$11)</f>
        <v>40</v>
      </c>
    </row>
    <row r="134" spans="24:38">
      <c r="X134">
        <f t="shared" si="12"/>
        <v>19</v>
      </c>
      <c r="Y134">
        <f>FLOOR(GPU!$A$19/X134,1)</f>
        <v>13</v>
      </c>
      <c r="Z134">
        <f>MIN(64,Y134*GPU!$A$8)</f>
        <v>52</v>
      </c>
      <c r="AA134">
        <f>MIN($B$16*$B$18,GPU!$A$11)</f>
        <v>40</v>
      </c>
      <c r="AC134">
        <f>IF(ISODD(AC133),AC133+GPU!$A$10-1,AC133+1)</f>
        <v>577</v>
      </c>
      <c r="AD134">
        <f>(FLOOR((AC134-1)/GPU!$A$10,1)+1)</f>
        <v>10</v>
      </c>
      <c r="AE134">
        <f>GPU!$A$13</f>
        <v>16</v>
      </c>
      <c r="AF134">
        <f t="shared" si="11"/>
        <v>160</v>
      </c>
      <c r="AG134">
        <f>MIN(AF134,GPU!$A$11)</f>
        <v>40</v>
      </c>
      <c r="AI134" s="4">
        <f t="shared" si="14"/>
        <v>33792</v>
      </c>
      <c r="AJ134">
        <f>FLOOR(GPU!$A$15/AI134,1)</f>
        <v>1</v>
      </c>
      <c r="AK134">
        <f t="shared" si="13"/>
        <v>4</v>
      </c>
      <c r="AL134">
        <f>MIN($B$16*$B$18,GPU!$A$11)</f>
        <v>40</v>
      </c>
    </row>
    <row r="135" spans="24:38">
      <c r="X135">
        <f t="shared" si="12"/>
        <v>20</v>
      </c>
      <c r="Y135">
        <f>FLOOR(GPU!$A$19/X135,1)</f>
        <v>12</v>
      </c>
      <c r="Z135">
        <f>MIN(64,Y135*GPU!$A$8)</f>
        <v>48</v>
      </c>
      <c r="AA135">
        <f>MIN($B$16*$B$18,GPU!$A$11)</f>
        <v>40</v>
      </c>
      <c r="AC135">
        <f>IF(ISODD(AC134),AC134+GPU!$A$10-1,AC134+1)</f>
        <v>640</v>
      </c>
      <c r="AD135">
        <f>(FLOOR((AC135-1)/GPU!$A$10,1)+1)</f>
        <v>10</v>
      </c>
      <c r="AE135">
        <f>GPU!$A$13</f>
        <v>16</v>
      </c>
      <c r="AF135">
        <f t="shared" si="11"/>
        <v>160</v>
      </c>
      <c r="AG135">
        <f>MIN(AF135,GPU!$A$11)</f>
        <v>40</v>
      </c>
      <c r="AI135" s="4">
        <f t="shared" si="14"/>
        <v>34048</v>
      </c>
      <c r="AJ135">
        <f>FLOOR(GPU!$A$15/AI135,1)</f>
        <v>1</v>
      </c>
      <c r="AK135">
        <f t="shared" si="13"/>
        <v>4</v>
      </c>
      <c r="AL135">
        <f>MIN($B$16*$B$18,GPU!$A$11)</f>
        <v>40</v>
      </c>
    </row>
    <row r="136" spans="24:38">
      <c r="X136">
        <f t="shared" si="12"/>
        <v>21</v>
      </c>
      <c r="Y136">
        <f>FLOOR(GPU!$A$19/X136,1)</f>
        <v>12</v>
      </c>
      <c r="Z136">
        <f>MIN(64,Y136*GPU!$A$8)</f>
        <v>48</v>
      </c>
      <c r="AA136">
        <f>MIN($B$16*$B$18,GPU!$A$11)</f>
        <v>40</v>
      </c>
      <c r="AC136">
        <f>IF(ISODD(AC135),AC135+GPU!$A$10-1,AC135+1)</f>
        <v>641</v>
      </c>
      <c r="AD136">
        <f>(FLOOR((AC136-1)/GPU!$A$10,1)+1)</f>
        <v>11</v>
      </c>
      <c r="AE136">
        <f>GPU!$A$13</f>
        <v>16</v>
      </c>
      <c r="AF136">
        <f t="shared" si="11"/>
        <v>176</v>
      </c>
      <c r="AG136">
        <f>MIN(AF136,GPU!$A$11)</f>
        <v>40</v>
      </c>
      <c r="AI136" s="4">
        <f t="shared" si="14"/>
        <v>34304</v>
      </c>
      <c r="AJ136">
        <f>FLOOR(GPU!$A$15/AI136,1)</f>
        <v>1</v>
      </c>
      <c r="AK136">
        <f t="shared" si="13"/>
        <v>4</v>
      </c>
      <c r="AL136">
        <f>MIN($B$16*$B$18,GPU!$A$11)</f>
        <v>40</v>
      </c>
    </row>
    <row r="137" spans="24:38">
      <c r="X137">
        <f t="shared" si="12"/>
        <v>22</v>
      </c>
      <c r="Y137">
        <f>FLOOR(GPU!$A$19/X137,1)</f>
        <v>11</v>
      </c>
      <c r="Z137">
        <f>MIN(64,Y137*GPU!$A$8)</f>
        <v>44</v>
      </c>
      <c r="AA137">
        <f>MIN($B$16*$B$18,GPU!$A$11)</f>
        <v>40</v>
      </c>
      <c r="AC137">
        <f>IF(ISODD(AC136),AC136+GPU!$A$10-1,AC136+1)</f>
        <v>704</v>
      </c>
      <c r="AD137">
        <f>(FLOOR((AC137-1)/GPU!$A$10,1)+1)</f>
        <v>11</v>
      </c>
      <c r="AE137">
        <f>GPU!$A$13</f>
        <v>16</v>
      </c>
      <c r="AF137">
        <f t="shared" si="11"/>
        <v>176</v>
      </c>
      <c r="AG137">
        <f>MIN(AF137,GPU!$A$11)</f>
        <v>40</v>
      </c>
      <c r="AI137" s="4">
        <f t="shared" si="14"/>
        <v>34560</v>
      </c>
      <c r="AJ137">
        <f>FLOOR(GPU!$A$15/AI137,1)</f>
        <v>1</v>
      </c>
      <c r="AK137">
        <f t="shared" si="13"/>
        <v>4</v>
      </c>
      <c r="AL137">
        <f>MIN($B$16*$B$18,GPU!$A$11)</f>
        <v>40</v>
      </c>
    </row>
    <row r="138" spans="24:38">
      <c r="X138">
        <f t="shared" si="12"/>
        <v>23</v>
      </c>
      <c r="Y138">
        <f>FLOOR(GPU!$A$19/X138,1)</f>
        <v>11</v>
      </c>
      <c r="Z138">
        <f>MIN(64,Y138*GPU!$A$8)</f>
        <v>44</v>
      </c>
      <c r="AA138">
        <f>MIN($B$16*$B$18,GPU!$A$11)</f>
        <v>40</v>
      </c>
      <c r="AC138">
        <f>IF(ISODD(AC137),AC137+GPU!$A$10-1,AC137+1)</f>
        <v>705</v>
      </c>
      <c r="AD138">
        <f>(FLOOR((AC138-1)/GPU!$A$10,1)+1)</f>
        <v>12</v>
      </c>
      <c r="AE138">
        <f>GPU!$A$13</f>
        <v>16</v>
      </c>
      <c r="AF138">
        <f t="shared" si="11"/>
        <v>192</v>
      </c>
      <c r="AG138">
        <f>MIN(AF138,GPU!$A$11)</f>
        <v>40</v>
      </c>
      <c r="AI138" s="4">
        <f t="shared" si="14"/>
        <v>34816</v>
      </c>
      <c r="AJ138">
        <f>FLOOR(GPU!$A$15/AI138,1)</f>
        <v>1</v>
      </c>
      <c r="AK138">
        <f t="shared" si="13"/>
        <v>4</v>
      </c>
      <c r="AL138">
        <f>MIN($B$16*$B$18,GPU!$A$11)</f>
        <v>40</v>
      </c>
    </row>
    <row r="139" spans="24:38">
      <c r="X139">
        <f t="shared" si="12"/>
        <v>24</v>
      </c>
      <c r="Y139">
        <f>FLOOR(GPU!$A$19/X139,1)</f>
        <v>10</v>
      </c>
      <c r="Z139">
        <f>MIN(64,Y139*GPU!$A$8)</f>
        <v>40</v>
      </c>
      <c r="AA139">
        <f>MIN($B$16*$B$18,GPU!$A$11)</f>
        <v>40</v>
      </c>
      <c r="AC139">
        <f>IF(ISODD(AC138),AC138+GPU!$A$10-1,AC138+1)</f>
        <v>768</v>
      </c>
      <c r="AD139">
        <f>(FLOOR((AC139-1)/GPU!$A$10,1)+1)</f>
        <v>12</v>
      </c>
      <c r="AE139">
        <f>GPU!$A$13</f>
        <v>16</v>
      </c>
      <c r="AF139">
        <f t="shared" si="11"/>
        <v>192</v>
      </c>
      <c r="AG139">
        <f>MIN(AF139,GPU!$A$11)</f>
        <v>40</v>
      </c>
      <c r="AI139" s="4">
        <f t="shared" si="14"/>
        <v>35072</v>
      </c>
      <c r="AJ139">
        <f>FLOOR(GPU!$A$15/AI139,1)</f>
        <v>1</v>
      </c>
      <c r="AK139">
        <f t="shared" si="13"/>
        <v>4</v>
      </c>
      <c r="AL139">
        <f>MIN($B$16*$B$18,GPU!$A$11)</f>
        <v>40</v>
      </c>
    </row>
    <row r="140" spans="24:38">
      <c r="X140">
        <f t="shared" si="12"/>
        <v>25</v>
      </c>
      <c r="Y140">
        <f>FLOOR(GPU!$A$19/X140,1)</f>
        <v>10</v>
      </c>
      <c r="Z140">
        <f>MIN(64,Y140*GPU!$A$8)</f>
        <v>40</v>
      </c>
      <c r="AA140">
        <f>MIN($B$16*$B$18,GPU!$A$11)</f>
        <v>40</v>
      </c>
      <c r="AC140">
        <f>IF(ISODD(AC139),AC139+GPU!$A$10-1,AC139+1)</f>
        <v>769</v>
      </c>
      <c r="AD140">
        <f>(FLOOR((AC140-1)/GPU!$A$10,1)+1)</f>
        <v>13</v>
      </c>
      <c r="AE140">
        <f>GPU!$A$13</f>
        <v>16</v>
      </c>
      <c r="AF140">
        <f t="shared" si="11"/>
        <v>208</v>
      </c>
      <c r="AG140">
        <f>MIN(AF140,GPU!$A$11)</f>
        <v>40</v>
      </c>
      <c r="AI140" s="4">
        <f t="shared" si="14"/>
        <v>35328</v>
      </c>
      <c r="AJ140">
        <f>FLOOR(GPU!$A$15/AI140,1)</f>
        <v>1</v>
      </c>
      <c r="AK140">
        <f t="shared" si="13"/>
        <v>4</v>
      </c>
      <c r="AL140">
        <f>MIN($B$16*$B$18,GPU!$A$11)</f>
        <v>40</v>
      </c>
    </row>
    <row r="141" spans="24:38">
      <c r="X141">
        <f t="shared" si="12"/>
        <v>26</v>
      </c>
      <c r="Y141">
        <f>FLOOR(GPU!$A$19/X141,1)</f>
        <v>9</v>
      </c>
      <c r="Z141">
        <f>MIN(64,Y141*GPU!$A$8)</f>
        <v>36</v>
      </c>
      <c r="AA141">
        <f>MIN($B$16*$B$18,GPU!$A$11)</f>
        <v>40</v>
      </c>
      <c r="AC141">
        <f>IF(ISODD(AC140),AC140+GPU!$A$10-1,AC140+1)</f>
        <v>832</v>
      </c>
      <c r="AD141">
        <f>(FLOOR((AC141-1)/GPU!$A$10,1)+1)</f>
        <v>13</v>
      </c>
      <c r="AE141">
        <f>GPU!$A$13</f>
        <v>16</v>
      </c>
      <c r="AF141">
        <f t="shared" si="11"/>
        <v>208</v>
      </c>
      <c r="AG141">
        <f>MIN(AF141,GPU!$A$11)</f>
        <v>40</v>
      </c>
      <c r="AI141" s="4">
        <f t="shared" si="14"/>
        <v>35584</v>
      </c>
      <c r="AJ141">
        <f>FLOOR(GPU!$A$15/AI141,1)</f>
        <v>1</v>
      </c>
      <c r="AK141">
        <f t="shared" si="13"/>
        <v>4</v>
      </c>
      <c r="AL141">
        <f>MIN($B$16*$B$18,GPU!$A$11)</f>
        <v>40</v>
      </c>
    </row>
    <row r="142" spans="24:38">
      <c r="X142">
        <f t="shared" si="12"/>
        <v>27</v>
      </c>
      <c r="Y142">
        <f>FLOOR(GPU!$A$19/X142,1)</f>
        <v>9</v>
      </c>
      <c r="Z142">
        <f>MIN(64,Y142*GPU!$A$8)</f>
        <v>36</v>
      </c>
      <c r="AA142">
        <f>MIN($B$16*$B$18,GPU!$A$11)</f>
        <v>40</v>
      </c>
      <c r="AC142">
        <f>IF(ISODD(AC141),AC141+GPU!$A$10-1,AC141+1)</f>
        <v>833</v>
      </c>
      <c r="AD142">
        <f>(FLOOR((AC142-1)/GPU!$A$10,1)+1)</f>
        <v>14</v>
      </c>
      <c r="AE142">
        <f>GPU!$A$13</f>
        <v>16</v>
      </c>
      <c r="AF142">
        <f t="shared" si="11"/>
        <v>224</v>
      </c>
      <c r="AG142">
        <f>MIN(AF142,GPU!$A$11)</f>
        <v>40</v>
      </c>
      <c r="AI142" s="4">
        <f t="shared" si="14"/>
        <v>35840</v>
      </c>
      <c r="AJ142">
        <f>FLOOR(GPU!$A$15/AI142,1)</f>
        <v>1</v>
      </c>
      <c r="AK142">
        <f t="shared" si="13"/>
        <v>4</v>
      </c>
      <c r="AL142">
        <f>MIN($B$16*$B$18,GPU!$A$11)</f>
        <v>40</v>
      </c>
    </row>
    <row r="143" spans="24:38">
      <c r="X143">
        <f t="shared" si="12"/>
        <v>28</v>
      </c>
      <c r="Y143">
        <f>FLOOR(GPU!$A$19/X143,1)</f>
        <v>9</v>
      </c>
      <c r="Z143">
        <f>MIN(64,Y143*GPU!$A$8)</f>
        <v>36</v>
      </c>
      <c r="AA143">
        <f>MIN($B$16*$B$18,GPU!$A$11)</f>
        <v>40</v>
      </c>
      <c r="AC143">
        <f>IF(ISODD(AC142),AC142+GPU!$A$10-1,AC142+1)</f>
        <v>896</v>
      </c>
      <c r="AD143">
        <f>(FLOOR((AC143-1)/GPU!$A$10,1)+1)</f>
        <v>14</v>
      </c>
      <c r="AE143">
        <f>GPU!$A$13</f>
        <v>16</v>
      </c>
      <c r="AF143">
        <f t="shared" si="11"/>
        <v>224</v>
      </c>
      <c r="AG143">
        <f>MIN(AF143,GPU!$A$11)</f>
        <v>40</v>
      </c>
      <c r="AI143" s="4">
        <f t="shared" si="14"/>
        <v>36096</v>
      </c>
      <c r="AJ143">
        <f>FLOOR(GPU!$A$15/AI143,1)</f>
        <v>1</v>
      </c>
      <c r="AK143">
        <f t="shared" si="13"/>
        <v>4</v>
      </c>
      <c r="AL143">
        <f>MIN($B$16*$B$18,GPU!$A$11)</f>
        <v>40</v>
      </c>
    </row>
    <row r="144" spans="24:38">
      <c r="X144">
        <f t="shared" si="12"/>
        <v>29</v>
      </c>
      <c r="Y144">
        <f>FLOOR(GPU!$A$19/X144,1)</f>
        <v>8</v>
      </c>
      <c r="Z144">
        <f>MIN(64,Y144*GPU!$A$8)</f>
        <v>32</v>
      </c>
      <c r="AA144">
        <f>MIN($B$16*$B$18,GPU!$A$11)</f>
        <v>40</v>
      </c>
      <c r="AC144">
        <f>IF(ISODD(AC143),AC143+GPU!$A$10-1,AC143+1)</f>
        <v>897</v>
      </c>
      <c r="AD144">
        <f>(FLOOR((AC144-1)/GPU!$A$10,1)+1)</f>
        <v>15</v>
      </c>
      <c r="AE144">
        <f>GPU!$A$13</f>
        <v>16</v>
      </c>
      <c r="AF144">
        <f t="shared" si="11"/>
        <v>240</v>
      </c>
      <c r="AG144">
        <f>MIN(AF144,GPU!$A$11)</f>
        <v>40</v>
      </c>
      <c r="AI144" s="4">
        <f t="shared" si="14"/>
        <v>36352</v>
      </c>
      <c r="AJ144">
        <f>FLOOR(GPU!$A$15/AI144,1)</f>
        <v>1</v>
      </c>
      <c r="AK144">
        <f t="shared" si="13"/>
        <v>4</v>
      </c>
      <c r="AL144">
        <f>MIN($B$16*$B$18,GPU!$A$11)</f>
        <v>40</v>
      </c>
    </row>
    <row r="145" spans="24:38">
      <c r="X145">
        <f t="shared" si="12"/>
        <v>30</v>
      </c>
      <c r="Y145">
        <f>FLOOR(GPU!$A$19/X145,1)</f>
        <v>8</v>
      </c>
      <c r="Z145">
        <f>MIN(64,Y145*GPU!$A$8)</f>
        <v>32</v>
      </c>
      <c r="AA145">
        <f>MIN($B$16*$B$18,GPU!$A$11)</f>
        <v>40</v>
      </c>
      <c r="AC145">
        <f>IF(ISODD(AC144),AC144+GPU!$A$10-1,AC144+1)</f>
        <v>960</v>
      </c>
      <c r="AD145">
        <f>(FLOOR((AC145-1)/GPU!$A$10,1)+1)</f>
        <v>15</v>
      </c>
      <c r="AE145">
        <f>GPU!$A$13</f>
        <v>16</v>
      </c>
      <c r="AF145">
        <f t="shared" si="11"/>
        <v>240</v>
      </c>
      <c r="AG145">
        <f>MIN(AF145,GPU!$A$11)</f>
        <v>40</v>
      </c>
      <c r="AI145" s="4">
        <f t="shared" si="14"/>
        <v>36608</v>
      </c>
      <c r="AJ145">
        <f>FLOOR(GPU!$A$15/AI145,1)</f>
        <v>1</v>
      </c>
      <c r="AK145">
        <f t="shared" si="13"/>
        <v>4</v>
      </c>
      <c r="AL145">
        <f>MIN($B$16*$B$18,GPU!$A$11)</f>
        <v>40</v>
      </c>
    </row>
    <row r="146" spans="24:38">
      <c r="X146">
        <f t="shared" si="12"/>
        <v>31</v>
      </c>
      <c r="Y146">
        <f>FLOOR(GPU!$A$19/X146,1)</f>
        <v>8</v>
      </c>
      <c r="Z146">
        <f>MIN(64,Y146*GPU!$A$8)</f>
        <v>32</v>
      </c>
      <c r="AA146">
        <f>MIN($B$16*$B$18,GPU!$A$11)</f>
        <v>40</v>
      </c>
      <c r="AC146">
        <f>IF(ISODD(AC145),AC145+GPU!$A$10-1,AC145+1)</f>
        <v>961</v>
      </c>
      <c r="AD146">
        <f>(FLOOR((AC146-1)/GPU!$A$10,1)+1)</f>
        <v>16</v>
      </c>
      <c r="AE146">
        <f>GPU!$A$13</f>
        <v>16</v>
      </c>
      <c r="AF146">
        <f t="shared" si="11"/>
        <v>256</v>
      </c>
      <c r="AG146">
        <f>MIN(AF146,GPU!$A$11)</f>
        <v>40</v>
      </c>
      <c r="AI146" s="4">
        <f t="shared" si="14"/>
        <v>36864</v>
      </c>
      <c r="AJ146">
        <f>FLOOR(GPU!$A$15/AI146,1)</f>
        <v>1</v>
      </c>
      <c r="AK146">
        <f t="shared" si="13"/>
        <v>4</v>
      </c>
      <c r="AL146">
        <f>MIN($B$16*$B$18,GPU!$A$11)</f>
        <v>40</v>
      </c>
    </row>
    <row r="147" spans="24:38">
      <c r="X147">
        <f t="shared" si="12"/>
        <v>32</v>
      </c>
      <c r="Y147">
        <f>FLOOR(GPU!$A$19/X147,1)</f>
        <v>8</v>
      </c>
      <c r="Z147">
        <f>MIN(64,Y147*GPU!$A$8)</f>
        <v>32</v>
      </c>
      <c r="AA147">
        <f>MIN($B$16*$B$18,GPU!$A$11)</f>
        <v>40</v>
      </c>
      <c r="AC147">
        <f>IF(ISODD(AC146),AC146+GPU!$A$10-1,AC146+1)</f>
        <v>1024</v>
      </c>
      <c r="AD147">
        <f>(FLOOR((AC147-1)/GPU!$A$10,1)+1)</f>
        <v>16</v>
      </c>
      <c r="AE147">
        <f>GPU!$A$13</f>
        <v>16</v>
      </c>
      <c r="AF147">
        <f t="shared" si="11"/>
        <v>256</v>
      </c>
      <c r="AG147">
        <f>MIN(AF147,GPU!$A$11)</f>
        <v>40</v>
      </c>
      <c r="AI147" s="4">
        <f t="shared" si="14"/>
        <v>37120</v>
      </c>
      <c r="AJ147">
        <f>FLOOR(GPU!$A$15/AI147,1)</f>
        <v>1</v>
      </c>
      <c r="AK147">
        <f t="shared" si="13"/>
        <v>4</v>
      </c>
      <c r="AL147">
        <f>MIN($B$16*$B$18,GPU!$A$11)</f>
        <v>40</v>
      </c>
    </row>
    <row r="148" spans="24:38">
      <c r="X148">
        <f t="shared" si="12"/>
        <v>33</v>
      </c>
      <c r="Y148">
        <f>FLOOR(GPU!$A$19/X148,1)</f>
        <v>7</v>
      </c>
      <c r="Z148">
        <f>MIN(64,Y148*GPU!$A$8)</f>
        <v>28</v>
      </c>
      <c r="AA148">
        <f>MIN($B$16*$B$18,GPU!$A$11)</f>
        <v>40</v>
      </c>
      <c r="AI148" s="4">
        <f t="shared" si="14"/>
        <v>37376</v>
      </c>
      <c r="AJ148">
        <f>FLOOR(GPU!$A$15/AI148,1)</f>
        <v>1</v>
      </c>
      <c r="AK148">
        <f t="shared" si="13"/>
        <v>4</v>
      </c>
      <c r="AL148">
        <f>MIN($B$16*$B$18,GPU!$A$11)</f>
        <v>40</v>
      </c>
    </row>
    <row r="149" spans="24:38">
      <c r="X149">
        <f t="shared" si="12"/>
        <v>34</v>
      </c>
      <c r="Y149">
        <f>FLOOR(GPU!$A$19/X149,1)</f>
        <v>7</v>
      </c>
      <c r="Z149">
        <f>MIN(64,Y149*GPU!$A$8)</f>
        <v>28</v>
      </c>
      <c r="AA149">
        <f>MIN($B$16*$B$18,GPU!$A$11)</f>
        <v>40</v>
      </c>
      <c r="AI149" s="4">
        <f t="shared" si="14"/>
        <v>37632</v>
      </c>
      <c r="AJ149">
        <f>FLOOR(GPU!$A$15/AI149,1)</f>
        <v>1</v>
      </c>
      <c r="AK149">
        <f t="shared" si="13"/>
        <v>4</v>
      </c>
      <c r="AL149">
        <f>MIN($B$16*$B$18,GPU!$A$11)</f>
        <v>40</v>
      </c>
    </row>
    <row r="150" spans="24:38">
      <c r="X150">
        <f t="shared" si="12"/>
        <v>35</v>
      </c>
      <c r="Y150">
        <f>FLOOR(GPU!$A$19/X150,1)</f>
        <v>7</v>
      </c>
      <c r="Z150">
        <f>MIN(64,Y150*GPU!$A$8)</f>
        <v>28</v>
      </c>
      <c r="AA150">
        <f>MIN($B$16*$B$18,GPU!$A$11)</f>
        <v>40</v>
      </c>
      <c r="AI150" s="4">
        <f t="shared" si="14"/>
        <v>37888</v>
      </c>
      <c r="AJ150">
        <f>FLOOR(GPU!$A$15/AI150,1)</f>
        <v>1</v>
      </c>
      <c r="AK150">
        <f t="shared" si="13"/>
        <v>4</v>
      </c>
      <c r="AL150">
        <f>MIN($B$16*$B$18,GPU!$A$11)</f>
        <v>40</v>
      </c>
    </row>
    <row r="151" spans="24:38">
      <c r="X151">
        <f t="shared" si="12"/>
        <v>36</v>
      </c>
      <c r="Y151">
        <f>FLOOR(GPU!$A$19/X151,1)</f>
        <v>7</v>
      </c>
      <c r="Z151">
        <f>MIN(64,Y151*GPU!$A$8)</f>
        <v>28</v>
      </c>
      <c r="AA151">
        <f>MIN($B$16*$B$18,GPU!$A$11)</f>
        <v>40</v>
      </c>
      <c r="AI151" s="4">
        <f t="shared" si="14"/>
        <v>38144</v>
      </c>
      <c r="AJ151">
        <f>FLOOR(GPU!$A$15/AI151,1)</f>
        <v>1</v>
      </c>
      <c r="AK151">
        <f t="shared" si="13"/>
        <v>4</v>
      </c>
      <c r="AL151">
        <f>MIN($B$16*$B$18,GPU!$A$11)</f>
        <v>40</v>
      </c>
    </row>
    <row r="152" spans="24:38">
      <c r="X152">
        <f t="shared" si="12"/>
        <v>37</v>
      </c>
      <c r="Y152">
        <f>FLOOR(GPU!$A$19/X152,1)</f>
        <v>6</v>
      </c>
      <c r="Z152">
        <f>MIN(64,Y152*GPU!$A$8)</f>
        <v>24</v>
      </c>
      <c r="AA152">
        <f>MIN($B$16*$B$18,GPU!$A$11)</f>
        <v>40</v>
      </c>
      <c r="AI152" s="4">
        <f t="shared" si="14"/>
        <v>38400</v>
      </c>
      <c r="AJ152">
        <f>FLOOR(GPU!$A$15/AI152,1)</f>
        <v>1</v>
      </c>
      <c r="AK152">
        <f t="shared" si="13"/>
        <v>4</v>
      </c>
      <c r="AL152">
        <f>MIN($B$16*$B$18,GPU!$A$11)</f>
        <v>40</v>
      </c>
    </row>
    <row r="153" spans="24:38">
      <c r="X153">
        <f t="shared" si="12"/>
        <v>38</v>
      </c>
      <c r="Y153">
        <f>FLOOR(GPU!$A$19/X153,1)</f>
        <v>6</v>
      </c>
      <c r="Z153">
        <f>MIN(64,Y153*GPU!$A$8)</f>
        <v>24</v>
      </c>
      <c r="AA153">
        <f>MIN($B$16*$B$18,GPU!$A$11)</f>
        <v>40</v>
      </c>
      <c r="AI153" s="4">
        <f t="shared" si="14"/>
        <v>38656</v>
      </c>
      <c r="AJ153">
        <f>FLOOR(GPU!$A$15/AI153,1)</f>
        <v>1</v>
      </c>
      <c r="AK153">
        <f t="shared" si="13"/>
        <v>4</v>
      </c>
      <c r="AL153">
        <f>MIN($B$16*$B$18,GPU!$A$11)</f>
        <v>40</v>
      </c>
    </row>
    <row r="154" spans="24:38">
      <c r="X154">
        <f t="shared" si="12"/>
        <v>39</v>
      </c>
      <c r="Y154">
        <f>FLOOR(GPU!$A$19/X154,1)</f>
        <v>6</v>
      </c>
      <c r="Z154">
        <f>MIN(64,Y154*GPU!$A$8)</f>
        <v>24</v>
      </c>
      <c r="AA154">
        <f>MIN($B$16*$B$18,GPU!$A$11)</f>
        <v>40</v>
      </c>
      <c r="AI154" s="4">
        <f t="shared" si="14"/>
        <v>38912</v>
      </c>
      <c r="AJ154">
        <f>FLOOR(GPU!$A$15/AI154,1)</f>
        <v>1</v>
      </c>
      <c r="AK154">
        <f t="shared" si="13"/>
        <v>4</v>
      </c>
      <c r="AL154">
        <f>MIN($B$16*$B$18,GPU!$A$11)</f>
        <v>40</v>
      </c>
    </row>
    <row r="155" spans="24:38">
      <c r="X155">
        <f t="shared" si="12"/>
        <v>40</v>
      </c>
      <c r="Y155">
        <f>FLOOR(GPU!$A$19/X155,1)</f>
        <v>6</v>
      </c>
      <c r="Z155">
        <f>MIN(64,Y155*GPU!$A$8)</f>
        <v>24</v>
      </c>
      <c r="AA155">
        <f>MIN($B$16*$B$18,GPU!$A$11)</f>
        <v>40</v>
      </c>
      <c r="AI155" s="4">
        <f t="shared" si="14"/>
        <v>39168</v>
      </c>
      <c r="AJ155">
        <f>FLOOR(GPU!$A$15/AI155,1)</f>
        <v>1</v>
      </c>
      <c r="AK155">
        <f t="shared" si="13"/>
        <v>4</v>
      </c>
      <c r="AL155">
        <f>MIN($B$16*$B$18,GPU!$A$11)</f>
        <v>40</v>
      </c>
    </row>
    <row r="156" spans="24:38">
      <c r="X156">
        <f t="shared" si="12"/>
        <v>41</v>
      </c>
      <c r="Y156">
        <f>FLOOR(GPU!$A$19/X156,1)</f>
        <v>6</v>
      </c>
      <c r="Z156">
        <f>MIN(64,Y156*GPU!$A$8)</f>
        <v>24</v>
      </c>
      <c r="AA156">
        <f>MIN($B$16*$B$18,GPU!$A$11)</f>
        <v>40</v>
      </c>
      <c r="AI156" s="4">
        <f t="shared" si="14"/>
        <v>39424</v>
      </c>
      <c r="AJ156">
        <f>FLOOR(GPU!$A$15/AI156,1)</f>
        <v>1</v>
      </c>
      <c r="AK156">
        <f t="shared" si="13"/>
        <v>4</v>
      </c>
      <c r="AL156">
        <f>MIN($B$16*$B$18,GPU!$A$11)</f>
        <v>40</v>
      </c>
    </row>
    <row r="157" spans="24:38">
      <c r="X157">
        <f t="shared" si="12"/>
        <v>42</v>
      </c>
      <c r="Y157">
        <f>FLOOR(GPU!$A$19/X157,1)</f>
        <v>6</v>
      </c>
      <c r="Z157">
        <f>MIN(64,Y157*GPU!$A$8)</f>
        <v>24</v>
      </c>
      <c r="AA157">
        <f>MIN($B$16*$B$18,GPU!$A$11)</f>
        <v>40</v>
      </c>
      <c r="AI157" s="4">
        <f t="shared" si="14"/>
        <v>39680</v>
      </c>
      <c r="AJ157">
        <f>FLOOR(GPU!$A$15/AI157,1)</f>
        <v>1</v>
      </c>
      <c r="AK157">
        <f t="shared" si="13"/>
        <v>4</v>
      </c>
      <c r="AL157">
        <f>MIN($B$16*$B$18,GPU!$A$11)</f>
        <v>40</v>
      </c>
    </row>
    <row r="158" spans="24:38">
      <c r="X158">
        <f t="shared" si="12"/>
        <v>43</v>
      </c>
      <c r="Y158">
        <f>FLOOR(GPU!$A$19/X158,1)</f>
        <v>5</v>
      </c>
      <c r="Z158">
        <f>MIN(64,Y158*GPU!$A$8)</f>
        <v>20</v>
      </c>
      <c r="AA158">
        <f>MIN($B$16*$B$18,GPU!$A$11)</f>
        <v>40</v>
      </c>
      <c r="AI158" s="4">
        <f t="shared" si="14"/>
        <v>39936</v>
      </c>
      <c r="AJ158">
        <f>FLOOR(GPU!$A$15/AI158,1)</f>
        <v>1</v>
      </c>
      <c r="AK158">
        <f t="shared" si="13"/>
        <v>4</v>
      </c>
      <c r="AL158">
        <f>MIN($B$16*$B$18,GPU!$A$11)</f>
        <v>40</v>
      </c>
    </row>
    <row r="159" spans="24:38">
      <c r="X159">
        <f t="shared" si="12"/>
        <v>44</v>
      </c>
      <c r="Y159">
        <f>FLOOR(GPU!$A$19/X159,1)</f>
        <v>5</v>
      </c>
      <c r="Z159">
        <f>MIN(64,Y159*GPU!$A$8)</f>
        <v>20</v>
      </c>
      <c r="AA159">
        <f>MIN($B$16*$B$18,GPU!$A$11)</f>
        <v>40</v>
      </c>
      <c r="AI159" s="4">
        <f t="shared" si="14"/>
        <v>40192</v>
      </c>
      <c r="AJ159">
        <f>FLOOR(GPU!$A$15/AI159,1)</f>
        <v>1</v>
      </c>
      <c r="AK159">
        <f t="shared" si="13"/>
        <v>4</v>
      </c>
      <c r="AL159">
        <f>MIN($B$16*$B$18,GPU!$A$11)</f>
        <v>40</v>
      </c>
    </row>
    <row r="160" spans="24:38">
      <c r="X160">
        <f t="shared" si="12"/>
        <v>45</v>
      </c>
      <c r="Y160">
        <f>FLOOR(GPU!$A$19/X160,1)</f>
        <v>5</v>
      </c>
      <c r="Z160">
        <f>MIN(64,Y160*GPU!$A$8)</f>
        <v>20</v>
      </c>
      <c r="AA160">
        <f>MIN($B$16*$B$18,GPU!$A$11)</f>
        <v>40</v>
      </c>
      <c r="AI160" s="4">
        <f t="shared" si="14"/>
        <v>40448</v>
      </c>
      <c r="AJ160">
        <f>FLOOR(GPU!$A$15/AI160,1)</f>
        <v>1</v>
      </c>
      <c r="AK160">
        <f t="shared" si="13"/>
        <v>4</v>
      </c>
      <c r="AL160">
        <f>MIN($B$16*$B$18,GPU!$A$11)</f>
        <v>40</v>
      </c>
    </row>
    <row r="161" spans="24:38">
      <c r="X161">
        <f t="shared" si="12"/>
        <v>46</v>
      </c>
      <c r="Y161">
        <f>FLOOR(GPU!$A$19/X161,1)</f>
        <v>5</v>
      </c>
      <c r="Z161">
        <f>MIN(64,Y161*GPU!$A$8)</f>
        <v>20</v>
      </c>
      <c r="AA161">
        <f>MIN($B$16*$B$18,GPU!$A$11)</f>
        <v>40</v>
      </c>
      <c r="AI161" s="4">
        <f t="shared" si="14"/>
        <v>40704</v>
      </c>
      <c r="AJ161">
        <f>FLOOR(GPU!$A$15/AI161,1)</f>
        <v>1</v>
      </c>
      <c r="AK161">
        <f t="shared" si="13"/>
        <v>4</v>
      </c>
      <c r="AL161">
        <f>MIN($B$16*$B$18,GPU!$A$11)</f>
        <v>40</v>
      </c>
    </row>
    <row r="162" spans="24:38">
      <c r="X162">
        <f t="shared" si="12"/>
        <v>47</v>
      </c>
      <c r="Y162">
        <f>FLOOR(GPU!$A$19/X162,1)</f>
        <v>5</v>
      </c>
      <c r="Z162">
        <f>MIN(64,Y162*GPU!$A$8)</f>
        <v>20</v>
      </c>
      <c r="AA162">
        <f>MIN($B$16*$B$18,GPU!$A$11)</f>
        <v>40</v>
      </c>
      <c r="AI162" s="4">
        <f t="shared" si="14"/>
        <v>40960</v>
      </c>
      <c r="AJ162">
        <f>FLOOR(GPU!$A$15/AI162,1)</f>
        <v>1</v>
      </c>
      <c r="AK162">
        <f t="shared" si="13"/>
        <v>4</v>
      </c>
      <c r="AL162">
        <f>MIN($B$16*$B$18,GPU!$A$11)</f>
        <v>40</v>
      </c>
    </row>
    <row r="163" spans="24:38">
      <c r="X163">
        <f t="shared" si="12"/>
        <v>48</v>
      </c>
      <c r="Y163">
        <f>FLOOR(GPU!$A$19/X163,1)</f>
        <v>5</v>
      </c>
      <c r="Z163">
        <f>MIN(64,Y163*GPU!$A$8)</f>
        <v>20</v>
      </c>
      <c r="AA163">
        <f>MIN($B$16*$B$18,GPU!$A$11)</f>
        <v>40</v>
      </c>
      <c r="AI163" s="4">
        <f t="shared" si="14"/>
        <v>41216</v>
      </c>
      <c r="AJ163">
        <f>FLOOR(GPU!$A$15/AI163,1)</f>
        <v>1</v>
      </c>
      <c r="AK163">
        <f t="shared" si="13"/>
        <v>4</v>
      </c>
      <c r="AL163">
        <f>MIN($B$16*$B$18,GPU!$A$11)</f>
        <v>40</v>
      </c>
    </row>
    <row r="164" spans="24:38">
      <c r="X164">
        <f t="shared" si="12"/>
        <v>49</v>
      </c>
      <c r="Y164">
        <f>FLOOR(GPU!$A$19/X164,1)</f>
        <v>5</v>
      </c>
      <c r="Z164">
        <f>MIN(64,Y164*GPU!$A$8)</f>
        <v>20</v>
      </c>
      <c r="AA164">
        <f>MIN($B$16*$B$18,GPU!$A$11)</f>
        <v>40</v>
      </c>
      <c r="AI164" s="4">
        <f t="shared" si="14"/>
        <v>41472</v>
      </c>
      <c r="AJ164">
        <f>FLOOR(GPU!$A$15/AI164,1)</f>
        <v>1</v>
      </c>
      <c r="AK164">
        <f t="shared" si="13"/>
        <v>4</v>
      </c>
      <c r="AL164">
        <f>MIN($B$16*$B$18,GPU!$A$11)</f>
        <v>40</v>
      </c>
    </row>
    <row r="165" spans="24:38">
      <c r="X165">
        <f t="shared" si="12"/>
        <v>50</v>
      </c>
      <c r="Y165">
        <f>FLOOR(GPU!$A$19/X165,1)</f>
        <v>5</v>
      </c>
      <c r="Z165">
        <f>MIN(64,Y165*GPU!$A$8)</f>
        <v>20</v>
      </c>
      <c r="AA165">
        <f>MIN($B$16*$B$18,GPU!$A$11)</f>
        <v>40</v>
      </c>
      <c r="AI165" s="4">
        <f t="shared" si="14"/>
        <v>41728</v>
      </c>
      <c r="AJ165">
        <f>FLOOR(GPU!$A$15/AI165,1)</f>
        <v>1</v>
      </c>
      <c r="AK165">
        <f t="shared" si="13"/>
        <v>4</v>
      </c>
      <c r="AL165">
        <f>MIN($B$16*$B$18,GPU!$A$11)</f>
        <v>40</v>
      </c>
    </row>
    <row r="166" spans="24:38">
      <c r="X166">
        <f t="shared" si="12"/>
        <v>51</v>
      </c>
      <c r="Y166">
        <f>FLOOR(GPU!$A$19/X166,1)</f>
        <v>5</v>
      </c>
      <c r="Z166">
        <f>MIN(64,Y166*GPU!$A$8)</f>
        <v>20</v>
      </c>
      <c r="AA166">
        <f>MIN($B$16*$B$18,GPU!$A$11)</f>
        <v>40</v>
      </c>
      <c r="AI166" s="4">
        <f t="shared" si="14"/>
        <v>41984</v>
      </c>
      <c r="AJ166">
        <f>FLOOR(GPU!$A$15/AI166,1)</f>
        <v>1</v>
      </c>
      <c r="AK166">
        <f t="shared" si="13"/>
        <v>4</v>
      </c>
      <c r="AL166">
        <f>MIN($B$16*$B$18,GPU!$A$11)</f>
        <v>40</v>
      </c>
    </row>
    <row r="167" spans="24:38">
      <c r="X167">
        <f t="shared" si="12"/>
        <v>52</v>
      </c>
      <c r="Y167">
        <f>FLOOR(GPU!$A$19/X167,1)</f>
        <v>4</v>
      </c>
      <c r="Z167">
        <f>MIN(64,Y167*GPU!$A$8)</f>
        <v>16</v>
      </c>
      <c r="AA167">
        <f>MIN($B$16*$B$18,GPU!$A$11)</f>
        <v>40</v>
      </c>
      <c r="AI167" s="4">
        <f t="shared" si="14"/>
        <v>42240</v>
      </c>
      <c r="AJ167">
        <f>FLOOR(GPU!$A$15/AI167,1)</f>
        <v>1</v>
      </c>
      <c r="AK167">
        <f t="shared" si="13"/>
        <v>4</v>
      </c>
      <c r="AL167">
        <f>MIN($B$16*$B$18,GPU!$A$11)</f>
        <v>40</v>
      </c>
    </row>
    <row r="168" spans="24:38">
      <c r="X168">
        <f t="shared" si="12"/>
        <v>53</v>
      </c>
      <c r="Y168">
        <f>FLOOR(GPU!$A$19/X168,1)</f>
        <v>4</v>
      </c>
      <c r="Z168">
        <f>MIN(64,Y168*GPU!$A$8)</f>
        <v>16</v>
      </c>
      <c r="AA168">
        <f>MIN($B$16*$B$18,GPU!$A$11)</f>
        <v>40</v>
      </c>
      <c r="AI168" s="4">
        <f t="shared" si="14"/>
        <v>42496</v>
      </c>
      <c r="AJ168">
        <f>FLOOR(GPU!$A$15/AI168,1)</f>
        <v>1</v>
      </c>
      <c r="AK168">
        <f t="shared" si="13"/>
        <v>4</v>
      </c>
      <c r="AL168">
        <f>MIN($B$16*$B$18,GPU!$A$11)</f>
        <v>40</v>
      </c>
    </row>
    <row r="169" spans="24:38">
      <c r="X169">
        <f t="shared" si="12"/>
        <v>54</v>
      </c>
      <c r="Y169">
        <f>FLOOR(GPU!$A$19/X169,1)</f>
        <v>4</v>
      </c>
      <c r="Z169">
        <f>MIN(64,Y169*GPU!$A$8)</f>
        <v>16</v>
      </c>
      <c r="AA169">
        <f>MIN($B$16*$B$18,GPU!$A$11)</f>
        <v>40</v>
      </c>
      <c r="AI169" s="4">
        <f t="shared" si="14"/>
        <v>42752</v>
      </c>
      <c r="AJ169">
        <f>FLOOR(GPU!$A$15/AI169,1)</f>
        <v>1</v>
      </c>
      <c r="AK169">
        <f t="shared" si="13"/>
        <v>4</v>
      </c>
      <c r="AL169">
        <f>MIN($B$16*$B$18,GPU!$A$11)</f>
        <v>40</v>
      </c>
    </row>
    <row r="170" spans="24:38">
      <c r="X170">
        <f t="shared" si="12"/>
        <v>55</v>
      </c>
      <c r="Y170">
        <f>FLOOR(GPU!$A$19/X170,1)</f>
        <v>4</v>
      </c>
      <c r="Z170">
        <f>MIN(64,Y170*GPU!$A$8)</f>
        <v>16</v>
      </c>
      <c r="AA170">
        <f>MIN($B$16*$B$18,GPU!$A$11)</f>
        <v>40</v>
      </c>
      <c r="AI170" s="4">
        <f t="shared" si="14"/>
        <v>43008</v>
      </c>
      <c r="AJ170">
        <f>FLOOR(GPU!$A$15/AI170,1)</f>
        <v>1</v>
      </c>
      <c r="AK170">
        <f t="shared" si="13"/>
        <v>4</v>
      </c>
      <c r="AL170">
        <f>MIN($B$16*$B$18,GPU!$A$11)</f>
        <v>40</v>
      </c>
    </row>
    <row r="171" spans="24:38">
      <c r="X171">
        <f t="shared" si="12"/>
        <v>56</v>
      </c>
      <c r="Y171">
        <f>FLOOR(GPU!$A$19/X171,1)</f>
        <v>4</v>
      </c>
      <c r="Z171">
        <f>MIN(64,Y171*GPU!$A$8)</f>
        <v>16</v>
      </c>
      <c r="AA171">
        <f>MIN($B$16*$B$18,GPU!$A$11)</f>
        <v>40</v>
      </c>
      <c r="AI171" s="4">
        <f t="shared" si="14"/>
        <v>43264</v>
      </c>
      <c r="AJ171">
        <f>FLOOR(GPU!$A$15/AI171,1)</f>
        <v>1</v>
      </c>
      <c r="AK171">
        <f t="shared" si="13"/>
        <v>4</v>
      </c>
      <c r="AL171">
        <f>MIN($B$16*$B$18,GPU!$A$11)</f>
        <v>40</v>
      </c>
    </row>
    <row r="172" spans="24:38">
      <c r="X172">
        <f t="shared" si="12"/>
        <v>57</v>
      </c>
      <c r="Y172">
        <f>FLOOR(GPU!$A$19/X172,1)</f>
        <v>4</v>
      </c>
      <c r="Z172">
        <f>MIN(64,Y172*GPU!$A$8)</f>
        <v>16</v>
      </c>
      <c r="AA172">
        <f>MIN($B$16*$B$18,GPU!$A$11)</f>
        <v>40</v>
      </c>
      <c r="AI172" s="4">
        <f t="shared" si="14"/>
        <v>43520</v>
      </c>
      <c r="AJ172">
        <f>FLOOR(GPU!$A$15/AI172,1)</f>
        <v>1</v>
      </c>
      <c r="AK172">
        <f t="shared" si="13"/>
        <v>4</v>
      </c>
      <c r="AL172">
        <f>MIN($B$16*$B$18,GPU!$A$11)</f>
        <v>40</v>
      </c>
    </row>
    <row r="173" spans="24:38">
      <c r="X173">
        <f t="shared" si="12"/>
        <v>58</v>
      </c>
      <c r="Y173">
        <f>FLOOR(GPU!$A$19/X173,1)</f>
        <v>4</v>
      </c>
      <c r="Z173">
        <f>MIN(64,Y173*GPU!$A$8)</f>
        <v>16</v>
      </c>
      <c r="AA173">
        <f>MIN($B$16*$B$18,GPU!$A$11)</f>
        <v>40</v>
      </c>
      <c r="AI173" s="4">
        <f t="shared" si="14"/>
        <v>43776</v>
      </c>
      <c r="AJ173">
        <f>FLOOR(GPU!$A$15/AI173,1)</f>
        <v>1</v>
      </c>
      <c r="AK173">
        <f t="shared" si="13"/>
        <v>4</v>
      </c>
      <c r="AL173">
        <f>MIN($B$16*$B$18,GPU!$A$11)</f>
        <v>40</v>
      </c>
    </row>
    <row r="174" spans="24:38">
      <c r="X174">
        <f t="shared" si="12"/>
        <v>59</v>
      </c>
      <c r="Y174">
        <f>FLOOR(GPU!$A$19/X174,1)</f>
        <v>4</v>
      </c>
      <c r="Z174">
        <f>MIN(64,Y174*GPU!$A$8)</f>
        <v>16</v>
      </c>
      <c r="AA174">
        <f>MIN($B$16*$B$18,GPU!$A$11)</f>
        <v>40</v>
      </c>
      <c r="AI174" s="4">
        <f t="shared" si="14"/>
        <v>44032</v>
      </c>
      <c r="AJ174">
        <f>FLOOR(GPU!$A$15/AI174,1)</f>
        <v>1</v>
      </c>
      <c r="AK174">
        <f t="shared" si="13"/>
        <v>4</v>
      </c>
      <c r="AL174">
        <f>MIN($B$16*$B$18,GPU!$A$11)</f>
        <v>40</v>
      </c>
    </row>
    <row r="175" spans="24:38">
      <c r="X175">
        <f t="shared" si="12"/>
        <v>60</v>
      </c>
      <c r="Y175">
        <f>FLOOR(GPU!$A$19/X175,1)</f>
        <v>4</v>
      </c>
      <c r="Z175">
        <f>MIN(64,Y175*GPU!$A$8)</f>
        <v>16</v>
      </c>
      <c r="AA175">
        <f>MIN($B$16*$B$18,GPU!$A$11)</f>
        <v>40</v>
      </c>
      <c r="AI175" s="4">
        <f t="shared" si="14"/>
        <v>44288</v>
      </c>
      <c r="AJ175">
        <f>FLOOR(GPU!$A$15/AI175,1)</f>
        <v>1</v>
      </c>
      <c r="AK175">
        <f t="shared" si="13"/>
        <v>4</v>
      </c>
      <c r="AL175">
        <f>MIN($B$16*$B$18,GPU!$A$11)</f>
        <v>40</v>
      </c>
    </row>
    <row r="176" spans="24:38">
      <c r="X176">
        <f t="shared" si="12"/>
        <v>61</v>
      </c>
      <c r="Y176">
        <f>FLOOR(GPU!$A$19/X176,1)</f>
        <v>4</v>
      </c>
      <c r="Z176">
        <f>MIN(64,Y176*GPU!$A$8)</f>
        <v>16</v>
      </c>
      <c r="AA176">
        <f>MIN($B$16*$B$18,GPU!$A$11)</f>
        <v>40</v>
      </c>
      <c r="AI176" s="4">
        <f t="shared" si="14"/>
        <v>44544</v>
      </c>
      <c r="AJ176">
        <f>FLOOR(GPU!$A$15/AI176,1)</f>
        <v>1</v>
      </c>
      <c r="AK176">
        <f t="shared" si="13"/>
        <v>4</v>
      </c>
      <c r="AL176">
        <f>MIN($B$16*$B$18,GPU!$A$11)</f>
        <v>40</v>
      </c>
    </row>
    <row r="177" spans="24:38">
      <c r="X177">
        <f t="shared" si="12"/>
        <v>62</v>
      </c>
      <c r="Y177">
        <f>FLOOR(GPU!$A$19/X177,1)</f>
        <v>4</v>
      </c>
      <c r="Z177">
        <f>MIN(64,Y177*GPU!$A$8)</f>
        <v>16</v>
      </c>
      <c r="AA177">
        <f>MIN($B$16*$B$18,GPU!$A$11)</f>
        <v>40</v>
      </c>
      <c r="AI177" s="4">
        <f t="shared" si="14"/>
        <v>44800</v>
      </c>
      <c r="AJ177">
        <f>FLOOR(GPU!$A$15/AI177,1)</f>
        <v>1</v>
      </c>
      <c r="AK177">
        <f t="shared" si="13"/>
        <v>4</v>
      </c>
      <c r="AL177">
        <f>MIN($B$16*$B$18,GPU!$A$11)</f>
        <v>40</v>
      </c>
    </row>
    <row r="178" spans="24:38">
      <c r="X178">
        <f t="shared" si="12"/>
        <v>63</v>
      </c>
      <c r="Y178">
        <f>FLOOR(GPU!$A$19/X178,1)</f>
        <v>4</v>
      </c>
      <c r="Z178">
        <f>MIN(64,Y178*GPU!$A$8)</f>
        <v>16</v>
      </c>
      <c r="AA178">
        <f>MIN($B$16*$B$18,GPU!$A$11)</f>
        <v>40</v>
      </c>
      <c r="AI178" s="4">
        <f t="shared" si="14"/>
        <v>45056</v>
      </c>
      <c r="AJ178">
        <f>FLOOR(GPU!$A$15/AI178,1)</f>
        <v>1</v>
      </c>
      <c r="AK178">
        <f t="shared" si="13"/>
        <v>4</v>
      </c>
      <c r="AL178">
        <f>MIN($B$16*$B$18,GPU!$A$11)</f>
        <v>40</v>
      </c>
    </row>
    <row r="179" spans="24:38">
      <c r="X179">
        <f t="shared" si="12"/>
        <v>64</v>
      </c>
      <c r="Y179">
        <f>FLOOR(GPU!$A$19/X179,1)</f>
        <v>4</v>
      </c>
      <c r="Z179">
        <f>MIN(64,Y179*GPU!$A$8)</f>
        <v>16</v>
      </c>
      <c r="AA179">
        <f>MIN($B$16*$B$18,GPU!$A$11)</f>
        <v>40</v>
      </c>
      <c r="AI179" s="4">
        <f t="shared" si="14"/>
        <v>45312</v>
      </c>
      <c r="AJ179">
        <f>FLOOR(GPU!$A$15/AI179,1)</f>
        <v>1</v>
      </c>
      <c r="AK179">
        <f t="shared" si="13"/>
        <v>4</v>
      </c>
      <c r="AL179">
        <f>MIN($B$16*$B$18,GPU!$A$11)</f>
        <v>40</v>
      </c>
    </row>
    <row r="180" spans="24:38">
      <c r="X180">
        <f t="shared" si="12"/>
        <v>65</v>
      </c>
      <c r="Y180">
        <f>FLOOR(GPU!$A$19/X180,1)</f>
        <v>3</v>
      </c>
      <c r="Z180">
        <f>MIN(64,Y180*GPU!$A$8)</f>
        <v>12</v>
      </c>
      <c r="AA180">
        <f>MIN($B$16*$B$18,GPU!$A$11)</f>
        <v>40</v>
      </c>
      <c r="AI180" s="4">
        <f t="shared" si="14"/>
        <v>45568</v>
      </c>
      <c r="AJ180">
        <f>FLOOR(GPU!$A$15/AI180,1)</f>
        <v>1</v>
      </c>
      <c r="AK180">
        <f t="shared" si="13"/>
        <v>4</v>
      </c>
      <c r="AL180">
        <f>MIN($B$16*$B$18,GPU!$A$11)</f>
        <v>40</v>
      </c>
    </row>
    <row r="181" spans="24:38">
      <c r="X181">
        <f t="shared" si="12"/>
        <v>66</v>
      </c>
      <c r="Y181">
        <f>FLOOR(GPU!$A$19/X181,1)</f>
        <v>3</v>
      </c>
      <c r="Z181">
        <f>MIN(64,Y181*GPU!$A$8)</f>
        <v>12</v>
      </c>
      <c r="AA181">
        <f>MIN($B$16*$B$18,GPU!$A$11)</f>
        <v>40</v>
      </c>
      <c r="AI181" s="4">
        <f t="shared" si="14"/>
        <v>45824</v>
      </c>
      <c r="AJ181">
        <f>FLOOR(GPU!$A$15/AI181,1)</f>
        <v>1</v>
      </c>
      <c r="AK181">
        <f t="shared" si="13"/>
        <v>4</v>
      </c>
      <c r="AL181">
        <f>MIN($B$16*$B$18,GPU!$A$11)</f>
        <v>40</v>
      </c>
    </row>
    <row r="182" spans="24:38">
      <c r="X182">
        <f t="shared" ref="X182:X243" si="15">X181+1</f>
        <v>67</v>
      </c>
      <c r="Y182">
        <f>FLOOR(GPU!$A$19/X182,1)</f>
        <v>3</v>
      </c>
      <c r="Z182">
        <f>MIN(64,Y182*GPU!$A$8)</f>
        <v>12</v>
      </c>
      <c r="AA182">
        <f>MIN($B$16*$B$18,GPU!$A$11)</f>
        <v>40</v>
      </c>
      <c r="AI182" s="4">
        <f t="shared" si="14"/>
        <v>46080</v>
      </c>
      <c r="AJ182">
        <f>FLOOR(GPU!$A$15/AI182,1)</f>
        <v>1</v>
      </c>
      <c r="AK182">
        <f t="shared" si="13"/>
        <v>4</v>
      </c>
      <c r="AL182">
        <f>MIN($B$16*$B$18,GPU!$A$11)</f>
        <v>40</v>
      </c>
    </row>
    <row r="183" spans="24:38">
      <c r="X183">
        <f t="shared" si="15"/>
        <v>68</v>
      </c>
      <c r="Y183">
        <f>FLOOR(GPU!$A$19/X183,1)</f>
        <v>3</v>
      </c>
      <c r="Z183">
        <f>MIN(64,Y183*GPU!$A$8)</f>
        <v>12</v>
      </c>
      <c r="AA183">
        <f>MIN($B$16*$B$18,GPU!$A$11)</f>
        <v>40</v>
      </c>
      <c r="AI183" s="4">
        <f t="shared" si="14"/>
        <v>46336</v>
      </c>
      <c r="AJ183">
        <f>FLOOR(GPU!$A$15/AI183,1)</f>
        <v>1</v>
      </c>
      <c r="AK183">
        <f t="shared" si="13"/>
        <v>4</v>
      </c>
      <c r="AL183">
        <f>MIN($B$16*$B$18,GPU!$A$11)</f>
        <v>40</v>
      </c>
    </row>
    <row r="184" spans="24:38">
      <c r="X184">
        <f t="shared" si="15"/>
        <v>69</v>
      </c>
      <c r="Y184">
        <f>FLOOR(GPU!$A$19/X184,1)</f>
        <v>3</v>
      </c>
      <c r="Z184">
        <f>MIN(64,Y184*GPU!$A$8)</f>
        <v>12</v>
      </c>
      <c r="AA184">
        <f>MIN($B$16*$B$18,GPU!$A$11)</f>
        <v>40</v>
      </c>
      <c r="AI184" s="4">
        <f t="shared" si="14"/>
        <v>46592</v>
      </c>
      <c r="AJ184">
        <f>FLOOR(GPU!$A$15/AI184,1)</f>
        <v>1</v>
      </c>
      <c r="AK184">
        <f t="shared" si="13"/>
        <v>4</v>
      </c>
      <c r="AL184">
        <f>MIN($B$16*$B$18,GPU!$A$11)</f>
        <v>40</v>
      </c>
    </row>
    <row r="185" spans="24:38">
      <c r="X185">
        <f t="shared" si="15"/>
        <v>70</v>
      </c>
      <c r="Y185">
        <f>FLOOR(GPU!$A$19/X185,1)</f>
        <v>3</v>
      </c>
      <c r="Z185">
        <f>MIN(64,Y185*GPU!$A$8)</f>
        <v>12</v>
      </c>
      <c r="AA185">
        <f>MIN($B$16*$B$18,GPU!$A$11)</f>
        <v>40</v>
      </c>
      <c r="AI185" s="4">
        <f t="shared" si="14"/>
        <v>46848</v>
      </c>
      <c r="AJ185">
        <f>FLOOR(GPU!$A$15/AI185,1)</f>
        <v>1</v>
      </c>
      <c r="AK185">
        <f t="shared" si="13"/>
        <v>4</v>
      </c>
      <c r="AL185">
        <f>MIN($B$16*$B$18,GPU!$A$11)</f>
        <v>40</v>
      </c>
    </row>
    <row r="186" spans="24:38">
      <c r="X186">
        <f t="shared" si="15"/>
        <v>71</v>
      </c>
      <c r="Y186">
        <f>FLOOR(GPU!$A$19/X186,1)</f>
        <v>3</v>
      </c>
      <c r="Z186">
        <f>MIN(64,Y186*GPU!$A$8)</f>
        <v>12</v>
      </c>
      <c r="AA186">
        <f>MIN($B$16*$B$18,GPU!$A$11)</f>
        <v>40</v>
      </c>
      <c r="AI186" s="4">
        <f t="shared" si="14"/>
        <v>47104</v>
      </c>
      <c r="AJ186">
        <f>FLOOR(GPU!$A$15/AI186,1)</f>
        <v>1</v>
      </c>
      <c r="AK186">
        <f t="shared" si="13"/>
        <v>4</v>
      </c>
      <c r="AL186">
        <f>MIN($B$16*$B$18,GPU!$A$11)</f>
        <v>40</v>
      </c>
    </row>
    <row r="187" spans="24:38">
      <c r="X187">
        <f t="shared" si="15"/>
        <v>72</v>
      </c>
      <c r="Y187">
        <f>FLOOR(GPU!$A$19/X187,1)</f>
        <v>3</v>
      </c>
      <c r="Z187">
        <f>MIN(64,Y187*GPU!$A$8)</f>
        <v>12</v>
      </c>
      <c r="AA187">
        <f>MIN($B$16*$B$18,GPU!$A$11)</f>
        <v>40</v>
      </c>
      <c r="AI187" s="4">
        <f t="shared" si="14"/>
        <v>47360</v>
      </c>
      <c r="AJ187">
        <f>FLOOR(GPU!$A$15/AI187,1)</f>
        <v>1</v>
      </c>
      <c r="AK187">
        <f t="shared" si="13"/>
        <v>4</v>
      </c>
      <c r="AL187">
        <f>MIN($B$16*$B$18,GPU!$A$11)</f>
        <v>40</v>
      </c>
    </row>
    <row r="188" spans="24:38">
      <c r="X188">
        <f t="shared" si="15"/>
        <v>73</v>
      </c>
      <c r="Y188">
        <f>FLOOR(GPU!$A$19/X188,1)</f>
        <v>3</v>
      </c>
      <c r="Z188">
        <f>MIN(64,Y188*GPU!$A$8)</f>
        <v>12</v>
      </c>
      <c r="AA188">
        <f>MIN($B$16*$B$18,GPU!$A$11)</f>
        <v>40</v>
      </c>
      <c r="AI188" s="4">
        <f t="shared" si="14"/>
        <v>47616</v>
      </c>
      <c r="AJ188">
        <f>FLOOR(GPU!$A$15/AI188,1)</f>
        <v>1</v>
      </c>
      <c r="AK188">
        <f t="shared" si="13"/>
        <v>4</v>
      </c>
      <c r="AL188">
        <f>MIN($B$16*$B$18,GPU!$A$11)</f>
        <v>40</v>
      </c>
    </row>
    <row r="189" spans="24:38">
      <c r="X189">
        <f t="shared" si="15"/>
        <v>74</v>
      </c>
      <c r="Y189">
        <f>FLOOR(GPU!$A$19/X189,1)</f>
        <v>3</v>
      </c>
      <c r="Z189">
        <f>MIN(64,Y189*GPU!$A$8)</f>
        <v>12</v>
      </c>
      <c r="AA189">
        <f>MIN($B$16*$B$18,GPU!$A$11)</f>
        <v>40</v>
      </c>
      <c r="AI189" s="4">
        <f t="shared" si="14"/>
        <v>47872</v>
      </c>
      <c r="AJ189">
        <f>FLOOR(GPU!$A$15/AI189,1)</f>
        <v>1</v>
      </c>
      <c r="AK189">
        <f t="shared" si="13"/>
        <v>4</v>
      </c>
      <c r="AL189">
        <f>MIN($B$16*$B$18,GPU!$A$11)</f>
        <v>40</v>
      </c>
    </row>
    <row r="190" spans="24:38">
      <c r="X190">
        <f t="shared" si="15"/>
        <v>75</v>
      </c>
      <c r="Y190">
        <f>FLOOR(GPU!$A$19/X190,1)</f>
        <v>3</v>
      </c>
      <c r="Z190">
        <f>MIN(64,Y190*GPU!$A$8)</f>
        <v>12</v>
      </c>
      <c r="AA190">
        <f>MIN($B$16*$B$18,GPU!$A$11)</f>
        <v>40</v>
      </c>
      <c r="AI190" s="4">
        <f t="shared" si="14"/>
        <v>48128</v>
      </c>
      <c r="AJ190">
        <f>FLOOR(GPU!$A$15/AI190,1)</f>
        <v>1</v>
      </c>
      <c r="AK190">
        <f t="shared" si="13"/>
        <v>4</v>
      </c>
      <c r="AL190">
        <f>MIN($B$16*$B$18,GPU!$A$11)</f>
        <v>40</v>
      </c>
    </row>
    <row r="191" spans="24:38">
      <c r="X191">
        <f t="shared" si="15"/>
        <v>76</v>
      </c>
      <c r="Y191">
        <f>FLOOR(GPU!$A$19/X191,1)</f>
        <v>3</v>
      </c>
      <c r="Z191">
        <f>MIN(64,Y191*GPU!$A$8)</f>
        <v>12</v>
      </c>
      <c r="AA191">
        <f>MIN($B$16*$B$18,GPU!$A$11)</f>
        <v>40</v>
      </c>
      <c r="AI191" s="4">
        <f t="shared" si="14"/>
        <v>48384</v>
      </c>
      <c r="AJ191">
        <f>FLOOR(GPU!$A$15/AI191,1)</f>
        <v>1</v>
      </c>
      <c r="AK191">
        <f t="shared" si="13"/>
        <v>4</v>
      </c>
      <c r="AL191">
        <f>MIN($B$16*$B$18,GPU!$A$11)</f>
        <v>40</v>
      </c>
    </row>
    <row r="192" spans="24:38">
      <c r="X192">
        <f t="shared" si="15"/>
        <v>77</v>
      </c>
      <c r="Y192">
        <f>FLOOR(GPU!$A$19/X192,1)</f>
        <v>3</v>
      </c>
      <c r="Z192">
        <f>MIN(64,Y192*GPU!$A$8)</f>
        <v>12</v>
      </c>
      <c r="AA192">
        <f>MIN($B$16*$B$18,GPU!$A$11)</f>
        <v>40</v>
      </c>
      <c r="AI192" s="4">
        <f t="shared" si="14"/>
        <v>48640</v>
      </c>
      <c r="AJ192">
        <f>FLOOR(GPU!$A$15/AI192,1)</f>
        <v>1</v>
      </c>
      <c r="AK192">
        <f t="shared" si="13"/>
        <v>4</v>
      </c>
      <c r="AL192">
        <f>MIN($B$16*$B$18,GPU!$A$11)</f>
        <v>40</v>
      </c>
    </row>
    <row r="193" spans="24:38">
      <c r="X193">
        <f t="shared" si="15"/>
        <v>78</v>
      </c>
      <c r="Y193">
        <f>FLOOR(GPU!$A$19/X193,1)</f>
        <v>3</v>
      </c>
      <c r="Z193">
        <f>MIN(64,Y193*GPU!$A$8)</f>
        <v>12</v>
      </c>
      <c r="AA193">
        <f>MIN($B$16*$B$18,GPU!$A$11)</f>
        <v>40</v>
      </c>
      <c r="AI193" s="4">
        <f t="shared" si="14"/>
        <v>48896</v>
      </c>
      <c r="AJ193">
        <f>FLOOR(GPU!$A$15/AI193,1)</f>
        <v>1</v>
      </c>
      <c r="AK193">
        <f t="shared" si="13"/>
        <v>4</v>
      </c>
      <c r="AL193">
        <f>MIN($B$16*$B$18,GPU!$A$11)</f>
        <v>40</v>
      </c>
    </row>
    <row r="194" spans="24:38">
      <c r="X194">
        <f t="shared" si="15"/>
        <v>79</v>
      </c>
      <c r="Y194">
        <f>FLOOR(GPU!$A$19/X194,1)</f>
        <v>3</v>
      </c>
      <c r="Z194">
        <f>MIN(64,Y194*GPU!$A$8)</f>
        <v>12</v>
      </c>
      <c r="AA194">
        <f>MIN($B$16*$B$18,GPU!$A$11)</f>
        <v>40</v>
      </c>
      <c r="AI194" s="4">
        <f t="shared" si="14"/>
        <v>49152</v>
      </c>
      <c r="AJ194">
        <f>FLOOR(GPU!$A$15/AI194,1)</f>
        <v>1</v>
      </c>
      <c r="AK194">
        <f t="shared" si="13"/>
        <v>4</v>
      </c>
      <c r="AL194">
        <f>MIN($B$16*$B$18,GPU!$A$11)</f>
        <v>40</v>
      </c>
    </row>
    <row r="195" spans="24:38">
      <c r="X195">
        <f t="shared" si="15"/>
        <v>80</v>
      </c>
      <c r="Y195">
        <f>FLOOR(GPU!$A$19/X195,1)</f>
        <v>3</v>
      </c>
      <c r="Z195">
        <f>MIN(64,Y195*GPU!$A$8)</f>
        <v>12</v>
      </c>
      <c r="AA195">
        <f>MIN($B$16*$B$18,GPU!$A$11)</f>
        <v>40</v>
      </c>
      <c r="AI195" s="4">
        <f t="shared" si="14"/>
        <v>49408</v>
      </c>
      <c r="AJ195">
        <f>FLOOR(GPU!$A$15/AI195,1)</f>
        <v>1</v>
      </c>
      <c r="AK195">
        <f t="shared" ref="AK195:AK258" si="16">MIN(96, AJ195*$B$16)</f>
        <v>4</v>
      </c>
      <c r="AL195">
        <f>MIN($B$16*$B$18,GPU!$A$11)</f>
        <v>40</v>
      </c>
    </row>
    <row r="196" spans="24:38">
      <c r="X196">
        <f t="shared" si="15"/>
        <v>81</v>
      </c>
      <c r="Y196">
        <f>FLOOR(GPU!$A$19/X196,1)</f>
        <v>3</v>
      </c>
      <c r="Z196">
        <f>MIN(64,Y196*GPU!$A$8)</f>
        <v>12</v>
      </c>
      <c r="AA196">
        <f>MIN($B$16*$B$18,GPU!$A$11)</f>
        <v>40</v>
      </c>
      <c r="AI196" s="4">
        <f t="shared" si="14"/>
        <v>49664</v>
      </c>
      <c r="AJ196">
        <f>FLOOR(GPU!$A$15/AI196,1)</f>
        <v>1</v>
      </c>
      <c r="AK196">
        <f t="shared" si="16"/>
        <v>4</v>
      </c>
      <c r="AL196">
        <f>MIN($B$16*$B$18,GPU!$A$11)</f>
        <v>40</v>
      </c>
    </row>
    <row r="197" spans="24:38">
      <c r="X197">
        <f t="shared" si="15"/>
        <v>82</v>
      </c>
      <c r="Y197">
        <f>FLOOR(GPU!$A$19/X197,1)</f>
        <v>3</v>
      </c>
      <c r="Z197">
        <f>MIN(64,Y197*GPU!$A$8)</f>
        <v>12</v>
      </c>
      <c r="AA197">
        <f>MIN($B$16*$B$18,GPU!$A$11)</f>
        <v>40</v>
      </c>
      <c r="AI197" s="4">
        <f t="shared" ref="AI197:AI259" si="17">AI196+256</f>
        <v>49920</v>
      </c>
      <c r="AJ197">
        <f>FLOOR(GPU!$A$15/AI197,1)</f>
        <v>1</v>
      </c>
      <c r="AK197">
        <f t="shared" si="16"/>
        <v>4</v>
      </c>
      <c r="AL197">
        <f>MIN($B$16*$B$18,GPU!$A$11)</f>
        <v>40</v>
      </c>
    </row>
    <row r="198" spans="24:38">
      <c r="X198">
        <f t="shared" si="15"/>
        <v>83</v>
      </c>
      <c r="Y198">
        <f>FLOOR(GPU!$A$19/X198,1)</f>
        <v>3</v>
      </c>
      <c r="Z198">
        <f>MIN(64,Y198*GPU!$A$8)</f>
        <v>12</v>
      </c>
      <c r="AA198">
        <f>MIN($B$16*$B$18,GPU!$A$11)</f>
        <v>40</v>
      </c>
      <c r="AI198" s="4">
        <f t="shared" si="17"/>
        <v>50176</v>
      </c>
      <c r="AJ198">
        <f>FLOOR(GPU!$A$15/AI198,1)</f>
        <v>1</v>
      </c>
      <c r="AK198">
        <f t="shared" si="16"/>
        <v>4</v>
      </c>
      <c r="AL198">
        <f>MIN($B$16*$B$18,GPU!$A$11)</f>
        <v>40</v>
      </c>
    </row>
    <row r="199" spans="24:38">
      <c r="X199">
        <f t="shared" si="15"/>
        <v>84</v>
      </c>
      <c r="Y199">
        <f>FLOOR(GPU!$A$19/X199,1)</f>
        <v>3</v>
      </c>
      <c r="Z199">
        <f>MIN(64,Y199*GPU!$A$8)</f>
        <v>12</v>
      </c>
      <c r="AA199">
        <f>MIN($B$16*$B$18,GPU!$A$11)</f>
        <v>40</v>
      </c>
      <c r="AI199" s="4">
        <f t="shared" si="17"/>
        <v>50432</v>
      </c>
      <c r="AJ199">
        <f>FLOOR(GPU!$A$15/AI199,1)</f>
        <v>1</v>
      </c>
      <c r="AK199">
        <f t="shared" si="16"/>
        <v>4</v>
      </c>
      <c r="AL199">
        <f>MIN($B$16*$B$18,GPU!$A$11)</f>
        <v>40</v>
      </c>
    </row>
    <row r="200" spans="24:38">
      <c r="X200">
        <f t="shared" si="15"/>
        <v>85</v>
      </c>
      <c r="Y200">
        <f>FLOOR(GPU!$A$19/X200,1)</f>
        <v>3</v>
      </c>
      <c r="Z200">
        <f>MIN(64,Y200*GPU!$A$8)</f>
        <v>12</v>
      </c>
      <c r="AA200">
        <f>MIN($B$16*$B$18,GPU!$A$11)</f>
        <v>40</v>
      </c>
      <c r="AI200" s="4">
        <f t="shared" si="17"/>
        <v>50688</v>
      </c>
      <c r="AJ200">
        <f>FLOOR(GPU!$A$15/AI200,1)</f>
        <v>1</v>
      </c>
      <c r="AK200">
        <f t="shared" si="16"/>
        <v>4</v>
      </c>
      <c r="AL200">
        <f>MIN($B$16*$B$18,GPU!$A$11)</f>
        <v>40</v>
      </c>
    </row>
    <row r="201" spans="24:38">
      <c r="X201">
        <f t="shared" si="15"/>
        <v>86</v>
      </c>
      <c r="Y201">
        <f>FLOOR(GPU!$A$19/X201,1)</f>
        <v>2</v>
      </c>
      <c r="Z201">
        <f>MIN(64,Y201*GPU!$A$8)</f>
        <v>8</v>
      </c>
      <c r="AA201">
        <f>MIN($B$16*$B$18,GPU!$A$11)</f>
        <v>40</v>
      </c>
      <c r="AI201" s="4">
        <f t="shared" si="17"/>
        <v>50944</v>
      </c>
      <c r="AJ201">
        <f>FLOOR(GPU!$A$15/AI201,1)</f>
        <v>1</v>
      </c>
      <c r="AK201">
        <f t="shared" si="16"/>
        <v>4</v>
      </c>
      <c r="AL201">
        <f>MIN($B$16*$B$18,GPU!$A$11)</f>
        <v>40</v>
      </c>
    </row>
    <row r="202" spans="24:38">
      <c r="X202">
        <f t="shared" si="15"/>
        <v>87</v>
      </c>
      <c r="Y202">
        <f>FLOOR(GPU!$A$19/X202,1)</f>
        <v>2</v>
      </c>
      <c r="Z202">
        <f>MIN(64,Y202*GPU!$A$8)</f>
        <v>8</v>
      </c>
      <c r="AA202">
        <f>MIN($B$16*$B$18,GPU!$A$11)</f>
        <v>40</v>
      </c>
      <c r="AI202" s="4">
        <f t="shared" si="17"/>
        <v>51200</v>
      </c>
      <c r="AJ202">
        <f>FLOOR(GPU!$A$15/AI202,1)</f>
        <v>1</v>
      </c>
      <c r="AK202">
        <f t="shared" si="16"/>
        <v>4</v>
      </c>
      <c r="AL202">
        <f>MIN($B$16*$B$18,GPU!$A$11)</f>
        <v>40</v>
      </c>
    </row>
    <row r="203" spans="24:38">
      <c r="X203">
        <f t="shared" si="15"/>
        <v>88</v>
      </c>
      <c r="Y203">
        <f>FLOOR(GPU!$A$19/X203,1)</f>
        <v>2</v>
      </c>
      <c r="Z203">
        <f>MIN(64,Y203*GPU!$A$8)</f>
        <v>8</v>
      </c>
      <c r="AA203">
        <f>MIN($B$16*$B$18,GPU!$A$11)</f>
        <v>40</v>
      </c>
      <c r="AI203" s="4">
        <f t="shared" si="17"/>
        <v>51456</v>
      </c>
      <c r="AJ203">
        <f>FLOOR(GPU!$A$15/AI203,1)</f>
        <v>1</v>
      </c>
      <c r="AK203">
        <f t="shared" si="16"/>
        <v>4</v>
      </c>
      <c r="AL203">
        <f>MIN($B$16*$B$18,GPU!$A$11)</f>
        <v>40</v>
      </c>
    </row>
    <row r="204" spans="24:38">
      <c r="X204">
        <f t="shared" si="15"/>
        <v>89</v>
      </c>
      <c r="Y204">
        <f>FLOOR(GPU!$A$19/X204,1)</f>
        <v>2</v>
      </c>
      <c r="Z204">
        <f>MIN(64,Y204*GPU!$A$8)</f>
        <v>8</v>
      </c>
      <c r="AA204">
        <f>MIN($B$16*$B$18,GPU!$A$11)</f>
        <v>40</v>
      </c>
      <c r="AI204" s="4">
        <f t="shared" si="17"/>
        <v>51712</v>
      </c>
      <c r="AJ204">
        <f>FLOOR(GPU!$A$15/AI204,1)</f>
        <v>1</v>
      </c>
      <c r="AK204">
        <f t="shared" si="16"/>
        <v>4</v>
      </c>
      <c r="AL204">
        <f>MIN($B$16*$B$18,GPU!$A$11)</f>
        <v>40</v>
      </c>
    </row>
    <row r="205" spans="24:38">
      <c r="X205">
        <f t="shared" si="15"/>
        <v>90</v>
      </c>
      <c r="Y205">
        <f>FLOOR(GPU!$A$19/X205,1)</f>
        <v>2</v>
      </c>
      <c r="Z205">
        <f>MIN(64,Y205*GPU!$A$8)</f>
        <v>8</v>
      </c>
      <c r="AA205">
        <f>MIN($B$16*$B$18,GPU!$A$11)</f>
        <v>40</v>
      </c>
      <c r="AI205" s="4">
        <f t="shared" si="17"/>
        <v>51968</v>
      </c>
      <c r="AJ205">
        <f>FLOOR(GPU!$A$15/AI205,1)</f>
        <v>1</v>
      </c>
      <c r="AK205">
        <f t="shared" si="16"/>
        <v>4</v>
      </c>
      <c r="AL205">
        <f>MIN($B$16*$B$18,GPU!$A$11)</f>
        <v>40</v>
      </c>
    </row>
    <row r="206" spans="24:38">
      <c r="X206">
        <f t="shared" si="15"/>
        <v>91</v>
      </c>
      <c r="Y206">
        <f>FLOOR(GPU!$A$19/X206,1)</f>
        <v>2</v>
      </c>
      <c r="Z206">
        <f>MIN(64,Y206*GPU!$A$8)</f>
        <v>8</v>
      </c>
      <c r="AA206">
        <f>MIN($B$16*$B$18,GPU!$A$11)</f>
        <v>40</v>
      </c>
      <c r="AI206" s="4">
        <f t="shared" si="17"/>
        <v>52224</v>
      </c>
      <c r="AJ206">
        <f>FLOOR(GPU!$A$15/AI206,1)</f>
        <v>1</v>
      </c>
      <c r="AK206">
        <f t="shared" si="16"/>
        <v>4</v>
      </c>
      <c r="AL206">
        <f>MIN($B$16*$B$18,GPU!$A$11)</f>
        <v>40</v>
      </c>
    </row>
    <row r="207" spans="24:38">
      <c r="X207">
        <f t="shared" si="15"/>
        <v>92</v>
      </c>
      <c r="Y207">
        <f>FLOOR(GPU!$A$19/X207,1)</f>
        <v>2</v>
      </c>
      <c r="Z207">
        <f>MIN(64,Y207*GPU!$A$8)</f>
        <v>8</v>
      </c>
      <c r="AA207">
        <f>MIN($B$16*$B$18,GPU!$A$11)</f>
        <v>40</v>
      </c>
      <c r="AI207" s="4">
        <f t="shared" si="17"/>
        <v>52480</v>
      </c>
      <c r="AJ207">
        <f>FLOOR(GPU!$A$15/AI207,1)</f>
        <v>1</v>
      </c>
      <c r="AK207">
        <f t="shared" si="16"/>
        <v>4</v>
      </c>
      <c r="AL207">
        <f>MIN($B$16*$B$18,GPU!$A$11)</f>
        <v>40</v>
      </c>
    </row>
    <row r="208" spans="24:38">
      <c r="X208">
        <f t="shared" si="15"/>
        <v>93</v>
      </c>
      <c r="Y208">
        <f>FLOOR(GPU!$A$19/X208,1)</f>
        <v>2</v>
      </c>
      <c r="Z208">
        <f>MIN(64,Y208*GPU!$A$8)</f>
        <v>8</v>
      </c>
      <c r="AA208">
        <f>MIN($B$16*$B$18,GPU!$A$11)</f>
        <v>40</v>
      </c>
      <c r="AI208" s="4">
        <f t="shared" si="17"/>
        <v>52736</v>
      </c>
      <c r="AJ208">
        <f>FLOOR(GPU!$A$15/AI208,1)</f>
        <v>1</v>
      </c>
      <c r="AK208">
        <f t="shared" si="16"/>
        <v>4</v>
      </c>
      <c r="AL208">
        <f>MIN($B$16*$B$18,GPU!$A$11)</f>
        <v>40</v>
      </c>
    </row>
    <row r="209" spans="24:38">
      <c r="X209">
        <f t="shared" si="15"/>
        <v>94</v>
      </c>
      <c r="Y209">
        <f>FLOOR(GPU!$A$19/X209,1)</f>
        <v>2</v>
      </c>
      <c r="Z209">
        <f>MIN(64,Y209*GPU!$A$8)</f>
        <v>8</v>
      </c>
      <c r="AA209">
        <f>MIN($B$16*$B$18,GPU!$A$11)</f>
        <v>40</v>
      </c>
      <c r="AI209" s="4">
        <f t="shared" si="17"/>
        <v>52992</v>
      </c>
      <c r="AJ209">
        <f>FLOOR(GPU!$A$15/AI209,1)</f>
        <v>1</v>
      </c>
      <c r="AK209">
        <f t="shared" si="16"/>
        <v>4</v>
      </c>
      <c r="AL209">
        <f>MIN($B$16*$B$18,GPU!$A$11)</f>
        <v>40</v>
      </c>
    </row>
    <row r="210" spans="24:38">
      <c r="X210">
        <f t="shared" si="15"/>
        <v>95</v>
      </c>
      <c r="Y210">
        <f>FLOOR(GPU!$A$19/X210,1)</f>
        <v>2</v>
      </c>
      <c r="Z210">
        <f>MIN(64,Y210*GPU!$A$8)</f>
        <v>8</v>
      </c>
      <c r="AA210">
        <f>MIN($B$16*$B$18,GPU!$A$11)</f>
        <v>40</v>
      </c>
      <c r="AI210" s="4">
        <f t="shared" si="17"/>
        <v>53248</v>
      </c>
      <c r="AJ210">
        <f>FLOOR(GPU!$A$15/AI210,1)</f>
        <v>1</v>
      </c>
      <c r="AK210">
        <f t="shared" si="16"/>
        <v>4</v>
      </c>
      <c r="AL210">
        <f>MIN($B$16*$B$18,GPU!$A$11)</f>
        <v>40</v>
      </c>
    </row>
    <row r="211" spans="24:38">
      <c r="X211">
        <f t="shared" si="15"/>
        <v>96</v>
      </c>
      <c r="Y211">
        <f>FLOOR(GPU!$A$19/X211,1)</f>
        <v>2</v>
      </c>
      <c r="Z211">
        <f>MIN(64,Y211*GPU!$A$8)</f>
        <v>8</v>
      </c>
      <c r="AA211">
        <f>MIN($B$16*$B$18,GPU!$A$11)</f>
        <v>40</v>
      </c>
      <c r="AI211" s="4">
        <f t="shared" si="17"/>
        <v>53504</v>
      </c>
      <c r="AJ211">
        <f>FLOOR(GPU!$A$15/AI211,1)</f>
        <v>1</v>
      </c>
      <c r="AK211">
        <f t="shared" si="16"/>
        <v>4</v>
      </c>
      <c r="AL211">
        <f>MIN($B$16*$B$18,GPU!$A$11)</f>
        <v>40</v>
      </c>
    </row>
    <row r="212" spans="24:38">
      <c r="X212">
        <f t="shared" si="15"/>
        <v>97</v>
      </c>
      <c r="Y212">
        <f>FLOOR(GPU!$A$19/X212,1)</f>
        <v>2</v>
      </c>
      <c r="Z212">
        <f>MIN(64,Y212*GPU!$A$8)</f>
        <v>8</v>
      </c>
      <c r="AA212">
        <f>MIN($B$16*$B$18,GPU!$A$11)</f>
        <v>40</v>
      </c>
      <c r="AI212" s="4">
        <f t="shared" si="17"/>
        <v>53760</v>
      </c>
      <c r="AJ212">
        <f>FLOOR(GPU!$A$15/AI212,1)</f>
        <v>1</v>
      </c>
      <c r="AK212">
        <f t="shared" si="16"/>
        <v>4</v>
      </c>
      <c r="AL212">
        <f>MIN($B$16*$B$18,GPU!$A$11)</f>
        <v>40</v>
      </c>
    </row>
    <row r="213" spans="24:38">
      <c r="X213">
        <f t="shared" si="15"/>
        <v>98</v>
      </c>
      <c r="Y213">
        <f>FLOOR(GPU!$A$19/X213,1)</f>
        <v>2</v>
      </c>
      <c r="Z213">
        <f>MIN(64,Y213*GPU!$A$8)</f>
        <v>8</v>
      </c>
      <c r="AA213">
        <f>MIN($B$16*$B$18,GPU!$A$11)</f>
        <v>40</v>
      </c>
      <c r="AI213" s="4">
        <f t="shared" si="17"/>
        <v>54016</v>
      </c>
      <c r="AJ213">
        <f>FLOOR(GPU!$A$15/AI213,1)</f>
        <v>1</v>
      </c>
      <c r="AK213">
        <f t="shared" si="16"/>
        <v>4</v>
      </c>
      <c r="AL213">
        <f>MIN($B$16*$B$18,GPU!$A$11)</f>
        <v>40</v>
      </c>
    </row>
    <row r="214" spans="24:38">
      <c r="X214">
        <f t="shared" si="15"/>
        <v>99</v>
      </c>
      <c r="Y214">
        <f>FLOOR(GPU!$A$19/X214,1)</f>
        <v>2</v>
      </c>
      <c r="Z214">
        <f>MIN(64,Y214*GPU!$A$8)</f>
        <v>8</v>
      </c>
      <c r="AA214">
        <f>MIN($B$16*$B$18,GPU!$A$11)</f>
        <v>40</v>
      </c>
      <c r="AI214" s="4">
        <f t="shared" si="17"/>
        <v>54272</v>
      </c>
      <c r="AJ214">
        <f>FLOOR(GPU!$A$15/AI214,1)</f>
        <v>1</v>
      </c>
      <c r="AK214">
        <f t="shared" si="16"/>
        <v>4</v>
      </c>
      <c r="AL214">
        <f>MIN($B$16*$B$18,GPU!$A$11)</f>
        <v>40</v>
      </c>
    </row>
    <row r="215" spans="24:38">
      <c r="X215">
        <f t="shared" si="15"/>
        <v>100</v>
      </c>
      <c r="Y215">
        <f>FLOOR(GPU!$A$19/X215,1)</f>
        <v>2</v>
      </c>
      <c r="Z215">
        <f>MIN(64,Y215*GPU!$A$8)</f>
        <v>8</v>
      </c>
      <c r="AA215">
        <f>MIN($B$16*$B$18,GPU!$A$11)</f>
        <v>40</v>
      </c>
      <c r="AI215" s="4">
        <f t="shared" si="17"/>
        <v>54528</v>
      </c>
      <c r="AJ215">
        <f>FLOOR(GPU!$A$15/AI215,1)</f>
        <v>1</v>
      </c>
      <c r="AK215">
        <f t="shared" si="16"/>
        <v>4</v>
      </c>
      <c r="AL215">
        <f>MIN($B$16*$B$18,GPU!$A$11)</f>
        <v>40</v>
      </c>
    </row>
    <row r="216" spans="24:38">
      <c r="X216">
        <f t="shared" si="15"/>
        <v>101</v>
      </c>
      <c r="Y216">
        <f>FLOOR(GPU!$A$19/X216,1)</f>
        <v>2</v>
      </c>
      <c r="Z216">
        <f>MIN(64,Y216*GPU!$A$8)</f>
        <v>8</v>
      </c>
      <c r="AA216">
        <f>MIN($B$16*$B$18,GPU!$A$11)</f>
        <v>40</v>
      </c>
      <c r="AI216" s="4">
        <f t="shared" si="17"/>
        <v>54784</v>
      </c>
      <c r="AJ216">
        <f>FLOOR(GPU!$A$15/AI216,1)</f>
        <v>1</v>
      </c>
      <c r="AK216">
        <f t="shared" si="16"/>
        <v>4</v>
      </c>
      <c r="AL216">
        <f>MIN($B$16*$B$18,GPU!$A$11)</f>
        <v>40</v>
      </c>
    </row>
    <row r="217" spans="24:38">
      <c r="X217">
        <f t="shared" si="15"/>
        <v>102</v>
      </c>
      <c r="Y217">
        <f>FLOOR(GPU!$A$19/X217,1)</f>
        <v>2</v>
      </c>
      <c r="Z217">
        <f>MIN(64,Y217*GPU!$A$8)</f>
        <v>8</v>
      </c>
      <c r="AA217">
        <f>MIN($B$16*$B$18,GPU!$A$11)</f>
        <v>40</v>
      </c>
      <c r="AI217" s="4">
        <f t="shared" si="17"/>
        <v>55040</v>
      </c>
      <c r="AJ217">
        <f>FLOOR(GPU!$A$15/AI217,1)</f>
        <v>1</v>
      </c>
      <c r="AK217">
        <f t="shared" si="16"/>
        <v>4</v>
      </c>
      <c r="AL217">
        <f>MIN($B$16*$B$18,GPU!$A$11)</f>
        <v>40</v>
      </c>
    </row>
    <row r="218" spans="24:38">
      <c r="X218">
        <f t="shared" si="15"/>
        <v>103</v>
      </c>
      <c r="Y218">
        <f>FLOOR(GPU!$A$19/X218,1)</f>
        <v>2</v>
      </c>
      <c r="Z218">
        <f>MIN(64,Y218*GPU!$A$8)</f>
        <v>8</v>
      </c>
      <c r="AA218">
        <f>MIN($B$16*$B$18,GPU!$A$11)</f>
        <v>40</v>
      </c>
      <c r="AI218" s="4">
        <f t="shared" si="17"/>
        <v>55296</v>
      </c>
      <c r="AJ218">
        <f>FLOOR(GPU!$A$15/AI218,1)</f>
        <v>1</v>
      </c>
      <c r="AK218">
        <f t="shared" si="16"/>
        <v>4</v>
      </c>
      <c r="AL218">
        <f>MIN($B$16*$B$18,GPU!$A$11)</f>
        <v>40</v>
      </c>
    </row>
    <row r="219" spans="24:38">
      <c r="X219">
        <f t="shared" si="15"/>
        <v>104</v>
      </c>
      <c r="Y219">
        <f>FLOOR(GPU!$A$19/X219,1)</f>
        <v>2</v>
      </c>
      <c r="Z219">
        <f>MIN(64,Y219*GPU!$A$8)</f>
        <v>8</v>
      </c>
      <c r="AA219">
        <f>MIN($B$16*$B$18,GPU!$A$11)</f>
        <v>40</v>
      </c>
      <c r="AI219" s="4">
        <f t="shared" si="17"/>
        <v>55552</v>
      </c>
      <c r="AJ219">
        <f>FLOOR(GPU!$A$15/AI219,1)</f>
        <v>1</v>
      </c>
      <c r="AK219">
        <f t="shared" si="16"/>
        <v>4</v>
      </c>
      <c r="AL219">
        <f>MIN($B$16*$B$18,GPU!$A$11)</f>
        <v>40</v>
      </c>
    </row>
    <row r="220" spans="24:38">
      <c r="X220">
        <f t="shared" si="15"/>
        <v>105</v>
      </c>
      <c r="Y220">
        <f>FLOOR(GPU!$A$19/X220,1)</f>
        <v>2</v>
      </c>
      <c r="Z220">
        <f>MIN(64,Y220*GPU!$A$8)</f>
        <v>8</v>
      </c>
      <c r="AA220">
        <f>MIN($B$16*$B$18,GPU!$A$11)</f>
        <v>40</v>
      </c>
      <c r="AI220" s="4">
        <f t="shared" si="17"/>
        <v>55808</v>
      </c>
      <c r="AJ220">
        <f>FLOOR(GPU!$A$15/AI220,1)</f>
        <v>1</v>
      </c>
      <c r="AK220">
        <f t="shared" si="16"/>
        <v>4</v>
      </c>
      <c r="AL220">
        <f>MIN($B$16*$B$18,GPU!$A$11)</f>
        <v>40</v>
      </c>
    </row>
    <row r="221" spans="24:38">
      <c r="X221">
        <f t="shared" si="15"/>
        <v>106</v>
      </c>
      <c r="Y221">
        <f>FLOOR(GPU!$A$19/X221,1)</f>
        <v>2</v>
      </c>
      <c r="Z221">
        <f>MIN(64,Y221*GPU!$A$8)</f>
        <v>8</v>
      </c>
      <c r="AA221">
        <f>MIN($B$16*$B$18,GPU!$A$11)</f>
        <v>40</v>
      </c>
      <c r="AI221" s="4">
        <f t="shared" si="17"/>
        <v>56064</v>
      </c>
      <c r="AJ221">
        <f>FLOOR(GPU!$A$15/AI221,1)</f>
        <v>1</v>
      </c>
      <c r="AK221">
        <f t="shared" si="16"/>
        <v>4</v>
      </c>
      <c r="AL221">
        <f>MIN($B$16*$B$18,GPU!$A$11)</f>
        <v>40</v>
      </c>
    </row>
    <row r="222" spans="24:38">
      <c r="X222">
        <f t="shared" si="15"/>
        <v>107</v>
      </c>
      <c r="Y222">
        <f>FLOOR(GPU!$A$19/X222,1)</f>
        <v>2</v>
      </c>
      <c r="Z222">
        <f>MIN(64,Y222*GPU!$A$8)</f>
        <v>8</v>
      </c>
      <c r="AA222">
        <f>MIN($B$16*$B$18,GPU!$A$11)</f>
        <v>40</v>
      </c>
      <c r="AI222" s="4">
        <f t="shared" si="17"/>
        <v>56320</v>
      </c>
      <c r="AJ222">
        <f>FLOOR(GPU!$A$15/AI222,1)</f>
        <v>1</v>
      </c>
      <c r="AK222">
        <f t="shared" si="16"/>
        <v>4</v>
      </c>
      <c r="AL222">
        <f>MIN($B$16*$B$18,GPU!$A$11)</f>
        <v>40</v>
      </c>
    </row>
    <row r="223" spans="24:38">
      <c r="X223">
        <f t="shared" si="15"/>
        <v>108</v>
      </c>
      <c r="Y223">
        <f>FLOOR(GPU!$A$19/X223,1)</f>
        <v>2</v>
      </c>
      <c r="Z223">
        <f>MIN(64,Y223*GPU!$A$8)</f>
        <v>8</v>
      </c>
      <c r="AA223">
        <f>MIN($B$16*$B$18,GPU!$A$11)</f>
        <v>40</v>
      </c>
      <c r="AI223" s="4">
        <f t="shared" si="17"/>
        <v>56576</v>
      </c>
      <c r="AJ223">
        <f>FLOOR(GPU!$A$15/AI223,1)</f>
        <v>1</v>
      </c>
      <c r="AK223">
        <f t="shared" si="16"/>
        <v>4</v>
      </c>
      <c r="AL223">
        <f>MIN($B$16*$B$18,GPU!$A$11)</f>
        <v>40</v>
      </c>
    </row>
    <row r="224" spans="24:38">
      <c r="X224">
        <f t="shared" si="15"/>
        <v>109</v>
      </c>
      <c r="Y224">
        <f>FLOOR(GPU!$A$19/X224,1)</f>
        <v>2</v>
      </c>
      <c r="Z224">
        <f>MIN(64,Y224*GPU!$A$8)</f>
        <v>8</v>
      </c>
      <c r="AA224">
        <f>MIN($B$16*$B$18,GPU!$A$11)</f>
        <v>40</v>
      </c>
      <c r="AI224" s="4">
        <f t="shared" si="17"/>
        <v>56832</v>
      </c>
      <c r="AJ224">
        <f>FLOOR(GPU!$A$15/AI224,1)</f>
        <v>1</v>
      </c>
      <c r="AK224">
        <f t="shared" si="16"/>
        <v>4</v>
      </c>
      <c r="AL224">
        <f>MIN($B$16*$B$18,GPU!$A$11)</f>
        <v>40</v>
      </c>
    </row>
    <row r="225" spans="24:38">
      <c r="X225">
        <f t="shared" si="15"/>
        <v>110</v>
      </c>
      <c r="Y225">
        <f>FLOOR(GPU!$A$19/X225,1)</f>
        <v>2</v>
      </c>
      <c r="Z225">
        <f>MIN(64,Y225*GPU!$A$8)</f>
        <v>8</v>
      </c>
      <c r="AA225">
        <f>MIN($B$16*$B$18,GPU!$A$11)</f>
        <v>40</v>
      </c>
      <c r="AI225" s="4">
        <f t="shared" si="17"/>
        <v>57088</v>
      </c>
      <c r="AJ225">
        <f>FLOOR(GPU!$A$15/AI225,1)</f>
        <v>1</v>
      </c>
      <c r="AK225">
        <f t="shared" si="16"/>
        <v>4</v>
      </c>
      <c r="AL225">
        <f>MIN($B$16*$B$18,GPU!$A$11)</f>
        <v>40</v>
      </c>
    </row>
    <row r="226" spans="24:38">
      <c r="X226">
        <f t="shared" si="15"/>
        <v>111</v>
      </c>
      <c r="Y226">
        <f>FLOOR(GPU!$A$19/X226,1)</f>
        <v>2</v>
      </c>
      <c r="Z226">
        <f>MIN(64,Y226*GPU!$A$8)</f>
        <v>8</v>
      </c>
      <c r="AA226">
        <f>MIN($B$16*$B$18,GPU!$A$11)</f>
        <v>40</v>
      </c>
      <c r="AI226" s="4">
        <f t="shared" si="17"/>
        <v>57344</v>
      </c>
      <c r="AJ226">
        <f>FLOOR(GPU!$A$15/AI226,1)</f>
        <v>1</v>
      </c>
      <c r="AK226">
        <f t="shared" si="16"/>
        <v>4</v>
      </c>
      <c r="AL226">
        <f>MIN($B$16*$B$18,GPU!$A$11)</f>
        <v>40</v>
      </c>
    </row>
    <row r="227" spans="24:38">
      <c r="X227">
        <f t="shared" si="15"/>
        <v>112</v>
      </c>
      <c r="Y227">
        <f>FLOOR(GPU!$A$19/X227,1)</f>
        <v>2</v>
      </c>
      <c r="Z227">
        <f>MIN(64,Y227*GPU!$A$8)</f>
        <v>8</v>
      </c>
      <c r="AA227">
        <f>MIN($B$16*$B$18,GPU!$A$11)</f>
        <v>40</v>
      </c>
      <c r="AI227" s="4">
        <f t="shared" si="17"/>
        <v>57600</v>
      </c>
      <c r="AJ227">
        <f>FLOOR(GPU!$A$15/AI227,1)</f>
        <v>1</v>
      </c>
      <c r="AK227">
        <f t="shared" si="16"/>
        <v>4</v>
      </c>
      <c r="AL227">
        <f>MIN($B$16*$B$18,GPU!$A$11)</f>
        <v>40</v>
      </c>
    </row>
    <row r="228" spans="24:38">
      <c r="X228">
        <f t="shared" si="15"/>
        <v>113</v>
      </c>
      <c r="Y228">
        <f>FLOOR(GPU!$A$19/X228,1)</f>
        <v>2</v>
      </c>
      <c r="Z228">
        <f>MIN(64,Y228*GPU!$A$8)</f>
        <v>8</v>
      </c>
      <c r="AA228">
        <f>MIN($B$16*$B$18,GPU!$A$11)</f>
        <v>40</v>
      </c>
      <c r="AI228" s="4">
        <f t="shared" si="17"/>
        <v>57856</v>
      </c>
      <c r="AJ228">
        <f>FLOOR(GPU!$A$15/AI228,1)</f>
        <v>1</v>
      </c>
      <c r="AK228">
        <f t="shared" si="16"/>
        <v>4</v>
      </c>
      <c r="AL228">
        <f>MIN($B$16*$B$18,GPU!$A$11)</f>
        <v>40</v>
      </c>
    </row>
    <row r="229" spans="24:38">
      <c r="X229">
        <f t="shared" si="15"/>
        <v>114</v>
      </c>
      <c r="Y229">
        <f>FLOOR(GPU!$A$19/X229,1)</f>
        <v>2</v>
      </c>
      <c r="Z229">
        <f>MIN(64,Y229*GPU!$A$8)</f>
        <v>8</v>
      </c>
      <c r="AA229">
        <f>MIN($B$16*$B$18,GPU!$A$11)</f>
        <v>40</v>
      </c>
      <c r="AI229" s="4">
        <f t="shared" si="17"/>
        <v>58112</v>
      </c>
      <c r="AJ229">
        <f>FLOOR(GPU!$A$15/AI229,1)</f>
        <v>1</v>
      </c>
      <c r="AK229">
        <f t="shared" si="16"/>
        <v>4</v>
      </c>
      <c r="AL229">
        <f>MIN($B$16*$B$18,GPU!$A$11)</f>
        <v>40</v>
      </c>
    </row>
    <row r="230" spans="24:38">
      <c r="X230">
        <f t="shared" si="15"/>
        <v>115</v>
      </c>
      <c r="Y230">
        <f>FLOOR(GPU!$A$19/X230,1)</f>
        <v>2</v>
      </c>
      <c r="Z230">
        <f>MIN(64,Y230*GPU!$A$8)</f>
        <v>8</v>
      </c>
      <c r="AA230">
        <f>MIN($B$16*$B$18,GPU!$A$11)</f>
        <v>40</v>
      </c>
      <c r="AI230" s="4">
        <f t="shared" si="17"/>
        <v>58368</v>
      </c>
      <c r="AJ230">
        <f>FLOOR(GPU!$A$15/AI230,1)</f>
        <v>1</v>
      </c>
      <c r="AK230">
        <f t="shared" si="16"/>
        <v>4</v>
      </c>
      <c r="AL230">
        <f>MIN($B$16*$B$18,GPU!$A$11)</f>
        <v>40</v>
      </c>
    </row>
    <row r="231" spans="24:38">
      <c r="X231">
        <f t="shared" si="15"/>
        <v>116</v>
      </c>
      <c r="Y231">
        <f>FLOOR(GPU!$A$19/X231,1)</f>
        <v>2</v>
      </c>
      <c r="Z231">
        <f>MIN(64,Y231*GPU!$A$8)</f>
        <v>8</v>
      </c>
      <c r="AA231">
        <f>MIN($B$16*$B$18,GPU!$A$11)</f>
        <v>40</v>
      </c>
      <c r="AI231" s="4">
        <f t="shared" si="17"/>
        <v>58624</v>
      </c>
      <c r="AJ231">
        <f>FLOOR(GPU!$A$15/AI231,1)</f>
        <v>1</v>
      </c>
      <c r="AK231">
        <f t="shared" si="16"/>
        <v>4</v>
      </c>
      <c r="AL231">
        <f>MIN($B$16*$B$18,GPU!$A$11)</f>
        <v>40</v>
      </c>
    </row>
    <row r="232" spans="24:38">
      <c r="X232">
        <f t="shared" si="15"/>
        <v>117</v>
      </c>
      <c r="Y232">
        <f>FLOOR(GPU!$A$19/X232,1)</f>
        <v>2</v>
      </c>
      <c r="Z232">
        <f>MIN(64,Y232*GPU!$A$8)</f>
        <v>8</v>
      </c>
      <c r="AA232">
        <f>MIN($B$16*$B$18,GPU!$A$11)</f>
        <v>40</v>
      </c>
      <c r="AI232" s="4">
        <f t="shared" si="17"/>
        <v>58880</v>
      </c>
      <c r="AJ232">
        <f>FLOOR(GPU!$A$15/AI232,1)</f>
        <v>1</v>
      </c>
      <c r="AK232">
        <f t="shared" si="16"/>
        <v>4</v>
      </c>
      <c r="AL232">
        <f>MIN($B$16*$B$18,GPU!$A$11)</f>
        <v>40</v>
      </c>
    </row>
    <row r="233" spans="24:38">
      <c r="X233">
        <f t="shared" si="15"/>
        <v>118</v>
      </c>
      <c r="Y233">
        <f>FLOOR(GPU!$A$19/X233,1)</f>
        <v>2</v>
      </c>
      <c r="Z233">
        <f>MIN(64,Y233*GPU!$A$8)</f>
        <v>8</v>
      </c>
      <c r="AA233">
        <f>MIN($B$16*$B$18,GPU!$A$11)</f>
        <v>40</v>
      </c>
      <c r="AI233" s="4">
        <f t="shared" si="17"/>
        <v>59136</v>
      </c>
      <c r="AJ233">
        <f>FLOOR(GPU!$A$15/AI233,1)</f>
        <v>1</v>
      </c>
      <c r="AK233">
        <f t="shared" si="16"/>
        <v>4</v>
      </c>
      <c r="AL233">
        <f>MIN($B$16*$B$18,GPU!$A$11)</f>
        <v>40</v>
      </c>
    </row>
    <row r="234" spans="24:38">
      <c r="X234">
        <f t="shared" si="15"/>
        <v>119</v>
      </c>
      <c r="Y234">
        <f>FLOOR(GPU!$A$19/X234,1)</f>
        <v>2</v>
      </c>
      <c r="Z234">
        <f>MIN(64,Y234*GPU!$A$8)</f>
        <v>8</v>
      </c>
      <c r="AA234">
        <f>MIN($B$16*$B$18,GPU!$A$11)</f>
        <v>40</v>
      </c>
      <c r="AI234" s="4">
        <f t="shared" si="17"/>
        <v>59392</v>
      </c>
      <c r="AJ234">
        <f>FLOOR(GPU!$A$15/AI234,1)</f>
        <v>1</v>
      </c>
      <c r="AK234">
        <f t="shared" si="16"/>
        <v>4</v>
      </c>
      <c r="AL234">
        <f>MIN($B$16*$B$18,GPU!$A$11)</f>
        <v>40</v>
      </c>
    </row>
    <row r="235" spans="24:38">
      <c r="X235">
        <f t="shared" si="15"/>
        <v>120</v>
      </c>
      <c r="Y235">
        <f>FLOOR(GPU!$A$19/X235,1)</f>
        <v>2</v>
      </c>
      <c r="Z235">
        <f>MIN(64,Y235*GPU!$A$8)</f>
        <v>8</v>
      </c>
      <c r="AA235">
        <f>MIN($B$16*$B$18,GPU!$A$11)</f>
        <v>40</v>
      </c>
      <c r="AI235" s="4">
        <f t="shared" si="17"/>
        <v>59648</v>
      </c>
      <c r="AJ235">
        <f>FLOOR(GPU!$A$15/AI235,1)</f>
        <v>1</v>
      </c>
      <c r="AK235">
        <f t="shared" si="16"/>
        <v>4</v>
      </c>
      <c r="AL235">
        <f>MIN($B$16*$B$18,GPU!$A$11)</f>
        <v>40</v>
      </c>
    </row>
    <row r="236" spans="24:38">
      <c r="X236">
        <f t="shared" si="15"/>
        <v>121</v>
      </c>
      <c r="Y236">
        <f>FLOOR(GPU!$A$19/X236,1)</f>
        <v>2</v>
      </c>
      <c r="Z236">
        <f>MIN(64,Y236*GPU!$A$8)</f>
        <v>8</v>
      </c>
      <c r="AA236">
        <f>MIN($B$16*$B$18,GPU!$A$11)</f>
        <v>40</v>
      </c>
      <c r="AI236" s="4">
        <f t="shared" si="17"/>
        <v>59904</v>
      </c>
      <c r="AJ236">
        <f>FLOOR(GPU!$A$15/AI236,1)</f>
        <v>1</v>
      </c>
      <c r="AK236">
        <f t="shared" si="16"/>
        <v>4</v>
      </c>
      <c r="AL236">
        <f>MIN($B$16*$B$18,GPU!$A$11)</f>
        <v>40</v>
      </c>
    </row>
    <row r="237" spans="24:38">
      <c r="X237">
        <f t="shared" si="15"/>
        <v>122</v>
      </c>
      <c r="Y237">
        <f>FLOOR(GPU!$A$19/X237,1)</f>
        <v>2</v>
      </c>
      <c r="Z237">
        <f>MIN(64,Y237*GPU!$A$8)</f>
        <v>8</v>
      </c>
      <c r="AA237">
        <f>MIN($B$16*$B$18,GPU!$A$11)</f>
        <v>40</v>
      </c>
      <c r="AI237" s="4">
        <f t="shared" si="17"/>
        <v>60160</v>
      </c>
      <c r="AJ237">
        <f>FLOOR(GPU!$A$15/AI237,1)</f>
        <v>1</v>
      </c>
      <c r="AK237">
        <f t="shared" si="16"/>
        <v>4</v>
      </c>
      <c r="AL237">
        <f>MIN($B$16*$B$18,GPU!$A$11)</f>
        <v>40</v>
      </c>
    </row>
    <row r="238" spans="24:38">
      <c r="X238">
        <f t="shared" si="15"/>
        <v>123</v>
      </c>
      <c r="Y238">
        <f>FLOOR(GPU!$A$19/X238,1)</f>
        <v>2</v>
      </c>
      <c r="Z238">
        <f>MIN(64,Y238*GPU!$A$8)</f>
        <v>8</v>
      </c>
      <c r="AA238">
        <f>MIN($B$16*$B$18,GPU!$A$11)</f>
        <v>40</v>
      </c>
      <c r="AI238" s="4">
        <f t="shared" si="17"/>
        <v>60416</v>
      </c>
      <c r="AJ238">
        <f>FLOOR(GPU!$A$15/AI238,1)</f>
        <v>1</v>
      </c>
      <c r="AK238">
        <f t="shared" si="16"/>
        <v>4</v>
      </c>
      <c r="AL238">
        <f>MIN($B$16*$B$18,GPU!$A$11)</f>
        <v>40</v>
      </c>
    </row>
    <row r="239" spans="24:38">
      <c r="X239">
        <f t="shared" si="15"/>
        <v>124</v>
      </c>
      <c r="Y239">
        <f>FLOOR(GPU!$A$19/X239,1)</f>
        <v>2</v>
      </c>
      <c r="Z239">
        <f>MIN(64,Y239*GPU!$A$8)</f>
        <v>8</v>
      </c>
      <c r="AA239">
        <f>MIN($B$16*$B$18,GPU!$A$11)</f>
        <v>40</v>
      </c>
      <c r="AI239" s="4">
        <f t="shared" si="17"/>
        <v>60672</v>
      </c>
      <c r="AJ239">
        <f>FLOOR(GPU!$A$15/AI239,1)</f>
        <v>1</v>
      </c>
      <c r="AK239">
        <f t="shared" si="16"/>
        <v>4</v>
      </c>
      <c r="AL239">
        <f>MIN($B$16*$B$18,GPU!$A$11)</f>
        <v>40</v>
      </c>
    </row>
    <row r="240" spans="24:38">
      <c r="X240">
        <f t="shared" si="15"/>
        <v>125</v>
      </c>
      <c r="Y240">
        <f>FLOOR(GPU!$A$19/X240,1)</f>
        <v>2</v>
      </c>
      <c r="Z240">
        <f>MIN(64,Y240*GPU!$A$8)</f>
        <v>8</v>
      </c>
      <c r="AA240">
        <f>MIN($B$16*$B$18,GPU!$A$11)</f>
        <v>40</v>
      </c>
      <c r="AI240" s="4">
        <f t="shared" si="17"/>
        <v>60928</v>
      </c>
      <c r="AJ240">
        <f>FLOOR(GPU!$A$15/AI240,1)</f>
        <v>1</v>
      </c>
      <c r="AK240">
        <f t="shared" si="16"/>
        <v>4</v>
      </c>
      <c r="AL240">
        <f>MIN($B$16*$B$18,GPU!$A$11)</f>
        <v>40</v>
      </c>
    </row>
    <row r="241" spans="24:38">
      <c r="X241">
        <f t="shared" si="15"/>
        <v>126</v>
      </c>
      <c r="Y241">
        <f>FLOOR(GPU!$A$19/X241,1)</f>
        <v>2</v>
      </c>
      <c r="Z241">
        <f>MIN(64,Y241*GPU!$A$8)</f>
        <v>8</v>
      </c>
      <c r="AA241">
        <f>MIN($B$16*$B$18,GPU!$A$11)</f>
        <v>40</v>
      </c>
      <c r="AI241" s="4">
        <f t="shared" si="17"/>
        <v>61184</v>
      </c>
      <c r="AJ241">
        <f>FLOOR(GPU!$A$15/AI241,1)</f>
        <v>1</v>
      </c>
      <c r="AK241">
        <f t="shared" si="16"/>
        <v>4</v>
      </c>
      <c r="AL241">
        <f>MIN($B$16*$B$18,GPU!$A$11)</f>
        <v>40</v>
      </c>
    </row>
    <row r="242" spans="24:38">
      <c r="X242">
        <f t="shared" si="15"/>
        <v>127</v>
      </c>
      <c r="Y242">
        <f>FLOOR(GPU!$A$19/X242,1)</f>
        <v>2</v>
      </c>
      <c r="Z242">
        <f>MIN(64,Y242*GPU!$A$8)</f>
        <v>8</v>
      </c>
      <c r="AA242">
        <f>MIN($B$16*$B$18,GPU!$A$11)</f>
        <v>40</v>
      </c>
      <c r="AI242" s="4">
        <f t="shared" si="17"/>
        <v>61440</v>
      </c>
      <c r="AJ242">
        <f>FLOOR(GPU!$A$15/AI242,1)</f>
        <v>1</v>
      </c>
      <c r="AK242">
        <f t="shared" si="16"/>
        <v>4</v>
      </c>
      <c r="AL242">
        <f>MIN($B$16*$B$18,GPU!$A$11)</f>
        <v>40</v>
      </c>
    </row>
    <row r="243" spans="24:38">
      <c r="X243">
        <f t="shared" si="15"/>
        <v>128</v>
      </c>
      <c r="Y243">
        <f>FLOOR(GPU!$A$19/X243,1)</f>
        <v>2</v>
      </c>
      <c r="Z243">
        <f>MIN(64,Y243*GPU!$A$8)</f>
        <v>8</v>
      </c>
      <c r="AA243">
        <f>MIN($B$16*$B$18,GPU!$A$11)</f>
        <v>40</v>
      </c>
      <c r="AI243" s="4">
        <f t="shared" si="17"/>
        <v>61696</v>
      </c>
      <c r="AJ243">
        <f>FLOOR(GPU!$A$15/AI243,1)</f>
        <v>1</v>
      </c>
      <c r="AK243">
        <f t="shared" si="16"/>
        <v>4</v>
      </c>
      <c r="AL243">
        <f>MIN($B$16*$B$18,GPU!$A$11)</f>
        <v>40</v>
      </c>
    </row>
    <row r="244" spans="24:38">
      <c r="X244">
        <f>X243+1</f>
        <v>129</v>
      </c>
      <c r="Y244">
        <f>FLOOR(GPU!$A$19/X244,1)</f>
        <v>1</v>
      </c>
      <c r="Z244">
        <f>MIN(64,Y244*GPU!$A$8)</f>
        <v>4</v>
      </c>
      <c r="AA244">
        <f>MIN($B$16*$B$18,GPU!$A$11)</f>
        <v>40</v>
      </c>
      <c r="AI244" s="4">
        <f t="shared" si="17"/>
        <v>61952</v>
      </c>
      <c r="AJ244">
        <f>FLOOR(GPU!$A$15/AI244,1)</f>
        <v>1</v>
      </c>
      <c r="AK244">
        <f t="shared" si="16"/>
        <v>4</v>
      </c>
      <c r="AL244">
        <f>MIN($B$16*$B$18,GPU!$A$11)</f>
        <v>40</v>
      </c>
    </row>
    <row r="245" spans="24:38">
      <c r="X245">
        <f t="shared" ref="X245:X308" si="18">X244+1</f>
        <v>130</v>
      </c>
      <c r="Y245">
        <f>FLOOR(GPU!$A$19/X245,1)</f>
        <v>1</v>
      </c>
      <c r="Z245">
        <f>MIN(64,Y245*GPU!$A$8)</f>
        <v>4</v>
      </c>
      <c r="AA245">
        <f>MIN($B$16*$B$18,GPU!$A$11)</f>
        <v>40</v>
      </c>
      <c r="AI245" s="4">
        <f t="shared" si="17"/>
        <v>62208</v>
      </c>
      <c r="AJ245">
        <f>FLOOR(GPU!$A$15/AI245,1)</f>
        <v>1</v>
      </c>
      <c r="AK245">
        <f t="shared" si="16"/>
        <v>4</v>
      </c>
      <c r="AL245">
        <f>MIN($B$16*$B$18,GPU!$A$11)</f>
        <v>40</v>
      </c>
    </row>
    <row r="246" spans="24:38">
      <c r="X246">
        <f t="shared" si="18"/>
        <v>131</v>
      </c>
      <c r="Y246">
        <f>FLOOR(GPU!$A$19/X246,1)</f>
        <v>1</v>
      </c>
      <c r="Z246">
        <f>MIN(64,Y246*GPU!$A$8)</f>
        <v>4</v>
      </c>
      <c r="AA246">
        <f>MIN($B$16*$B$18,GPU!$A$11)</f>
        <v>40</v>
      </c>
      <c r="AI246" s="4">
        <f t="shared" si="17"/>
        <v>62464</v>
      </c>
      <c r="AJ246">
        <f>FLOOR(GPU!$A$15/AI246,1)</f>
        <v>1</v>
      </c>
      <c r="AK246">
        <f t="shared" si="16"/>
        <v>4</v>
      </c>
      <c r="AL246">
        <f>MIN($B$16*$B$18,GPU!$A$11)</f>
        <v>40</v>
      </c>
    </row>
    <row r="247" spans="24:38">
      <c r="X247">
        <f t="shared" si="18"/>
        <v>132</v>
      </c>
      <c r="Y247">
        <f>FLOOR(GPU!$A$19/X247,1)</f>
        <v>1</v>
      </c>
      <c r="Z247">
        <f>MIN(64,Y247*GPU!$A$8)</f>
        <v>4</v>
      </c>
      <c r="AA247">
        <f>MIN($B$16*$B$18,GPU!$A$11)</f>
        <v>40</v>
      </c>
      <c r="AI247" s="4">
        <f t="shared" si="17"/>
        <v>62720</v>
      </c>
      <c r="AJ247">
        <f>FLOOR(GPU!$A$15/AI247,1)</f>
        <v>1</v>
      </c>
      <c r="AK247">
        <f t="shared" si="16"/>
        <v>4</v>
      </c>
      <c r="AL247">
        <f>MIN($B$16*$B$18,GPU!$A$11)</f>
        <v>40</v>
      </c>
    </row>
    <row r="248" spans="24:38">
      <c r="X248">
        <f t="shared" si="18"/>
        <v>133</v>
      </c>
      <c r="Y248">
        <f>FLOOR(GPU!$A$19/X248,1)</f>
        <v>1</v>
      </c>
      <c r="Z248">
        <f>MIN(64,Y248*GPU!$A$8)</f>
        <v>4</v>
      </c>
      <c r="AA248">
        <f>MIN($B$16*$B$18,GPU!$A$11)</f>
        <v>40</v>
      </c>
      <c r="AI248" s="4">
        <f t="shared" si="17"/>
        <v>62976</v>
      </c>
      <c r="AJ248">
        <f>FLOOR(GPU!$A$15/AI248,1)</f>
        <v>1</v>
      </c>
      <c r="AK248">
        <f t="shared" si="16"/>
        <v>4</v>
      </c>
      <c r="AL248">
        <f>MIN($B$16*$B$18,GPU!$A$11)</f>
        <v>40</v>
      </c>
    </row>
    <row r="249" spans="24:38">
      <c r="X249">
        <f t="shared" si="18"/>
        <v>134</v>
      </c>
      <c r="Y249">
        <f>FLOOR(GPU!$A$19/X249,1)</f>
        <v>1</v>
      </c>
      <c r="Z249">
        <f>MIN(64,Y249*GPU!$A$8)</f>
        <v>4</v>
      </c>
      <c r="AA249">
        <f>MIN($B$16*$B$18,GPU!$A$11)</f>
        <v>40</v>
      </c>
      <c r="AI249" s="4">
        <f t="shared" si="17"/>
        <v>63232</v>
      </c>
      <c r="AJ249">
        <f>FLOOR(GPU!$A$15/AI249,1)</f>
        <v>1</v>
      </c>
      <c r="AK249">
        <f t="shared" si="16"/>
        <v>4</v>
      </c>
      <c r="AL249">
        <f>MIN($B$16*$B$18,GPU!$A$11)</f>
        <v>40</v>
      </c>
    </row>
    <row r="250" spans="24:38">
      <c r="X250">
        <f t="shared" si="18"/>
        <v>135</v>
      </c>
      <c r="Y250">
        <f>FLOOR(GPU!$A$19/X250,1)</f>
        <v>1</v>
      </c>
      <c r="Z250">
        <f>MIN(64,Y250*GPU!$A$8)</f>
        <v>4</v>
      </c>
      <c r="AA250">
        <f>MIN($B$16*$B$18,GPU!$A$11)</f>
        <v>40</v>
      </c>
      <c r="AI250" s="4">
        <f t="shared" si="17"/>
        <v>63488</v>
      </c>
      <c r="AJ250">
        <f>FLOOR(GPU!$A$15/AI250,1)</f>
        <v>1</v>
      </c>
      <c r="AK250">
        <f t="shared" si="16"/>
        <v>4</v>
      </c>
      <c r="AL250">
        <f>MIN($B$16*$B$18,GPU!$A$11)</f>
        <v>40</v>
      </c>
    </row>
    <row r="251" spans="24:38">
      <c r="X251">
        <f t="shared" si="18"/>
        <v>136</v>
      </c>
      <c r="Y251">
        <f>FLOOR(GPU!$A$19/X251,1)</f>
        <v>1</v>
      </c>
      <c r="Z251">
        <f>MIN(64,Y251*GPU!$A$8)</f>
        <v>4</v>
      </c>
      <c r="AA251">
        <f>MIN($B$16*$B$18,GPU!$A$11)</f>
        <v>40</v>
      </c>
      <c r="AI251" s="4">
        <f t="shared" si="17"/>
        <v>63744</v>
      </c>
      <c r="AJ251">
        <f>FLOOR(GPU!$A$15/AI251,1)</f>
        <v>1</v>
      </c>
      <c r="AK251">
        <f t="shared" si="16"/>
        <v>4</v>
      </c>
      <c r="AL251">
        <f>MIN($B$16*$B$18,GPU!$A$11)</f>
        <v>40</v>
      </c>
    </row>
    <row r="252" spans="24:38">
      <c r="X252">
        <f t="shared" si="18"/>
        <v>137</v>
      </c>
      <c r="Y252">
        <f>FLOOR(GPU!$A$19/X252,1)</f>
        <v>1</v>
      </c>
      <c r="Z252">
        <f>MIN(64,Y252*GPU!$A$8)</f>
        <v>4</v>
      </c>
      <c r="AA252">
        <f>MIN($B$16*$B$18,GPU!$A$11)</f>
        <v>40</v>
      </c>
      <c r="AI252" s="4">
        <f t="shared" si="17"/>
        <v>64000</v>
      </c>
      <c r="AJ252">
        <f>FLOOR(GPU!$A$15/AI252,1)</f>
        <v>1</v>
      </c>
      <c r="AK252">
        <f t="shared" si="16"/>
        <v>4</v>
      </c>
      <c r="AL252">
        <f>MIN($B$16*$B$18,GPU!$A$11)</f>
        <v>40</v>
      </c>
    </row>
    <row r="253" spans="24:38">
      <c r="X253">
        <f t="shared" si="18"/>
        <v>138</v>
      </c>
      <c r="Y253">
        <f>FLOOR(GPU!$A$19/X253,1)</f>
        <v>1</v>
      </c>
      <c r="Z253">
        <f>MIN(64,Y253*GPU!$A$8)</f>
        <v>4</v>
      </c>
      <c r="AA253">
        <f>MIN($B$16*$B$18,GPU!$A$11)</f>
        <v>40</v>
      </c>
      <c r="AI253" s="4">
        <f t="shared" si="17"/>
        <v>64256</v>
      </c>
      <c r="AJ253">
        <f>FLOOR(GPU!$A$15/AI253,1)</f>
        <v>1</v>
      </c>
      <c r="AK253">
        <f t="shared" si="16"/>
        <v>4</v>
      </c>
      <c r="AL253">
        <f>MIN($B$16*$B$18,GPU!$A$11)</f>
        <v>40</v>
      </c>
    </row>
    <row r="254" spans="24:38">
      <c r="X254">
        <f t="shared" si="18"/>
        <v>139</v>
      </c>
      <c r="Y254">
        <f>FLOOR(GPU!$A$19/X254,1)</f>
        <v>1</v>
      </c>
      <c r="Z254">
        <f>MIN(64,Y254*GPU!$A$8)</f>
        <v>4</v>
      </c>
      <c r="AA254">
        <f>MIN($B$16*$B$18,GPU!$A$11)</f>
        <v>40</v>
      </c>
      <c r="AI254" s="4">
        <f t="shared" si="17"/>
        <v>64512</v>
      </c>
      <c r="AJ254">
        <f>FLOOR(GPU!$A$15/AI254,1)</f>
        <v>1</v>
      </c>
      <c r="AK254">
        <f t="shared" si="16"/>
        <v>4</v>
      </c>
      <c r="AL254">
        <f>MIN($B$16*$B$18,GPU!$A$11)</f>
        <v>40</v>
      </c>
    </row>
    <row r="255" spans="24:38">
      <c r="X255">
        <f t="shared" si="18"/>
        <v>140</v>
      </c>
      <c r="Y255">
        <f>FLOOR(GPU!$A$19/X255,1)</f>
        <v>1</v>
      </c>
      <c r="Z255">
        <f>MIN(64,Y255*GPU!$A$8)</f>
        <v>4</v>
      </c>
      <c r="AA255">
        <f>MIN($B$16*$B$18,GPU!$A$11)</f>
        <v>40</v>
      </c>
      <c r="AI255" s="4">
        <f t="shared" si="17"/>
        <v>64768</v>
      </c>
      <c r="AJ255">
        <f>FLOOR(GPU!$A$15/AI255,1)</f>
        <v>1</v>
      </c>
      <c r="AK255">
        <f t="shared" si="16"/>
        <v>4</v>
      </c>
      <c r="AL255">
        <f>MIN($B$16*$B$18,GPU!$A$11)</f>
        <v>40</v>
      </c>
    </row>
    <row r="256" spans="24:38">
      <c r="X256">
        <f t="shared" si="18"/>
        <v>141</v>
      </c>
      <c r="Y256">
        <f>FLOOR(GPU!$A$19/X256,1)</f>
        <v>1</v>
      </c>
      <c r="Z256">
        <f>MIN(64,Y256*GPU!$A$8)</f>
        <v>4</v>
      </c>
      <c r="AA256">
        <f>MIN($B$16*$B$18,GPU!$A$11)</f>
        <v>40</v>
      </c>
      <c r="AI256" s="4">
        <f t="shared" si="17"/>
        <v>65024</v>
      </c>
      <c r="AJ256">
        <f>FLOOR(GPU!$A$15/AI256,1)</f>
        <v>1</v>
      </c>
      <c r="AK256">
        <f t="shared" si="16"/>
        <v>4</v>
      </c>
      <c r="AL256">
        <f>MIN($B$16*$B$18,GPU!$A$11)</f>
        <v>40</v>
      </c>
    </row>
    <row r="257" spans="24:38">
      <c r="X257">
        <f t="shared" si="18"/>
        <v>142</v>
      </c>
      <c r="Y257">
        <f>FLOOR(GPU!$A$19/X257,1)</f>
        <v>1</v>
      </c>
      <c r="Z257">
        <f>MIN(64,Y257*GPU!$A$8)</f>
        <v>4</v>
      </c>
      <c r="AA257">
        <f>MIN($B$16*$B$18,GPU!$A$11)</f>
        <v>40</v>
      </c>
      <c r="AI257" s="4">
        <f t="shared" si="17"/>
        <v>65280</v>
      </c>
      <c r="AJ257">
        <f>FLOOR(GPU!$A$15/AI257,1)</f>
        <v>1</v>
      </c>
      <c r="AK257">
        <f t="shared" si="16"/>
        <v>4</v>
      </c>
      <c r="AL257">
        <f>MIN($B$16*$B$18,GPU!$A$11)</f>
        <v>40</v>
      </c>
    </row>
    <row r="258" spans="24:38">
      <c r="X258">
        <f t="shared" si="18"/>
        <v>143</v>
      </c>
      <c r="Y258">
        <f>FLOOR(GPU!$A$19/X258,1)</f>
        <v>1</v>
      </c>
      <c r="Z258">
        <f>MIN(64,Y258*GPU!$A$8)</f>
        <v>4</v>
      </c>
      <c r="AA258">
        <f>MIN($B$16*$B$18,GPU!$A$11)</f>
        <v>40</v>
      </c>
      <c r="AI258" s="4">
        <f t="shared" si="17"/>
        <v>65536</v>
      </c>
      <c r="AJ258">
        <f>FLOOR(GPU!$A$15/AI258,1)</f>
        <v>1</v>
      </c>
      <c r="AK258">
        <f t="shared" si="16"/>
        <v>4</v>
      </c>
      <c r="AL258">
        <f>MIN($B$16*$B$18,GPU!$A$11)</f>
        <v>40</v>
      </c>
    </row>
    <row r="259" spans="24:38">
      <c r="X259">
        <f t="shared" si="18"/>
        <v>144</v>
      </c>
      <c r="Y259">
        <f>FLOOR(GPU!$A$19/X259,1)</f>
        <v>1</v>
      </c>
      <c r="Z259">
        <f>MIN(64,Y259*GPU!$A$8)</f>
        <v>4</v>
      </c>
      <c r="AA259">
        <f>MIN($B$16*$B$18,GPU!$A$11)</f>
        <v>40</v>
      </c>
      <c r="AI259" s="4">
        <f t="shared" si="17"/>
        <v>65792</v>
      </c>
      <c r="AJ259">
        <f>FLOOR(GPU!$A$15/AI259,1)</f>
        <v>0</v>
      </c>
      <c r="AK259">
        <f t="shared" ref="AK259" si="19">MIN(96, AJ259*$B$16)</f>
        <v>0</v>
      </c>
      <c r="AL259">
        <f>MIN($B$16*$B$18,GPU!$A$11)</f>
        <v>40</v>
      </c>
    </row>
    <row r="260" spans="24:38">
      <c r="X260">
        <f t="shared" si="18"/>
        <v>145</v>
      </c>
      <c r="Y260">
        <f>FLOOR(GPU!$A$19/X260,1)</f>
        <v>1</v>
      </c>
      <c r="Z260">
        <f>MIN(64,Y260*GPU!$A$8)</f>
        <v>4</v>
      </c>
      <c r="AA260">
        <f>MIN($B$16*$B$18,GPU!$A$11)</f>
        <v>40</v>
      </c>
      <c r="AI260" s="4"/>
    </row>
    <row r="261" spans="24:38">
      <c r="X261">
        <f t="shared" si="18"/>
        <v>146</v>
      </c>
      <c r="Y261">
        <f>FLOOR(GPU!$A$19/X261,1)</f>
        <v>1</v>
      </c>
      <c r="Z261">
        <f>MIN(64,Y261*GPU!$A$8)</f>
        <v>4</v>
      </c>
      <c r="AA261">
        <f>MIN($B$16*$B$18,GPU!$A$11)</f>
        <v>40</v>
      </c>
      <c r="AI261" s="4"/>
    </row>
    <row r="262" spans="24:38">
      <c r="X262">
        <f t="shared" si="18"/>
        <v>147</v>
      </c>
      <c r="Y262">
        <f>FLOOR(GPU!$A$19/X262,1)</f>
        <v>1</v>
      </c>
      <c r="Z262">
        <f>MIN(64,Y262*GPU!$A$8)</f>
        <v>4</v>
      </c>
      <c r="AA262">
        <f>MIN($B$16*$B$18,GPU!$A$11)</f>
        <v>40</v>
      </c>
      <c r="AI262" s="4"/>
    </row>
    <row r="263" spans="24:38">
      <c r="X263">
        <f t="shared" si="18"/>
        <v>148</v>
      </c>
      <c r="Y263">
        <f>FLOOR(GPU!$A$19/X263,1)</f>
        <v>1</v>
      </c>
      <c r="Z263">
        <f>MIN(64,Y263*GPU!$A$8)</f>
        <v>4</v>
      </c>
      <c r="AA263">
        <f>MIN($B$16*$B$18,GPU!$A$11)</f>
        <v>40</v>
      </c>
      <c r="AI263" s="4"/>
    </row>
    <row r="264" spans="24:38">
      <c r="X264">
        <f t="shared" si="18"/>
        <v>149</v>
      </c>
      <c r="Y264">
        <f>FLOOR(GPU!$A$19/X264,1)</f>
        <v>1</v>
      </c>
      <c r="Z264">
        <f>MIN(64,Y264*GPU!$A$8)</f>
        <v>4</v>
      </c>
      <c r="AA264">
        <f>MIN($B$16*$B$18,GPU!$A$11)</f>
        <v>40</v>
      </c>
      <c r="AI264" s="4"/>
    </row>
    <row r="265" spans="24:38">
      <c r="X265">
        <f t="shared" si="18"/>
        <v>150</v>
      </c>
      <c r="Y265">
        <f>FLOOR(GPU!$A$19/X265,1)</f>
        <v>1</v>
      </c>
      <c r="Z265">
        <f>MIN(64,Y265*GPU!$A$8)</f>
        <v>4</v>
      </c>
      <c r="AA265">
        <f>MIN($B$16*$B$18,GPU!$A$11)</f>
        <v>40</v>
      </c>
      <c r="AI265" s="4"/>
    </row>
    <row r="266" spans="24:38">
      <c r="X266">
        <f t="shared" si="18"/>
        <v>151</v>
      </c>
      <c r="Y266">
        <f>FLOOR(GPU!$A$19/X266,1)</f>
        <v>1</v>
      </c>
      <c r="Z266">
        <f>MIN(64,Y266*GPU!$A$8)</f>
        <v>4</v>
      </c>
      <c r="AA266">
        <f>MIN($B$16*$B$18,GPU!$A$11)</f>
        <v>40</v>
      </c>
      <c r="AI266" s="4"/>
    </row>
    <row r="267" spans="24:38">
      <c r="X267">
        <f t="shared" si="18"/>
        <v>152</v>
      </c>
      <c r="Y267">
        <f>FLOOR(GPU!$A$19/X267,1)</f>
        <v>1</v>
      </c>
      <c r="Z267">
        <f>MIN(64,Y267*GPU!$A$8)</f>
        <v>4</v>
      </c>
      <c r="AA267">
        <f>MIN($B$16*$B$18,GPU!$A$11)</f>
        <v>40</v>
      </c>
      <c r="AI267" s="4"/>
    </row>
    <row r="268" spans="24:38">
      <c r="X268">
        <f t="shared" si="18"/>
        <v>153</v>
      </c>
      <c r="Y268">
        <f>FLOOR(GPU!$A$19/X268,1)</f>
        <v>1</v>
      </c>
      <c r="Z268">
        <f>MIN(64,Y268*GPU!$A$8)</f>
        <v>4</v>
      </c>
      <c r="AA268">
        <f>MIN($B$16*$B$18,GPU!$A$11)</f>
        <v>40</v>
      </c>
      <c r="AI268" s="4"/>
    </row>
    <row r="269" spans="24:38">
      <c r="X269">
        <f t="shared" si="18"/>
        <v>154</v>
      </c>
      <c r="Y269">
        <f>FLOOR(GPU!$A$19/X269,1)</f>
        <v>1</v>
      </c>
      <c r="Z269">
        <f>MIN(64,Y269*GPU!$A$8)</f>
        <v>4</v>
      </c>
      <c r="AA269">
        <f>MIN($B$16*$B$18,GPU!$A$11)</f>
        <v>40</v>
      </c>
      <c r="AI269" s="4"/>
    </row>
    <row r="270" spans="24:38">
      <c r="X270">
        <f t="shared" si="18"/>
        <v>155</v>
      </c>
      <c r="Y270">
        <f>FLOOR(GPU!$A$19/X270,1)</f>
        <v>1</v>
      </c>
      <c r="Z270">
        <f>MIN(64,Y270*GPU!$A$8)</f>
        <v>4</v>
      </c>
      <c r="AA270">
        <f>MIN($B$16*$B$18,GPU!$A$11)</f>
        <v>40</v>
      </c>
      <c r="AI270" s="4"/>
    </row>
    <row r="271" spans="24:38">
      <c r="X271">
        <f t="shared" si="18"/>
        <v>156</v>
      </c>
      <c r="Y271">
        <f>FLOOR(GPU!$A$19/X271,1)</f>
        <v>1</v>
      </c>
      <c r="Z271">
        <f>MIN(64,Y271*GPU!$A$8)</f>
        <v>4</v>
      </c>
      <c r="AA271">
        <f>MIN($B$16*$B$18,GPU!$A$11)</f>
        <v>40</v>
      </c>
      <c r="AI271" s="4"/>
    </row>
    <row r="272" spans="24:38">
      <c r="X272">
        <f t="shared" si="18"/>
        <v>157</v>
      </c>
      <c r="Y272">
        <f>FLOOR(GPU!$A$19/X272,1)</f>
        <v>1</v>
      </c>
      <c r="Z272">
        <f>MIN(64,Y272*GPU!$A$8)</f>
        <v>4</v>
      </c>
      <c r="AA272">
        <f>MIN($B$16*$B$18,GPU!$A$11)</f>
        <v>40</v>
      </c>
      <c r="AI272" s="4"/>
    </row>
    <row r="273" spans="24:35">
      <c r="X273">
        <f t="shared" si="18"/>
        <v>158</v>
      </c>
      <c r="Y273">
        <f>FLOOR(GPU!$A$19/X273,1)</f>
        <v>1</v>
      </c>
      <c r="Z273">
        <f>MIN(64,Y273*GPU!$A$8)</f>
        <v>4</v>
      </c>
      <c r="AA273">
        <f>MIN($B$16*$B$18,GPU!$A$11)</f>
        <v>40</v>
      </c>
      <c r="AI273" s="4"/>
    </row>
    <row r="274" spans="24:35">
      <c r="X274">
        <f t="shared" si="18"/>
        <v>159</v>
      </c>
      <c r="Y274">
        <f>FLOOR(GPU!$A$19/X274,1)</f>
        <v>1</v>
      </c>
      <c r="Z274">
        <f>MIN(64,Y274*GPU!$A$8)</f>
        <v>4</v>
      </c>
      <c r="AA274">
        <f>MIN($B$16*$B$18,GPU!$A$11)</f>
        <v>40</v>
      </c>
      <c r="AI274" s="4"/>
    </row>
    <row r="275" spans="24:35">
      <c r="X275">
        <f t="shared" si="18"/>
        <v>160</v>
      </c>
      <c r="Y275">
        <f>FLOOR(GPU!$A$19/X275,1)</f>
        <v>1</v>
      </c>
      <c r="Z275">
        <f>MIN(64,Y275*GPU!$A$8)</f>
        <v>4</v>
      </c>
      <c r="AA275">
        <f>MIN($B$16*$B$18,GPU!$A$11)</f>
        <v>40</v>
      </c>
      <c r="AI275" s="4"/>
    </row>
    <row r="276" spans="24:35">
      <c r="X276">
        <f t="shared" si="18"/>
        <v>161</v>
      </c>
      <c r="Y276">
        <f>FLOOR(GPU!$A$19/X276,1)</f>
        <v>1</v>
      </c>
      <c r="Z276">
        <f>MIN(64,Y276*GPU!$A$8)</f>
        <v>4</v>
      </c>
      <c r="AA276">
        <f>MIN($B$16*$B$18,GPU!$A$11)</f>
        <v>40</v>
      </c>
      <c r="AI276" s="4"/>
    </row>
    <row r="277" spans="24:35">
      <c r="X277">
        <f t="shared" si="18"/>
        <v>162</v>
      </c>
      <c r="Y277">
        <f>FLOOR(GPU!$A$19/X277,1)</f>
        <v>1</v>
      </c>
      <c r="Z277">
        <f>MIN(64,Y277*GPU!$A$8)</f>
        <v>4</v>
      </c>
      <c r="AA277">
        <f>MIN($B$16*$B$18,GPU!$A$11)</f>
        <v>40</v>
      </c>
      <c r="AI277" s="4"/>
    </row>
    <row r="278" spans="24:35">
      <c r="X278">
        <f t="shared" si="18"/>
        <v>163</v>
      </c>
      <c r="Y278">
        <f>FLOOR(GPU!$A$19/X278,1)</f>
        <v>1</v>
      </c>
      <c r="Z278">
        <f>MIN(64,Y278*GPU!$A$8)</f>
        <v>4</v>
      </c>
      <c r="AA278">
        <f>MIN($B$16*$B$18,GPU!$A$11)</f>
        <v>40</v>
      </c>
      <c r="AI278" s="4"/>
    </row>
    <row r="279" spans="24:35">
      <c r="X279">
        <f t="shared" si="18"/>
        <v>164</v>
      </c>
      <c r="Y279">
        <f>FLOOR(GPU!$A$19/X279,1)</f>
        <v>1</v>
      </c>
      <c r="Z279">
        <f>MIN(64,Y279*GPU!$A$8)</f>
        <v>4</v>
      </c>
      <c r="AA279">
        <f>MIN($B$16*$B$18,GPU!$A$11)</f>
        <v>40</v>
      </c>
      <c r="AI279" s="4"/>
    </row>
    <row r="280" spans="24:35">
      <c r="X280">
        <f t="shared" si="18"/>
        <v>165</v>
      </c>
      <c r="Y280">
        <f>FLOOR(GPU!$A$19/X280,1)</f>
        <v>1</v>
      </c>
      <c r="Z280">
        <f>MIN(64,Y280*GPU!$A$8)</f>
        <v>4</v>
      </c>
      <c r="AA280">
        <f>MIN($B$16*$B$18,GPU!$A$11)</f>
        <v>40</v>
      </c>
      <c r="AI280" s="4"/>
    </row>
    <row r="281" spans="24:35">
      <c r="X281">
        <f t="shared" si="18"/>
        <v>166</v>
      </c>
      <c r="Y281">
        <f>FLOOR(GPU!$A$19/X281,1)</f>
        <v>1</v>
      </c>
      <c r="Z281">
        <f>MIN(64,Y281*GPU!$A$8)</f>
        <v>4</v>
      </c>
      <c r="AA281">
        <f>MIN($B$16*$B$18,GPU!$A$11)</f>
        <v>40</v>
      </c>
      <c r="AI281" s="4"/>
    </row>
    <row r="282" spans="24:35">
      <c r="X282">
        <f t="shared" si="18"/>
        <v>167</v>
      </c>
      <c r="Y282">
        <f>FLOOR(GPU!$A$19/X282,1)</f>
        <v>1</v>
      </c>
      <c r="Z282">
        <f>MIN(64,Y282*GPU!$A$8)</f>
        <v>4</v>
      </c>
      <c r="AA282">
        <f>MIN($B$16*$B$18,GPU!$A$11)</f>
        <v>40</v>
      </c>
      <c r="AI282" s="4"/>
    </row>
    <row r="283" spans="24:35">
      <c r="X283">
        <f t="shared" si="18"/>
        <v>168</v>
      </c>
      <c r="Y283">
        <f>FLOOR(GPU!$A$19/X283,1)</f>
        <v>1</v>
      </c>
      <c r="Z283">
        <f>MIN(64,Y283*GPU!$A$8)</f>
        <v>4</v>
      </c>
      <c r="AA283">
        <f>MIN($B$16*$B$18,GPU!$A$11)</f>
        <v>40</v>
      </c>
      <c r="AI283" s="4"/>
    </row>
    <row r="284" spans="24:35">
      <c r="X284">
        <f t="shared" si="18"/>
        <v>169</v>
      </c>
      <c r="Y284">
        <f>FLOOR(GPU!$A$19/X284,1)</f>
        <v>1</v>
      </c>
      <c r="Z284">
        <f>MIN(64,Y284*GPU!$A$8)</f>
        <v>4</v>
      </c>
      <c r="AA284">
        <f>MIN($B$16*$B$18,GPU!$A$11)</f>
        <v>40</v>
      </c>
      <c r="AI284" s="4"/>
    </row>
    <row r="285" spans="24:35">
      <c r="X285">
        <f t="shared" si="18"/>
        <v>170</v>
      </c>
      <c r="Y285">
        <f>FLOOR(GPU!$A$19/X285,1)</f>
        <v>1</v>
      </c>
      <c r="Z285">
        <f>MIN(64,Y285*GPU!$A$8)</f>
        <v>4</v>
      </c>
      <c r="AA285">
        <f>MIN($B$16*$B$18,GPU!$A$11)</f>
        <v>40</v>
      </c>
      <c r="AI285" s="4"/>
    </row>
    <row r="286" spans="24:35">
      <c r="X286">
        <f t="shared" si="18"/>
        <v>171</v>
      </c>
      <c r="Y286">
        <f>FLOOR(GPU!$A$19/X286,1)</f>
        <v>1</v>
      </c>
      <c r="Z286">
        <f>MIN(64,Y286*GPU!$A$8)</f>
        <v>4</v>
      </c>
      <c r="AA286">
        <f>MIN($B$16*$B$18,GPU!$A$11)</f>
        <v>40</v>
      </c>
      <c r="AI286" s="4"/>
    </row>
    <row r="287" spans="24:35">
      <c r="X287">
        <f t="shared" si="18"/>
        <v>172</v>
      </c>
      <c r="Y287">
        <f>FLOOR(GPU!$A$19/X287,1)</f>
        <v>1</v>
      </c>
      <c r="Z287">
        <f>MIN(64,Y287*GPU!$A$8)</f>
        <v>4</v>
      </c>
      <c r="AA287">
        <f>MIN($B$16*$B$18,GPU!$A$11)</f>
        <v>40</v>
      </c>
      <c r="AI287" s="4"/>
    </row>
    <row r="288" spans="24:35">
      <c r="X288">
        <f t="shared" si="18"/>
        <v>173</v>
      </c>
      <c r="Y288">
        <f>FLOOR(GPU!$A$19/X288,1)</f>
        <v>1</v>
      </c>
      <c r="Z288">
        <f>MIN(64,Y288*GPU!$A$8)</f>
        <v>4</v>
      </c>
      <c r="AA288">
        <f>MIN($B$16*$B$18,GPU!$A$11)</f>
        <v>40</v>
      </c>
      <c r="AI288" s="4"/>
    </row>
    <row r="289" spans="24:35">
      <c r="X289">
        <f t="shared" si="18"/>
        <v>174</v>
      </c>
      <c r="Y289">
        <f>FLOOR(GPU!$A$19/X289,1)</f>
        <v>1</v>
      </c>
      <c r="Z289">
        <f>MIN(64,Y289*GPU!$A$8)</f>
        <v>4</v>
      </c>
      <c r="AA289">
        <f>MIN($B$16*$B$18,GPU!$A$11)</f>
        <v>40</v>
      </c>
      <c r="AI289" s="4"/>
    </row>
    <row r="290" spans="24:35">
      <c r="X290">
        <f t="shared" si="18"/>
        <v>175</v>
      </c>
      <c r="Y290">
        <f>FLOOR(GPU!$A$19/X290,1)</f>
        <v>1</v>
      </c>
      <c r="Z290">
        <f>MIN(64,Y290*GPU!$A$8)</f>
        <v>4</v>
      </c>
      <c r="AA290">
        <f>MIN($B$16*$B$18,GPU!$A$11)</f>
        <v>40</v>
      </c>
      <c r="AI290" s="4"/>
    </row>
    <row r="291" spans="24:35">
      <c r="X291">
        <f t="shared" si="18"/>
        <v>176</v>
      </c>
      <c r="Y291">
        <f>FLOOR(GPU!$A$19/X291,1)</f>
        <v>1</v>
      </c>
      <c r="Z291">
        <f>MIN(64,Y291*GPU!$A$8)</f>
        <v>4</v>
      </c>
      <c r="AA291">
        <f>MIN($B$16*$B$18,GPU!$A$11)</f>
        <v>40</v>
      </c>
      <c r="AI291" s="4"/>
    </row>
    <row r="292" spans="24:35">
      <c r="X292">
        <f t="shared" si="18"/>
        <v>177</v>
      </c>
      <c r="Y292">
        <f>FLOOR(GPU!$A$19/X292,1)</f>
        <v>1</v>
      </c>
      <c r="Z292">
        <f>MIN(64,Y292*GPU!$A$8)</f>
        <v>4</v>
      </c>
      <c r="AA292">
        <f>MIN($B$16*$B$18,GPU!$A$11)</f>
        <v>40</v>
      </c>
      <c r="AI292" s="4"/>
    </row>
    <row r="293" spans="24:35">
      <c r="X293">
        <f t="shared" si="18"/>
        <v>178</v>
      </c>
      <c r="Y293">
        <f>FLOOR(GPU!$A$19/X293,1)</f>
        <v>1</v>
      </c>
      <c r="Z293">
        <f>MIN(64,Y293*GPU!$A$8)</f>
        <v>4</v>
      </c>
      <c r="AA293">
        <f>MIN($B$16*$B$18,GPU!$A$11)</f>
        <v>40</v>
      </c>
      <c r="AI293" s="4"/>
    </row>
    <row r="294" spans="24:35">
      <c r="X294">
        <f t="shared" si="18"/>
        <v>179</v>
      </c>
      <c r="Y294">
        <f>FLOOR(GPU!$A$19/X294,1)</f>
        <v>1</v>
      </c>
      <c r="Z294">
        <f>MIN(64,Y294*GPU!$A$8)</f>
        <v>4</v>
      </c>
      <c r="AA294">
        <f>MIN($B$16*$B$18,GPU!$A$11)</f>
        <v>40</v>
      </c>
      <c r="AI294" s="4"/>
    </row>
    <row r="295" spans="24:35">
      <c r="X295">
        <f t="shared" si="18"/>
        <v>180</v>
      </c>
      <c r="Y295">
        <f>FLOOR(GPU!$A$19/X295,1)</f>
        <v>1</v>
      </c>
      <c r="Z295">
        <f>MIN(64,Y295*GPU!$A$8)</f>
        <v>4</v>
      </c>
      <c r="AA295">
        <f>MIN($B$16*$B$18,GPU!$A$11)</f>
        <v>40</v>
      </c>
      <c r="AI295" s="4"/>
    </row>
    <row r="296" spans="24:35">
      <c r="X296">
        <f t="shared" si="18"/>
        <v>181</v>
      </c>
      <c r="Y296">
        <f>FLOOR(GPU!$A$19/X296,1)</f>
        <v>1</v>
      </c>
      <c r="Z296">
        <f>MIN(64,Y296*GPU!$A$8)</f>
        <v>4</v>
      </c>
      <c r="AA296">
        <f>MIN($B$16*$B$18,GPU!$A$11)</f>
        <v>40</v>
      </c>
      <c r="AI296" s="4"/>
    </row>
    <row r="297" spans="24:35">
      <c r="X297">
        <f t="shared" si="18"/>
        <v>182</v>
      </c>
      <c r="Y297">
        <f>FLOOR(GPU!$A$19/X297,1)</f>
        <v>1</v>
      </c>
      <c r="Z297">
        <f>MIN(64,Y297*GPU!$A$8)</f>
        <v>4</v>
      </c>
      <c r="AA297">
        <f>MIN($B$16*$B$18,GPU!$A$11)</f>
        <v>40</v>
      </c>
      <c r="AI297" s="4"/>
    </row>
    <row r="298" spans="24:35">
      <c r="X298">
        <f t="shared" si="18"/>
        <v>183</v>
      </c>
      <c r="Y298">
        <f>FLOOR(GPU!$A$19/X298,1)</f>
        <v>1</v>
      </c>
      <c r="Z298">
        <f>MIN(64,Y298*GPU!$A$8)</f>
        <v>4</v>
      </c>
      <c r="AA298">
        <f>MIN($B$16*$B$18,GPU!$A$11)</f>
        <v>40</v>
      </c>
      <c r="AI298" s="4"/>
    </row>
    <row r="299" spans="24:35">
      <c r="X299">
        <f t="shared" si="18"/>
        <v>184</v>
      </c>
      <c r="Y299">
        <f>FLOOR(GPU!$A$19/X299,1)</f>
        <v>1</v>
      </c>
      <c r="Z299">
        <f>MIN(64,Y299*GPU!$A$8)</f>
        <v>4</v>
      </c>
      <c r="AA299">
        <f>MIN($B$16*$B$18,GPU!$A$11)</f>
        <v>40</v>
      </c>
      <c r="AI299" s="4"/>
    </row>
    <row r="300" spans="24:35">
      <c r="X300">
        <f t="shared" si="18"/>
        <v>185</v>
      </c>
      <c r="Y300">
        <f>FLOOR(GPU!$A$19/X300,1)</f>
        <v>1</v>
      </c>
      <c r="Z300">
        <f>MIN(64,Y300*GPU!$A$8)</f>
        <v>4</v>
      </c>
      <c r="AA300">
        <f>MIN($B$16*$B$18,GPU!$A$11)</f>
        <v>40</v>
      </c>
      <c r="AI300" s="4"/>
    </row>
    <row r="301" spans="24:35">
      <c r="X301">
        <f t="shared" si="18"/>
        <v>186</v>
      </c>
      <c r="Y301">
        <f>FLOOR(GPU!$A$19/X301,1)</f>
        <v>1</v>
      </c>
      <c r="Z301">
        <f>MIN(64,Y301*GPU!$A$8)</f>
        <v>4</v>
      </c>
      <c r="AA301">
        <f>MIN($B$16*$B$18,GPU!$A$11)</f>
        <v>40</v>
      </c>
      <c r="AI301" s="4"/>
    </row>
    <row r="302" spans="24:35">
      <c r="X302">
        <f t="shared" si="18"/>
        <v>187</v>
      </c>
      <c r="Y302">
        <f>FLOOR(GPU!$A$19/X302,1)</f>
        <v>1</v>
      </c>
      <c r="Z302">
        <f>MIN(64,Y302*GPU!$A$8)</f>
        <v>4</v>
      </c>
      <c r="AA302">
        <f>MIN($B$16*$B$18,GPU!$A$11)</f>
        <v>40</v>
      </c>
      <c r="AI302" s="4"/>
    </row>
    <row r="303" spans="24:35">
      <c r="X303">
        <f t="shared" si="18"/>
        <v>188</v>
      </c>
      <c r="Y303">
        <f>FLOOR(GPU!$A$19/X303,1)</f>
        <v>1</v>
      </c>
      <c r="Z303">
        <f>MIN(64,Y303*GPU!$A$8)</f>
        <v>4</v>
      </c>
      <c r="AA303">
        <f>MIN($B$16*$B$18,GPU!$A$11)</f>
        <v>40</v>
      </c>
      <c r="AI303" s="4"/>
    </row>
    <row r="304" spans="24:35">
      <c r="X304">
        <f t="shared" si="18"/>
        <v>189</v>
      </c>
      <c r="Y304">
        <f>FLOOR(GPU!$A$19/X304,1)</f>
        <v>1</v>
      </c>
      <c r="Z304">
        <f>MIN(64,Y304*GPU!$A$8)</f>
        <v>4</v>
      </c>
      <c r="AA304">
        <f>MIN($B$16*$B$18,GPU!$A$11)</f>
        <v>40</v>
      </c>
      <c r="AI304" s="4"/>
    </row>
    <row r="305" spans="24:35">
      <c r="X305">
        <f t="shared" si="18"/>
        <v>190</v>
      </c>
      <c r="Y305">
        <f>FLOOR(GPU!$A$19/X305,1)</f>
        <v>1</v>
      </c>
      <c r="Z305">
        <f>MIN(64,Y305*GPU!$A$8)</f>
        <v>4</v>
      </c>
      <c r="AA305">
        <f>MIN($B$16*$B$18,GPU!$A$11)</f>
        <v>40</v>
      </c>
      <c r="AI305" s="4"/>
    </row>
    <row r="306" spans="24:35">
      <c r="X306">
        <f t="shared" si="18"/>
        <v>191</v>
      </c>
      <c r="Y306">
        <f>FLOOR(GPU!$A$19/X306,1)</f>
        <v>1</v>
      </c>
      <c r="Z306">
        <f>MIN(64,Y306*GPU!$A$8)</f>
        <v>4</v>
      </c>
      <c r="AA306">
        <f>MIN($B$16*$B$18,GPU!$A$11)</f>
        <v>40</v>
      </c>
      <c r="AI306" s="4"/>
    </row>
    <row r="307" spans="24:35">
      <c r="X307">
        <f t="shared" si="18"/>
        <v>192</v>
      </c>
      <c r="Y307">
        <f>FLOOR(GPU!$A$19/X307,1)</f>
        <v>1</v>
      </c>
      <c r="Z307">
        <f>MIN(64,Y307*GPU!$A$8)</f>
        <v>4</v>
      </c>
      <c r="AA307">
        <f>MIN($B$16*$B$18,GPU!$A$11)</f>
        <v>40</v>
      </c>
      <c r="AI307" s="4"/>
    </row>
    <row r="308" spans="24:35">
      <c r="X308">
        <f t="shared" si="18"/>
        <v>193</v>
      </c>
      <c r="Y308">
        <f>FLOOR(GPU!$A$19/X308,1)</f>
        <v>1</v>
      </c>
      <c r="Z308">
        <f>MIN(64,Y308*GPU!$A$8)</f>
        <v>4</v>
      </c>
      <c r="AA308">
        <f>MIN($B$16*$B$18,GPU!$A$11)</f>
        <v>40</v>
      </c>
      <c r="AI308" s="4"/>
    </row>
    <row r="309" spans="24:35">
      <c r="X309">
        <f t="shared" ref="X309:X328" si="20">X308+1</f>
        <v>194</v>
      </c>
      <c r="Y309">
        <f>FLOOR(GPU!$A$19/X309,1)</f>
        <v>1</v>
      </c>
      <c r="Z309">
        <f>MIN(64,Y309*GPU!$A$8)</f>
        <v>4</v>
      </c>
      <c r="AA309">
        <f>MIN($B$16*$B$18,GPU!$A$11)</f>
        <v>40</v>
      </c>
      <c r="AI309" s="4"/>
    </row>
    <row r="310" spans="24:35">
      <c r="X310">
        <f t="shared" si="20"/>
        <v>195</v>
      </c>
      <c r="Y310">
        <f>FLOOR(GPU!$A$19/X310,1)</f>
        <v>1</v>
      </c>
      <c r="Z310">
        <f>MIN(64,Y310*GPU!$A$8)</f>
        <v>4</v>
      </c>
      <c r="AA310">
        <f>MIN($B$16*$B$18,GPU!$A$11)</f>
        <v>40</v>
      </c>
      <c r="AI310" s="4"/>
    </row>
    <row r="311" spans="24:35">
      <c r="X311">
        <f t="shared" si="20"/>
        <v>196</v>
      </c>
      <c r="Y311">
        <f>FLOOR(GPU!$A$19/X311,1)</f>
        <v>1</v>
      </c>
      <c r="Z311">
        <f>MIN(64,Y311*GPU!$A$8)</f>
        <v>4</v>
      </c>
      <c r="AA311">
        <f>MIN($B$16*$B$18,GPU!$A$11)</f>
        <v>40</v>
      </c>
      <c r="AI311" s="4"/>
    </row>
    <row r="312" spans="24:35">
      <c r="X312">
        <f t="shared" si="20"/>
        <v>197</v>
      </c>
      <c r="Y312">
        <f>FLOOR(GPU!$A$19/X312,1)</f>
        <v>1</v>
      </c>
      <c r="Z312">
        <f>MIN(64,Y312*GPU!$A$8)</f>
        <v>4</v>
      </c>
      <c r="AA312">
        <f>MIN($B$16*$B$18,GPU!$A$11)</f>
        <v>40</v>
      </c>
      <c r="AI312" s="4"/>
    </row>
    <row r="313" spans="24:35">
      <c r="X313">
        <f t="shared" si="20"/>
        <v>198</v>
      </c>
      <c r="Y313">
        <f>FLOOR(GPU!$A$19/X313,1)</f>
        <v>1</v>
      </c>
      <c r="Z313">
        <f>MIN(64,Y313*GPU!$A$8)</f>
        <v>4</v>
      </c>
      <c r="AA313">
        <f>MIN($B$16*$B$18,GPU!$A$11)</f>
        <v>40</v>
      </c>
      <c r="AI313" s="4"/>
    </row>
    <row r="314" spans="24:35">
      <c r="X314">
        <f t="shared" si="20"/>
        <v>199</v>
      </c>
      <c r="Y314">
        <f>FLOOR(GPU!$A$19/X314,1)</f>
        <v>1</v>
      </c>
      <c r="Z314">
        <f>MIN(64,Y314*GPU!$A$8)</f>
        <v>4</v>
      </c>
      <c r="AA314">
        <f>MIN($B$16*$B$18,GPU!$A$11)</f>
        <v>40</v>
      </c>
      <c r="AI314" s="4"/>
    </row>
    <row r="315" spans="24:35">
      <c r="X315">
        <f t="shared" si="20"/>
        <v>200</v>
      </c>
      <c r="Y315">
        <f>FLOOR(GPU!$A$19/X315,1)</f>
        <v>1</v>
      </c>
      <c r="Z315">
        <f>MIN(64,Y315*GPU!$A$8)</f>
        <v>4</v>
      </c>
      <c r="AA315">
        <f>MIN($B$16*$B$18,GPU!$A$11)</f>
        <v>40</v>
      </c>
      <c r="AI315" s="4"/>
    </row>
    <row r="316" spans="24:35">
      <c r="X316">
        <f t="shared" si="20"/>
        <v>201</v>
      </c>
      <c r="Y316">
        <f>FLOOR(GPU!$A$19/X316,1)</f>
        <v>1</v>
      </c>
      <c r="Z316">
        <f>MIN(64,Y316*GPU!$A$8)</f>
        <v>4</v>
      </c>
      <c r="AA316">
        <f>MIN($B$16*$B$18,GPU!$A$11)</f>
        <v>40</v>
      </c>
      <c r="AI316" s="4"/>
    </row>
    <row r="317" spans="24:35">
      <c r="X317">
        <f t="shared" si="20"/>
        <v>202</v>
      </c>
      <c r="Y317">
        <f>FLOOR(GPU!$A$19/X317,1)</f>
        <v>1</v>
      </c>
      <c r="Z317">
        <f>MIN(64,Y317*GPU!$A$8)</f>
        <v>4</v>
      </c>
      <c r="AA317">
        <f>MIN($B$16*$B$18,GPU!$A$11)</f>
        <v>40</v>
      </c>
      <c r="AI317" s="4"/>
    </row>
    <row r="318" spans="24:35">
      <c r="X318">
        <f t="shared" si="20"/>
        <v>203</v>
      </c>
      <c r="Y318">
        <f>FLOOR(GPU!$A$19/X318,1)</f>
        <v>1</v>
      </c>
      <c r="Z318">
        <f>MIN(64,Y318*GPU!$A$8)</f>
        <v>4</v>
      </c>
      <c r="AA318">
        <f>MIN($B$16*$B$18,GPU!$A$11)</f>
        <v>40</v>
      </c>
      <c r="AI318" s="4"/>
    </row>
    <row r="319" spans="24:35">
      <c r="X319">
        <f t="shared" si="20"/>
        <v>204</v>
      </c>
      <c r="Y319">
        <f>FLOOR(GPU!$A$19/X319,1)</f>
        <v>1</v>
      </c>
      <c r="Z319">
        <f>MIN(64,Y319*GPU!$A$8)</f>
        <v>4</v>
      </c>
      <c r="AA319">
        <f>MIN($B$16*$B$18,GPU!$A$11)</f>
        <v>40</v>
      </c>
      <c r="AI319" s="4"/>
    </row>
    <row r="320" spans="24:35">
      <c r="X320">
        <f t="shared" si="20"/>
        <v>205</v>
      </c>
      <c r="Y320">
        <f>FLOOR(GPU!$A$19/X320,1)</f>
        <v>1</v>
      </c>
      <c r="Z320">
        <f>MIN(64,Y320*GPU!$A$8)</f>
        <v>4</v>
      </c>
      <c r="AA320">
        <f>MIN($B$16*$B$18,GPU!$A$11)</f>
        <v>40</v>
      </c>
      <c r="AI320" s="4"/>
    </row>
    <row r="321" spans="24:35">
      <c r="X321">
        <f t="shared" si="20"/>
        <v>206</v>
      </c>
      <c r="Y321">
        <f>FLOOR(GPU!$A$19/X321,1)</f>
        <v>1</v>
      </c>
      <c r="Z321">
        <f>MIN(64,Y321*GPU!$A$8)</f>
        <v>4</v>
      </c>
      <c r="AA321">
        <f>MIN($B$16*$B$18,GPU!$A$11)</f>
        <v>40</v>
      </c>
      <c r="AI321" s="4"/>
    </row>
    <row r="322" spans="24:35">
      <c r="X322">
        <f t="shared" si="20"/>
        <v>207</v>
      </c>
      <c r="Y322">
        <f>FLOOR(GPU!$A$19/X322,1)</f>
        <v>1</v>
      </c>
      <c r="Z322">
        <f>MIN(64,Y322*GPU!$A$8)</f>
        <v>4</v>
      </c>
      <c r="AA322">
        <f>MIN($B$16*$B$18,GPU!$A$11)</f>
        <v>40</v>
      </c>
      <c r="AI322" s="4"/>
    </row>
    <row r="323" spans="24:35">
      <c r="X323">
        <f t="shared" si="20"/>
        <v>208</v>
      </c>
      <c r="Y323">
        <f>FLOOR(GPU!$A$19/X323,1)</f>
        <v>1</v>
      </c>
      <c r="Z323">
        <f>MIN(64,Y323*GPU!$A$8)</f>
        <v>4</v>
      </c>
      <c r="AA323">
        <f>MIN($B$16*$B$18,GPU!$A$11)</f>
        <v>40</v>
      </c>
      <c r="AI323" s="4"/>
    </row>
    <row r="324" spans="24:35">
      <c r="X324">
        <f t="shared" si="20"/>
        <v>209</v>
      </c>
      <c r="Y324">
        <f>FLOOR(GPU!$A$19/X324,1)</f>
        <v>1</v>
      </c>
      <c r="Z324">
        <f>MIN(64,Y324*GPU!$A$8)</f>
        <v>4</v>
      </c>
      <c r="AA324">
        <f>MIN($B$16*$B$18,GPU!$A$11)</f>
        <v>40</v>
      </c>
      <c r="AI324" s="4"/>
    </row>
    <row r="325" spans="24:35">
      <c r="X325">
        <f t="shared" si="20"/>
        <v>210</v>
      </c>
      <c r="Y325">
        <f>FLOOR(GPU!$A$19/X325,1)</f>
        <v>1</v>
      </c>
      <c r="Z325">
        <f>MIN(64,Y325*GPU!$A$8)</f>
        <v>4</v>
      </c>
      <c r="AA325">
        <f>MIN($B$16*$B$18,GPU!$A$11)</f>
        <v>40</v>
      </c>
      <c r="AI325" s="4"/>
    </row>
    <row r="326" spans="24:35">
      <c r="X326">
        <f t="shared" si="20"/>
        <v>211</v>
      </c>
      <c r="Y326">
        <f>FLOOR(GPU!$A$19/X326,1)</f>
        <v>1</v>
      </c>
      <c r="Z326">
        <f>MIN(64,Y326*GPU!$A$8)</f>
        <v>4</v>
      </c>
      <c r="AA326">
        <f>MIN($B$16*$B$18,GPU!$A$11)</f>
        <v>40</v>
      </c>
      <c r="AI326" s="4"/>
    </row>
    <row r="327" spans="24:35">
      <c r="X327">
        <f t="shared" si="20"/>
        <v>212</v>
      </c>
      <c r="Y327">
        <f>FLOOR(GPU!$A$19/X327,1)</f>
        <v>1</v>
      </c>
      <c r="Z327">
        <f>MIN(64,Y327*GPU!$A$8)</f>
        <v>4</v>
      </c>
      <c r="AA327">
        <f>MIN($B$16*$B$18,GPU!$A$11)</f>
        <v>40</v>
      </c>
      <c r="AI327" s="4"/>
    </row>
    <row r="328" spans="24:35">
      <c r="X328">
        <f t="shared" si="20"/>
        <v>213</v>
      </c>
      <c r="Y328">
        <f>FLOOR(GPU!$A$19/X328,1)</f>
        <v>1</v>
      </c>
      <c r="Z328">
        <f>MIN(64,Y328*GPU!$A$8)</f>
        <v>4</v>
      </c>
      <c r="AA328">
        <f>MIN($B$16*$B$18,GPU!$A$11)</f>
        <v>40</v>
      </c>
      <c r="AI328" s="4"/>
    </row>
    <row r="329" spans="24:35">
      <c r="X329">
        <f>X328+1</f>
        <v>214</v>
      </c>
      <c r="Y329">
        <f>FLOOR(GPU!$A$19/X329,1)</f>
        <v>1</v>
      </c>
      <c r="Z329">
        <f>MIN(64,Y329*GPU!$A$8)</f>
        <v>4</v>
      </c>
      <c r="AA329">
        <f>MIN($B$16*$B$18,GPU!$A$11)</f>
        <v>40</v>
      </c>
      <c r="AI329" s="4"/>
    </row>
    <row r="330" spans="24:35">
      <c r="X330">
        <f t="shared" ref="X330:X372" si="21">X329+1</f>
        <v>215</v>
      </c>
      <c r="Y330">
        <f>FLOOR(GPU!$A$19/X330,1)</f>
        <v>1</v>
      </c>
      <c r="Z330">
        <f>MIN(64,Y330*GPU!$A$8)</f>
        <v>4</v>
      </c>
      <c r="AA330">
        <f>MIN($B$16*$B$18,GPU!$A$11)</f>
        <v>40</v>
      </c>
      <c r="AI330" s="4"/>
    </row>
    <row r="331" spans="24:35">
      <c r="X331">
        <f t="shared" si="21"/>
        <v>216</v>
      </c>
      <c r="Y331">
        <f>FLOOR(GPU!$A$19/X331,1)</f>
        <v>1</v>
      </c>
      <c r="Z331">
        <f>MIN(64,Y331*GPU!$A$8)</f>
        <v>4</v>
      </c>
      <c r="AA331">
        <f>MIN($B$16*$B$18,GPU!$A$11)</f>
        <v>40</v>
      </c>
      <c r="AI331" s="4"/>
    </row>
    <row r="332" spans="24:35">
      <c r="X332">
        <f t="shared" si="21"/>
        <v>217</v>
      </c>
      <c r="Y332">
        <f>FLOOR(GPU!$A$19/X332,1)</f>
        <v>1</v>
      </c>
      <c r="Z332">
        <f>MIN(64,Y332*GPU!$A$8)</f>
        <v>4</v>
      </c>
      <c r="AA332">
        <f>MIN($B$16*$B$18,GPU!$A$11)</f>
        <v>40</v>
      </c>
      <c r="AI332" s="4"/>
    </row>
    <row r="333" spans="24:35">
      <c r="X333">
        <f t="shared" si="21"/>
        <v>218</v>
      </c>
      <c r="Y333">
        <f>FLOOR(GPU!$A$19/X333,1)</f>
        <v>1</v>
      </c>
      <c r="Z333">
        <f>MIN(64,Y333*GPU!$A$8)</f>
        <v>4</v>
      </c>
      <c r="AA333">
        <f>MIN($B$16*$B$18,GPU!$A$11)</f>
        <v>40</v>
      </c>
      <c r="AI333" s="4"/>
    </row>
    <row r="334" spans="24:35">
      <c r="X334">
        <f t="shared" si="21"/>
        <v>219</v>
      </c>
      <c r="Y334">
        <f>FLOOR(GPU!$A$19/X334,1)</f>
        <v>1</v>
      </c>
      <c r="Z334">
        <f>MIN(64,Y334*GPU!$A$8)</f>
        <v>4</v>
      </c>
      <c r="AA334">
        <f>MIN($B$16*$B$18,GPU!$A$11)</f>
        <v>40</v>
      </c>
      <c r="AI334" s="4"/>
    </row>
    <row r="335" spans="24:35">
      <c r="X335">
        <f t="shared" si="21"/>
        <v>220</v>
      </c>
      <c r="Y335">
        <f>FLOOR(GPU!$A$19/X335,1)</f>
        <v>1</v>
      </c>
      <c r="Z335">
        <f>MIN(64,Y335*GPU!$A$8)</f>
        <v>4</v>
      </c>
      <c r="AA335">
        <f>MIN($B$16*$B$18,GPU!$A$11)</f>
        <v>40</v>
      </c>
      <c r="AI335" s="4"/>
    </row>
    <row r="336" spans="24:35">
      <c r="X336">
        <f t="shared" si="21"/>
        <v>221</v>
      </c>
      <c r="Y336">
        <f>FLOOR(GPU!$A$19/X336,1)</f>
        <v>1</v>
      </c>
      <c r="Z336">
        <f>MIN(64,Y336*GPU!$A$8)</f>
        <v>4</v>
      </c>
      <c r="AA336">
        <f>MIN($B$16*$B$18,GPU!$A$11)</f>
        <v>40</v>
      </c>
      <c r="AI336" s="4"/>
    </row>
    <row r="337" spans="24:35">
      <c r="X337">
        <f t="shared" si="21"/>
        <v>222</v>
      </c>
      <c r="Y337">
        <f>FLOOR(GPU!$A$19/X337,1)</f>
        <v>1</v>
      </c>
      <c r="Z337">
        <f>MIN(64,Y337*GPU!$A$8)</f>
        <v>4</v>
      </c>
      <c r="AA337">
        <f>MIN($B$16*$B$18,GPU!$A$11)</f>
        <v>40</v>
      </c>
      <c r="AI337" s="4"/>
    </row>
    <row r="338" spans="24:35">
      <c r="X338">
        <f t="shared" si="21"/>
        <v>223</v>
      </c>
      <c r="Y338">
        <f>FLOOR(GPU!$A$19/X338,1)</f>
        <v>1</v>
      </c>
      <c r="Z338">
        <f>MIN(64,Y338*GPU!$A$8)</f>
        <v>4</v>
      </c>
      <c r="AA338">
        <f>MIN($B$16*$B$18,GPU!$A$11)</f>
        <v>40</v>
      </c>
      <c r="AI338" s="4"/>
    </row>
    <row r="339" spans="24:35">
      <c r="X339">
        <f t="shared" si="21"/>
        <v>224</v>
      </c>
      <c r="Y339">
        <f>FLOOR(GPU!$A$19/X339,1)</f>
        <v>1</v>
      </c>
      <c r="Z339">
        <f>MIN(64,Y339*GPU!$A$8)</f>
        <v>4</v>
      </c>
      <c r="AA339">
        <f>MIN($B$16*$B$18,GPU!$A$11)</f>
        <v>40</v>
      </c>
      <c r="AI339" s="4"/>
    </row>
    <row r="340" spans="24:35">
      <c r="X340">
        <f t="shared" si="21"/>
        <v>225</v>
      </c>
      <c r="Y340">
        <f>FLOOR(GPU!$A$19/X340,1)</f>
        <v>1</v>
      </c>
      <c r="Z340">
        <f>MIN(64,Y340*GPU!$A$8)</f>
        <v>4</v>
      </c>
      <c r="AA340">
        <f>MIN($B$16*$B$18,GPU!$A$11)</f>
        <v>40</v>
      </c>
      <c r="AI340" s="4"/>
    </row>
    <row r="341" spans="24:35">
      <c r="X341">
        <f t="shared" si="21"/>
        <v>226</v>
      </c>
      <c r="Y341">
        <f>FLOOR(GPU!$A$19/X341,1)</f>
        <v>1</v>
      </c>
      <c r="Z341">
        <f>MIN(64,Y341*GPU!$A$8)</f>
        <v>4</v>
      </c>
      <c r="AA341">
        <f>MIN($B$16*$B$18,GPU!$A$11)</f>
        <v>40</v>
      </c>
      <c r="AI341" s="4"/>
    </row>
    <row r="342" spans="24:35">
      <c r="X342">
        <f t="shared" si="21"/>
        <v>227</v>
      </c>
      <c r="Y342">
        <f>FLOOR(GPU!$A$19/X342,1)</f>
        <v>1</v>
      </c>
      <c r="Z342">
        <f>MIN(64,Y342*GPU!$A$8)</f>
        <v>4</v>
      </c>
      <c r="AA342">
        <f>MIN($B$16*$B$18,GPU!$A$11)</f>
        <v>40</v>
      </c>
      <c r="AI342" s="4"/>
    </row>
    <row r="343" spans="24:35">
      <c r="X343">
        <f t="shared" si="21"/>
        <v>228</v>
      </c>
      <c r="Y343">
        <f>FLOOR(GPU!$A$19/X343,1)</f>
        <v>1</v>
      </c>
      <c r="Z343">
        <f>MIN(64,Y343*GPU!$A$8)</f>
        <v>4</v>
      </c>
      <c r="AA343">
        <f>MIN($B$16*$B$18,GPU!$A$11)</f>
        <v>40</v>
      </c>
      <c r="AI343" s="4"/>
    </row>
    <row r="344" spans="24:35">
      <c r="X344">
        <f t="shared" si="21"/>
        <v>229</v>
      </c>
      <c r="Y344">
        <f>FLOOR(GPU!$A$19/X344,1)</f>
        <v>1</v>
      </c>
      <c r="Z344">
        <f>MIN(64,Y344*GPU!$A$8)</f>
        <v>4</v>
      </c>
      <c r="AA344">
        <f>MIN($B$16*$B$18,GPU!$A$11)</f>
        <v>40</v>
      </c>
      <c r="AI344" s="4"/>
    </row>
    <row r="345" spans="24:35">
      <c r="X345">
        <f t="shared" si="21"/>
        <v>230</v>
      </c>
      <c r="Y345">
        <f>FLOOR(GPU!$A$19/X345,1)</f>
        <v>1</v>
      </c>
      <c r="Z345">
        <f>MIN(64,Y345*GPU!$A$8)</f>
        <v>4</v>
      </c>
      <c r="AA345">
        <f>MIN($B$16*$B$18,GPU!$A$11)</f>
        <v>40</v>
      </c>
      <c r="AI345" s="4"/>
    </row>
    <row r="346" spans="24:35">
      <c r="X346">
        <f t="shared" si="21"/>
        <v>231</v>
      </c>
      <c r="Y346">
        <f>FLOOR(GPU!$A$19/X346,1)</f>
        <v>1</v>
      </c>
      <c r="Z346">
        <f>MIN(64,Y346*GPU!$A$8)</f>
        <v>4</v>
      </c>
      <c r="AA346">
        <f>MIN($B$16*$B$18,GPU!$A$11)</f>
        <v>40</v>
      </c>
      <c r="AI346" s="4"/>
    </row>
    <row r="347" spans="24:35">
      <c r="X347">
        <f t="shared" si="21"/>
        <v>232</v>
      </c>
      <c r="Y347">
        <f>FLOOR(GPU!$A$19/X347,1)</f>
        <v>1</v>
      </c>
      <c r="Z347">
        <f>MIN(64,Y347*GPU!$A$8)</f>
        <v>4</v>
      </c>
      <c r="AA347">
        <f>MIN($B$16*$B$18,GPU!$A$11)</f>
        <v>40</v>
      </c>
      <c r="AI347" s="4"/>
    </row>
    <row r="348" spans="24:35">
      <c r="X348">
        <f t="shared" si="21"/>
        <v>233</v>
      </c>
      <c r="Y348">
        <f>FLOOR(GPU!$A$19/X348,1)</f>
        <v>1</v>
      </c>
      <c r="Z348">
        <f>MIN(64,Y348*GPU!$A$8)</f>
        <v>4</v>
      </c>
      <c r="AA348">
        <f>MIN($B$16*$B$18,GPU!$A$11)</f>
        <v>40</v>
      </c>
      <c r="AI348" s="4"/>
    </row>
    <row r="349" spans="24:35">
      <c r="X349">
        <f t="shared" si="21"/>
        <v>234</v>
      </c>
      <c r="Y349">
        <f>FLOOR(GPU!$A$19/X349,1)</f>
        <v>1</v>
      </c>
      <c r="Z349">
        <f>MIN(64,Y349*GPU!$A$8)</f>
        <v>4</v>
      </c>
      <c r="AA349">
        <f>MIN($B$16*$B$18,GPU!$A$11)</f>
        <v>40</v>
      </c>
      <c r="AI349" s="4"/>
    </row>
    <row r="350" spans="24:35">
      <c r="X350">
        <f t="shared" si="21"/>
        <v>235</v>
      </c>
      <c r="Y350">
        <f>FLOOR(GPU!$A$19/X350,1)</f>
        <v>1</v>
      </c>
      <c r="Z350">
        <f>MIN(64,Y350*GPU!$A$8)</f>
        <v>4</v>
      </c>
      <c r="AA350">
        <f>MIN($B$16*$B$18,GPU!$A$11)</f>
        <v>40</v>
      </c>
      <c r="AI350" s="4"/>
    </row>
    <row r="351" spans="24:35">
      <c r="X351">
        <f t="shared" si="21"/>
        <v>236</v>
      </c>
      <c r="Y351">
        <f>FLOOR(GPU!$A$19/X351,1)</f>
        <v>1</v>
      </c>
      <c r="Z351">
        <f>MIN(64,Y351*GPU!$A$8)</f>
        <v>4</v>
      </c>
      <c r="AA351">
        <f>MIN($B$16*$B$18,GPU!$A$11)</f>
        <v>40</v>
      </c>
      <c r="AI351" s="4"/>
    </row>
    <row r="352" spans="24:35">
      <c r="X352">
        <f t="shared" si="21"/>
        <v>237</v>
      </c>
      <c r="Y352">
        <f>FLOOR(GPU!$A$19/X352,1)</f>
        <v>1</v>
      </c>
      <c r="Z352">
        <f>MIN(64,Y352*GPU!$A$8)</f>
        <v>4</v>
      </c>
      <c r="AA352">
        <f>MIN($B$16*$B$18,GPU!$A$11)</f>
        <v>40</v>
      </c>
      <c r="AI352" s="4"/>
    </row>
    <row r="353" spans="24:35">
      <c r="X353">
        <f t="shared" si="21"/>
        <v>238</v>
      </c>
      <c r="Y353">
        <f>FLOOR(GPU!$A$19/X353,1)</f>
        <v>1</v>
      </c>
      <c r="Z353">
        <f>MIN(64,Y353*GPU!$A$8)</f>
        <v>4</v>
      </c>
      <c r="AA353">
        <f>MIN($B$16*$B$18,GPU!$A$11)</f>
        <v>40</v>
      </c>
      <c r="AI353" s="4"/>
    </row>
    <row r="354" spans="24:35">
      <c r="X354">
        <f t="shared" si="21"/>
        <v>239</v>
      </c>
      <c r="Y354">
        <f>FLOOR(GPU!$A$19/X354,1)</f>
        <v>1</v>
      </c>
      <c r="Z354">
        <f>MIN(64,Y354*GPU!$A$8)</f>
        <v>4</v>
      </c>
      <c r="AA354">
        <f>MIN($B$16*$B$18,GPU!$A$11)</f>
        <v>40</v>
      </c>
      <c r="AI354" s="4"/>
    </row>
    <row r="355" spans="24:35">
      <c r="X355">
        <f t="shared" si="21"/>
        <v>240</v>
      </c>
      <c r="Y355">
        <f>FLOOR(GPU!$A$19/X355,1)</f>
        <v>1</v>
      </c>
      <c r="Z355">
        <f>MIN(64,Y355*GPU!$A$8)</f>
        <v>4</v>
      </c>
      <c r="AA355">
        <f>MIN($B$16*$B$18,GPU!$A$11)</f>
        <v>40</v>
      </c>
      <c r="AI355" s="4"/>
    </row>
    <row r="356" spans="24:35">
      <c r="X356">
        <f t="shared" si="21"/>
        <v>241</v>
      </c>
      <c r="Y356">
        <f>FLOOR(GPU!$A$19/X356,1)</f>
        <v>1</v>
      </c>
      <c r="Z356">
        <f>MIN(64,Y356*GPU!$A$8)</f>
        <v>4</v>
      </c>
      <c r="AA356">
        <f>MIN($B$16*$B$18,GPU!$A$11)</f>
        <v>40</v>
      </c>
      <c r="AI356" s="4"/>
    </row>
    <row r="357" spans="24:35">
      <c r="X357">
        <f t="shared" si="21"/>
        <v>242</v>
      </c>
      <c r="Y357">
        <f>FLOOR(GPU!$A$19/X357,1)</f>
        <v>1</v>
      </c>
      <c r="Z357">
        <f>MIN(64,Y357*GPU!$A$8)</f>
        <v>4</v>
      </c>
      <c r="AA357">
        <f>MIN($B$16*$B$18,GPU!$A$11)</f>
        <v>40</v>
      </c>
      <c r="AI357" s="4"/>
    </row>
    <row r="358" spans="24:35">
      <c r="X358">
        <f t="shared" si="21"/>
        <v>243</v>
      </c>
      <c r="Y358">
        <f>FLOOR(GPU!$A$19/X358,1)</f>
        <v>1</v>
      </c>
      <c r="Z358">
        <f>MIN(64,Y358*GPU!$A$8)</f>
        <v>4</v>
      </c>
      <c r="AA358">
        <f>MIN($B$16*$B$18,GPU!$A$11)</f>
        <v>40</v>
      </c>
      <c r="AI358" s="4"/>
    </row>
    <row r="359" spans="24:35">
      <c r="X359">
        <f t="shared" si="21"/>
        <v>244</v>
      </c>
      <c r="Y359">
        <f>FLOOR(GPU!$A$19/X359,1)</f>
        <v>1</v>
      </c>
      <c r="Z359">
        <f>MIN(64,Y359*GPU!$A$8)</f>
        <v>4</v>
      </c>
      <c r="AA359">
        <f>MIN($B$16*$B$18,GPU!$A$11)</f>
        <v>40</v>
      </c>
      <c r="AI359" s="4"/>
    </row>
    <row r="360" spans="24:35">
      <c r="X360">
        <f t="shared" si="21"/>
        <v>245</v>
      </c>
      <c r="Y360">
        <f>FLOOR(GPU!$A$19/X360,1)</f>
        <v>1</v>
      </c>
      <c r="Z360">
        <f>MIN(64,Y360*GPU!$A$8)</f>
        <v>4</v>
      </c>
      <c r="AA360">
        <f>MIN($B$16*$B$18,GPU!$A$11)</f>
        <v>40</v>
      </c>
      <c r="AI360" s="4"/>
    </row>
    <row r="361" spans="24:35">
      <c r="X361">
        <f t="shared" si="21"/>
        <v>246</v>
      </c>
      <c r="Y361">
        <f>FLOOR(GPU!$A$19/X361,1)</f>
        <v>1</v>
      </c>
      <c r="Z361">
        <f>MIN(64,Y361*GPU!$A$8)</f>
        <v>4</v>
      </c>
      <c r="AA361">
        <f>MIN($B$16*$B$18,GPU!$A$11)</f>
        <v>40</v>
      </c>
      <c r="AI361" s="4"/>
    </row>
    <row r="362" spans="24:35">
      <c r="X362">
        <f t="shared" si="21"/>
        <v>247</v>
      </c>
      <c r="Y362">
        <f>FLOOR(GPU!$A$19/X362,1)</f>
        <v>1</v>
      </c>
      <c r="Z362">
        <f>MIN(64,Y362*GPU!$A$8)</f>
        <v>4</v>
      </c>
      <c r="AA362">
        <f>MIN($B$16*$B$18,GPU!$A$11)</f>
        <v>40</v>
      </c>
      <c r="AI362" s="4"/>
    </row>
    <row r="363" spans="24:35">
      <c r="X363">
        <f t="shared" si="21"/>
        <v>248</v>
      </c>
      <c r="Y363">
        <f>FLOOR(GPU!$A$19/X363,1)</f>
        <v>1</v>
      </c>
      <c r="Z363">
        <f>MIN(64,Y363*GPU!$A$8)</f>
        <v>4</v>
      </c>
      <c r="AA363">
        <f>MIN($B$16*$B$18,GPU!$A$11)</f>
        <v>40</v>
      </c>
      <c r="AI363" s="4"/>
    </row>
    <row r="364" spans="24:35">
      <c r="X364">
        <f t="shared" si="21"/>
        <v>249</v>
      </c>
      <c r="Y364">
        <f>FLOOR(GPU!$A$19/X364,1)</f>
        <v>1</v>
      </c>
      <c r="Z364">
        <f>MIN(64,Y364*GPU!$A$8)</f>
        <v>4</v>
      </c>
      <c r="AA364">
        <f>MIN($B$16*$B$18,GPU!$A$11)</f>
        <v>40</v>
      </c>
      <c r="AI364" s="4"/>
    </row>
    <row r="365" spans="24:35">
      <c r="X365">
        <f t="shared" si="21"/>
        <v>250</v>
      </c>
      <c r="Y365">
        <f>FLOOR(GPU!$A$19/X365,1)</f>
        <v>1</v>
      </c>
      <c r="Z365">
        <f>MIN(64,Y365*GPU!$A$8)</f>
        <v>4</v>
      </c>
      <c r="AA365">
        <f>MIN($B$16*$B$18,GPU!$A$11)</f>
        <v>40</v>
      </c>
      <c r="AI365" s="4"/>
    </row>
    <row r="366" spans="24:35">
      <c r="X366">
        <f t="shared" si="21"/>
        <v>251</v>
      </c>
      <c r="Y366">
        <f>FLOOR(GPU!$A$19/X366,1)</f>
        <v>1</v>
      </c>
      <c r="Z366">
        <f>MIN(64,Y366*GPU!$A$8)</f>
        <v>4</v>
      </c>
      <c r="AA366">
        <f>MIN($B$16*$B$18,GPU!$A$11)</f>
        <v>40</v>
      </c>
      <c r="AI366" s="4"/>
    </row>
    <row r="367" spans="24:35">
      <c r="X367">
        <f t="shared" si="21"/>
        <v>252</v>
      </c>
      <c r="Y367">
        <f>FLOOR(GPU!$A$19/X367,1)</f>
        <v>1</v>
      </c>
      <c r="Z367">
        <f>MIN(64,Y367*GPU!$A$8)</f>
        <v>4</v>
      </c>
      <c r="AA367">
        <f>MIN($B$16*$B$18,GPU!$A$11)</f>
        <v>40</v>
      </c>
      <c r="AI367" s="4"/>
    </row>
    <row r="368" spans="24:35">
      <c r="X368">
        <f t="shared" si="21"/>
        <v>253</v>
      </c>
      <c r="Y368">
        <f>FLOOR(GPU!$A$19/X368,1)</f>
        <v>1</v>
      </c>
      <c r="Z368">
        <f>MIN(64,Y368*GPU!$A$8)</f>
        <v>4</v>
      </c>
      <c r="AA368">
        <f>MIN($B$16*$B$18,GPU!$A$11)</f>
        <v>40</v>
      </c>
      <c r="AI368" s="4"/>
    </row>
    <row r="369" spans="24:35">
      <c r="X369">
        <f t="shared" si="21"/>
        <v>254</v>
      </c>
      <c r="Y369">
        <f>FLOOR(GPU!$A$19/X369,1)</f>
        <v>1</v>
      </c>
      <c r="Z369">
        <f>MIN(64,Y369*GPU!$A$8)</f>
        <v>4</v>
      </c>
      <c r="AA369">
        <f>MIN($B$16*$B$18,GPU!$A$11)</f>
        <v>40</v>
      </c>
      <c r="AI369" s="4"/>
    </row>
    <row r="370" spans="24:35">
      <c r="X370">
        <f t="shared" si="21"/>
        <v>255</v>
      </c>
      <c r="Y370">
        <f>FLOOR(GPU!$A$19/X370,1)</f>
        <v>1</v>
      </c>
      <c r="Z370">
        <f>MIN(64,Y370*GPU!$A$8)</f>
        <v>4</v>
      </c>
      <c r="AA370">
        <f>MIN($B$16*$B$18,GPU!$A$11)</f>
        <v>40</v>
      </c>
      <c r="AI370" s="4"/>
    </row>
    <row r="371" spans="24:35">
      <c r="X371">
        <f t="shared" si="21"/>
        <v>256</v>
      </c>
      <c r="Y371">
        <f>FLOOR(GPU!$A$19/X371,1)</f>
        <v>1</v>
      </c>
      <c r="Z371">
        <f>MIN(64,Y371*GPU!$A$8)</f>
        <v>4</v>
      </c>
      <c r="AA371">
        <f>MIN($B$16*$B$18,GPU!$A$11)</f>
        <v>40</v>
      </c>
      <c r="AI371" s="4"/>
    </row>
    <row r="372" spans="24:35">
      <c r="X372">
        <f t="shared" si="21"/>
        <v>257</v>
      </c>
      <c r="Y372">
        <f>FLOOR(GPU!$A$19/X372,1)</f>
        <v>0</v>
      </c>
      <c r="Z372">
        <f>MIN(64,Y372*GPU!$A$8)</f>
        <v>0</v>
      </c>
      <c r="AA372">
        <f>MIN($B$16*$B$18,GPU!$A$11)</f>
        <v>40</v>
      </c>
      <c r="AI372" s="4"/>
    </row>
    <row r="373" spans="24:35">
      <c r="AI373" s="4"/>
    </row>
    <row r="374" spans="24:35">
      <c r="AI374" s="4"/>
    </row>
    <row r="375" spans="24:35">
      <c r="AI375" s="4"/>
    </row>
    <row r="376" spans="24:35">
      <c r="AI376" s="4"/>
    </row>
    <row r="377" spans="24:35">
      <c r="AI377" s="4"/>
    </row>
    <row r="378" spans="24:35">
      <c r="AI378" s="4"/>
    </row>
    <row r="379" spans="24:35">
      <c r="AI379" s="4"/>
    </row>
    <row r="380" spans="24:35">
      <c r="AI380" s="4"/>
    </row>
    <row r="381" spans="24:35">
      <c r="AI381" s="4"/>
    </row>
    <row r="382" spans="24:35">
      <c r="AI382" s="4"/>
    </row>
    <row r="383" spans="24:35">
      <c r="AI383" s="4"/>
    </row>
    <row r="384" spans="24:35">
      <c r="AI384" s="4"/>
    </row>
    <row r="385" spans="35:35">
      <c r="AI385" s="4"/>
    </row>
    <row r="386" spans="35:35">
      <c r="AI386" s="4"/>
    </row>
    <row r="387" spans="35:35">
      <c r="AI387" s="4"/>
    </row>
    <row r="388" spans="35:35">
      <c r="AI388" s="4"/>
    </row>
    <row r="389" spans="35:35">
      <c r="AI389" s="4"/>
    </row>
    <row r="390" spans="35:35">
      <c r="AI390" s="4"/>
    </row>
    <row r="391" spans="35:35">
      <c r="AI391" s="4"/>
    </row>
    <row r="392" spans="35:35">
      <c r="AI392" s="4"/>
    </row>
    <row r="393" spans="35:35">
      <c r="AI393" s="4"/>
    </row>
    <row r="394" spans="35:35">
      <c r="AI394" s="4"/>
    </row>
    <row r="395" spans="35:35">
      <c r="AI395" s="4"/>
    </row>
    <row r="396" spans="35:35">
      <c r="AI396" s="4"/>
    </row>
    <row r="397" spans="35:35">
      <c r="AI397" s="4"/>
    </row>
    <row r="398" spans="35:35">
      <c r="AI398" s="4"/>
    </row>
    <row r="399" spans="35:35">
      <c r="AI399" s="4"/>
    </row>
    <row r="400" spans="35:35">
      <c r="AI400" s="4"/>
    </row>
    <row r="401" spans="35:35">
      <c r="AI401" s="4"/>
    </row>
    <row r="402" spans="35:35">
      <c r="AI402" s="4"/>
    </row>
    <row r="403" spans="35:35">
      <c r="AI403" s="4"/>
    </row>
    <row r="404" spans="35:35">
      <c r="AI404" s="4"/>
    </row>
    <row r="405" spans="35:35">
      <c r="AI405" s="4"/>
    </row>
    <row r="406" spans="35:35">
      <c r="AI406" s="4"/>
    </row>
    <row r="407" spans="35:35">
      <c r="AI407" s="4"/>
    </row>
    <row r="408" spans="35:35">
      <c r="AI408" s="4"/>
    </row>
    <row r="409" spans="35:35">
      <c r="AI409" s="4"/>
    </row>
    <row r="410" spans="35:35">
      <c r="AI410" s="4"/>
    </row>
    <row r="411" spans="35:35">
      <c r="AI411" s="4"/>
    </row>
    <row r="412" spans="35:35">
      <c r="AI412" s="4"/>
    </row>
    <row r="413" spans="35:35">
      <c r="AI413" s="4"/>
    </row>
    <row r="414" spans="35:35">
      <c r="AI414" s="4"/>
    </row>
    <row r="415" spans="35:35">
      <c r="AI415" s="4"/>
    </row>
    <row r="416" spans="35:35">
      <c r="AI416" s="4"/>
    </row>
    <row r="417" spans="35:35">
      <c r="AI417" s="4"/>
    </row>
    <row r="418" spans="35:35">
      <c r="AI418" s="4"/>
    </row>
    <row r="419" spans="35:35">
      <c r="AI419" s="4"/>
    </row>
    <row r="420" spans="35:35">
      <c r="AI420" s="4"/>
    </row>
    <row r="421" spans="35:35">
      <c r="AI421" s="4"/>
    </row>
    <row r="422" spans="35:35">
      <c r="AI422" s="4"/>
    </row>
    <row r="423" spans="35:35">
      <c r="AI423" s="4"/>
    </row>
    <row r="424" spans="35:35">
      <c r="AI424" s="4"/>
    </row>
    <row r="425" spans="35:35">
      <c r="AI425" s="4"/>
    </row>
    <row r="426" spans="35:35">
      <c r="AI426" s="4"/>
    </row>
    <row r="427" spans="35:35">
      <c r="AI427" s="4"/>
    </row>
    <row r="428" spans="35:35">
      <c r="AI428" s="4"/>
    </row>
    <row r="429" spans="35:35">
      <c r="AI429" s="4"/>
    </row>
    <row r="430" spans="35:35">
      <c r="AI430" s="4"/>
    </row>
    <row r="431" spans="35:35">
      <c r="AI431" s="4"/>
    </row>
    <row r="432" spans="35:35">
      <c r="AI432" s="4"/>
    </row>
    <row r="433" spans="35:35">
      <c r="AI433" s="4"/>
    </row>
    <row r="434" spans="35:35">
      <c r="AI434" s="4"/>
    </row>
    <row r="435" spans="35:35">
      <c r="AI435" s="4"/>
    </row>
    <row r="436" spans="35:35">
      <c r="AI436" s="4"/>
    </row>
    <row r="437" spans="35:35">
      <c r="AI437" s="4"/>
    </row>
    <row r="438" spans="35:35">
      <c r="AI438" s="4"/>
    </row>
    <row r="439" spans="35:35">
      <c r="AI439" s="4"/>
    </row>
    <row r="440" spans="35:35">
      <c r="AI440" s="4"/>
    </row>
    <row r="441" spans="35:35">
      <c r="AI441" s="4"/>
    </row>
    <row r="442" spans="35:35">
      <c r="AI442" s="4"/>
    </row>
    <row r="443" spans="35:35">
      <c r="AI443" s="4"/>
    </row>
    <row r="444" spans="35:35">
      <c r="AI444" s="4"/>
    </row>
    <row r="445" spans="35:35">
      <c r="AI445" s="4"/>
    </row>
    <row r="446" spans="35:35">
      <c r="AI446" s="4"/>
    </row>
    <row r="447" spans="35:35">
      <c r="AI447" s="4"/>
    </row>
    <row r="448" spans="35:35">
      <c r="AI448" s="4"/>
    </row>
    <row r="449" spans="35:35">
      <c r="AI449" s="4"/>
    </row>
    <row r="450" spans="35:35">
      <c r="AI450" s="4"/>
    </row>
    <row r="451" spans="35:35">
      <c r="AI451" s="4"/>
    </row>
    <row r="452" spans="35:35">
      <c r="AI452" s="4"/>
    </row>
    <row r="453" spans="35:35">
      <c r="AI453" s="4"/>
    </row>
    <row r="454" spans="35:35">
      <c r="AI454" s="4"/>
    </row>
    <row r="455" spans="35:35">
      <c r="AI455" s="4"/>
    </row>
    <row r="456" spans="35:35">
      <c r="AI456" s="4"/>
    </row>
    <row r="457" spans="35:35">
      <c r="AI457" s="4"/>
    </row>
    <row r="458" spans="35:35">
      <c r="AI458" s="4"/>
    </row>
    <row r="459" spans="35:35">
      <c r="AI459" s="4"/>
    </row>
    <row r="460" spans="35:35">
      <c r="AI460" s="4"/>
    </row>
    <row r="461" spans="35:35">
      <c r="AI461" s="4"/>
    </row>
    <row r="462" spans="35:35">
      <c r="AI462" s="4"/>
    </row>
    <row r="463" spans="35:35">
      <c r="AI463" s="4"/>
    </row>
    <row r="464" spans="35:35">
      <c r="AI464" s="4"/>
    </row>
    <row r="465" spans="35:35">
      <c r="AI465" s="4"/>
    </row>
    <row r="466" spans="35:35">
      <c r="AI466" s="4"/>
    </row>
    <row r="467" spans="35:35">
      <c r="AI467" s="4"/>
    </row>
    <row r="468" spans="35:35">
      <c r="AI468" s="4"/>
    </row>
    <row r="469" spans="35:35">
      <c r="AI469" s="4"/>
    </row>
    <row r="470" spans="35:35">
      <c r="AI470" s="4"/>
    </row>
    <row r="471" spans="35:35">
      <c r="AI471" s="4"/>
    </row>
    <row r="472" spans="35:35">
      <c r="AI472" s="4"/>
    </row>
    <row r="473" spans="35:35">
      <c r="AI473" s="4"/>
    </row>
    <row r="474" spans="35:35">
      <c r="AI474" s="4"/>
    </row>
    <row r="475" spans="35:35">
      <c r="AI475" s="4"/>
    </row>
    <row r="476" spans="35:35">
      <c r="AI476" s="4"/>
    </row>
    <row r="477" spans="35:35">
      <c r="AI477" s="4"/>
    </row>
    <row r="478" spans="35:35">
      <c r="AI478" s="4"/>
    </row>
    <row r="479" spans="35:35">
      <c r="AI479" s="4"/>
    </row>
    <row r="480" spans="35:35">
      <c r="AI480" s="4"/>
    </row>
    <row r="481" spans="35:35">
      <c r="AI481" s="4"/>
    </row>
    <row r="482" spans="35:35">
      <c r="AI482" s="4"/>
    </row>
    <row r="483" spans="35:35">
      <c r="AI483" s="4"/>
    </row>
    <row r="484" spans="35:35">
      <c r="AI484" s="4"/>
    </row>
    <row r="485" spans="35:35">
      <c r="AI485" s="4"/>
    </row>
    <row r="486" spans="35:35">
      <c r="AI486" s="4"/>
    </row>
    <row r="487" spans="35:35">
      <c r="AI487" s="4"/>
    </row>
    <row r="488" spans="35:35">
      <c r="AI488" s="4"/>
    </row>
    <row r="489" spans="35:35">
      <c r="AI489" s="4"/>
    </row>
    <row r="490" spans="35:35">
      <c r="AI490" s="4"/>
    </row>
    <row r="491" spans="35:35">
      <c r="AI491" s="4"/>
    </row>
    <row r="492" spans="35:35">
      <c r="AI492" s="4"/>
    </row>
    <row r="493" spans="35:35">
      <c r="AI493" s="4"/>
    </row>
    <row r="494" spans="35:35">
      <c r="AI494" s="4"/>
    </row>
    <row r="495" spans="35:35">
      <c r="AI495" s="4"/>
    </row>
    <row r="496" spans="35:35">
      <c r="AI496" s="4"/>
    </row>
    <row r="497" spans="35:35">
      <c r="AI497" s="4"/>
    </row>
    <row r="498" spans="35:35">
      <c r="AI498" s="4"/>
    </row>
    <row r="499" spans="35:35">
      <c r="AI499" s="4"/>
    </row>
    <row r="500" spans="35:35">
      <c r="AI500" s="4"/>
    </row>
    <row r="501" spans="35:35">
      <c r="AI501" s="4"/>
    </row>
    <row r="502" spans="35:35">
      <c r="AI502" s="4"/>
    </row>
    <row r="503" spans="35:35">
      <c r="AI503" s="4"/>
    </row>
    <row r="504" spans="35:35">
      <c r="AI504" s="4"/>
    </row>
    <row r="505" spans="35:35">
      <c r="AI505" s="4"/>
    </row>
    <row r="506" spans="35:35">
      <c r="AI506" s="4"/>
    </row>
    <row r="507" spans="35:35">
      <c r="AI507" s="4"/>
    </row>
    <row r="508" spans="35:35">
      <c r="AI508" s="4"/>
    </row>
    <row r="509" spans="35:35">
      <c r="AI509" s="4"/>
    </row>
    <row r="510" spans="35:35">
      <c r="AI510" s="4"/>
    </row>
    <row r="511" spans="35:35">
      <c r="AI511" s="4"/>
    </row>
    <row r="512" spans="35:35">
      <c r="AI512" s="4"/>
    </row>
    <row r="513" spans="35:35">
      <c r="AI513" s="4"/>
    </row>
    <row r="514" spans="35:35">
      <c r="AI514" s="4"/>
    </row>
    <row r="515" spans="35:35">
      <c r="AI515" s="4"/>
    </row>
    <row r="516" spans="35:35">
      <c r="AI516" s="4"/>
    </row>
    <row r="517" spans="35:35">
      <c r="AI517" s="4"/>
    </row>
    <row r="518" spans="35:35">
      <c r="AI518" s="4"/>
    </row>
    <row r="519" spans="35:35">
      <c r="AI519" s="4"/>
    </row>
    <row r="520" spans="35:35">
      <c r="AI520" s="4"/>
    </row>
    <row r="521" spans="35:35">
      <c r="AI521" s="4"/>
    </row>
    <row r="522" spans="35:35">
      <c r="AI522" s="4"/>
    </row>
    <row r="523" spans="35:35">
      <c r="AI523" s="4"/>
    </row>
    <row r="524" spans="35:35">
      <c r="AI524" s="4"/>
    </row>
    <row r="525" spans="35:35">
      <c r="AI525" s="4"/>
    </row>
  </sheetData>
  <hyperlinks>
    <hyperlink ref="C12" location="Help!A1" display="Help"/>
    <hyperlink ref="C32" location="Help!A22" display="Help"/>
    <hyperlink ref="C44" location="Help!A34" display="Help"/>
    <hyperlink ref="C55" location="Help!A52" display="Help"/>
    <hyperlink ref="C68" location="Help!A46" display="Help"/>
    <hyperlink ref="C9" location="Help!A52" display="Help"/>
  </hyperlink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notBetween" id="{564F7890-6D77-408D-9566-6D0F54299DFA}">
            <xm:f>1</xm:f>
            <xm:f>GPU!$A$9</xm:f>
            <x14:dxf>
              <fill>
                <patternFill>
                  <bgColor rgb="FFC0000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10" operator="notBetween" id="{28946DE1-E563-4426-BB2D-5F28AADDEDC4}">
            <xm:f>0</xm:f>
            <xm:f>GPU!$A$19</xm:f>
            <x14:dxf>
              <fill>
                <patternFill>
                  <bgColor rgb="FFC00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" operator="notBetween" id="{09CF21EE-BAA5-4CF9-A227-B70F02BBE433}">
            <xm:f>0</xm:f>
            <xm:f>GPU!$A$15</xm:f>
            <x14:dxf>
              <fill>
                <patternFill>
                  <bgColor rgb="FFC00000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ellIs" priority="12" operator="notBetween" id="{778D3E92-7B9D-4E85-945C-15E24BB007EA}">
            <xm:f>0</xm:f>
            <xm:f>GPU!$A$22</xm:f>
            <x14:dxf>
              <fill>
                <patternFill>
                  <bgColor rgb="FFC00000"/>
                </patternFill>
              </fill>
            </x14:dxf>
          </x14:cfRule>
          <xm:sqref>B8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 GPU" error="Please select a gpu" promptTitle="GPU" prompt="Please select a gpu">
          <x14:formula1>
            <xm:f>GPU!$D$4:$F$4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F30" sqref="F30"/>
    </sheetView>
  </sheetViews>
  <sheetFormatPr defaultRowHeight="15"/>
  <cols>
    <col min="1" max="1" width="23" customWidth="1"/>
    <col min="2" max="2" width="8.7109375" bestFit="1" customWidth="1"/>
    <col min="3" max="3" width="34.85546875" bestFit="1" customWidth="1"/>
    <col min="4" max="5" width="7.7109375" customWidth="1"/>
    <col min="6" max="6" width="8.7109375" customWidth="1"/>
  </cols>
  <sheetData>
    <row r="1" spans="1:7">
      <c r="A1" s="27" t="s">
        <v>160</v>
      </c>
    </row>
    <row r="3" spans="1:7">
      <c r="A3" t="s">
        <v>98</v>
      </c>
      <c r="C3" t="s">
        <v>14</v>
      </c>
    </row>
    <row r="4" spans="1:7">
      <c r="A4" s="32" t="str">
        <f>Calculator!$B$2</f>
        <v>MI100</v>
      </c>
      <c r="C4" s="3" t="s">
        <v>1</v>
      </c>
      <c r="D4" s="5" t="s">
        <v>94</v>
      </c>
      <c r="E4" s="5" t="s">
        <v>95</v>
      </c>
      <c r="F4" s="5" t="s">
        <v>2</v>
      </c>
      <c r="G4" s="5"/>
    </row>
    <row r="5" spans="1:7">
      <c r="A5" s="32">
        <f>CHOOSE(MATCH(Calculator!$B$2,{"MI50","MI60","MI100"},0), $D5,$E5,$F5)</f>
        <v>8</v>
      </c>
      <c r="C5" s="5" t="s">
        <v>97</v>
      </c>
      <c r="D5" s="5">
        <v>4</v>
      </c>
      <c r="E5" s="5">
        <v>4</v>
      </c>
      <c r="F5" s="5">
        <v>8</v>
      </c>
      <c r="G5" s="5"/>
    </row>
    <row r="6" spans="1:7">
      <c r="A6" s="32">
        <f>CHOOSE(MATCH(Calculator!$B$2,{"MI50","MI60","MI100"},0), $D6,$E6,$F6)</f>
        <v>15</v>
      </c>
      <c r="C6" t="s">
        <v>96</v>
      </c>
      <c r="D6">
        <v>15</v>
      </c>
      <c r="E6">
        <v>16</v>
      </c>
      <c r="F6">
        <v>15</v>
      </c>
    </row>
    <row r="7" spans="1:7">
      <c r="A7" s="32">
        <f>CHOOSE(MATCH(Calculator!$B$2,{"MI50","MI60","MI100"},0), $D7,$E7,$F7)</f>
        <v>120</v>
      </c>
      <c r="C7" s="3" t="s">
        <v>0</v>
      </c>
      <c r="D7" s="5">
        <f>D$5*D$6</f>
        <v>60</v>
      </c>
      <c r="E7" s="5">
        <f>E$5*E$6</f>
        <v>64</v>
      </c>
      <c r="F7" s="5">
        <f>F$5*F$6</f>
        <v>120</v>
      </c>
      <c r="G7" s="5"/>
    </row>
    <row r="8" spans="1:7">
      <c r="A8" s="32">
        <f>CHOOSE(MATCH(Calculator!$B$2,{"MI50","MI60","MI100"},0), $D8,$E8,$F8)</f>
        <v>4</v>
      </c>
      <c r="C8" s="5" t="s">
        <v>3</v>
      </c>
      <c r="D8" s="5">
        <v>4</v>
      </c>
      <c r="E8" s="5">
        <v>4</v>
      </c>
      <c r="F8" s="5">
        <v>4</v>
      </c>
      <c r="G8" s="5"/>
    </row>
    <row r="9" spans="1:7">
      <c r="A9" s="32">
        <f>CHOOSE(MATCH(Calculator!$B$2,{"MI50","MI60","MI100"},0), $D9,$E9,$F9)</f>
        <v>1024</v>
      </c>
      <c r="C9" s="5" t="s">
        <v>18</v>
      </c>
      <c r="D9" s="5">
        <v>1024</v>
      </c>
      <c r="E9" s="5">
        <v>1024</v>
      </c>
      <c r="F9" s="5">
        <v>1024</v>
      </c>
      <c r="G9" s="5"/>
    </row>
    <row r="10" spans="1:7">
      <c r="A10" s="32">
        <f>CHOOSE(MATCH(Calculator!$B$2,{"MI50","MI60","MI100"},0), $D10,$E10,$F10)</f>
        <v>64</v>
      </c>
      <c r="C10" s="5" t="s">
        <v>17</v>
      </c>
      <c r="D10" s="5">
        <v>64</v>
      </c>
      <c r="E10" s="5">
        <v>64</v>
      </c>
      <c r="F10" s="5">
        <v>64</v>
      </c>
      <c r="G10" s="5"/>
    </row>
    <row r="11" spans="1:7">
      <c r="A11" s="32">
        <f>CHOOSE(MATCH(Calculator!$B$2,{"MI50","MI60","MI100"},0), $D11,$E11,$F11)</f>
        <v>40</v>
      </c>
      <c r="C11" s="5" t="s">
        <v>19</v>
      </c>
      <c r="D11" s="5">
        <v>40</v>
      </c>
      <c r="E11" s="5">
        <v>40</v>
      </c>
      <c r="F11" s="5">
        <v>40</v>
      </c>
      <c r="G11" s="5"/>
    </row>
    <row r="12" spans="1:7">
      <c r="A12" s="32">
        <f>CHOOSE(MATCH(Calculator!$B$2,{"MI50","MI60","MI100"},0), $D12,$E12,$F12)</f>
        <v>10</v>
      </c>
      <c r="C12" s="5" t="s">
        <v>21</v>
      </c>
      <c r="D12" s="5">
        <v>10</v>
      </c>
      <c r="E12" s="5">
        <v>10</v>
      </c>
      <c r="F12" s="5">
        <v>10</v>
      </c>
      <c r="G12" s="5"/>
    </row>
    <row r="13" spans="1:7">
      <c r="A13" s="32">
        <f>CHOOSE(MATCH(Calculator!$B$2,{"MI50","MI60","MI100"},0), $D13,$E13,$F13)</f>
        <v>16</v>
      </c>
      <c r="C13" s="5" t="s">
        <v>22</v>
      </c>
      <c r="D13" s="5">
        <v>16</v>
      </c>
      <c r="E13" s="5">
        <v>16</v>
      </c>
      <c r="F13" s="5">
        <v>16</v>
      </c>
      <c r="G13" s="5"/>
    </row>
    <row r="14" spans="1:7">
      <c r="A14" s="32">
        <f>CHOOSE(MATCH(Calculator!$B$2,{"MI50","MI60","MI100"},0), $D14,$E14,$F14)</f>
        <v>40</v>
      </c>
      <c r="C14" s="5" t="s">
        <v>23</v>
      </c>
      <c r="D14" s="5">
        <v>40</v>
      </c>
      <c r="E14" s="5">
        <v>40</v>
      </c>
      <c r="F14" s="5">
        <v>40</v>
      </c>
      <c r="G14" s="5"/>
    </row>
    <row r="15" spans="1:7">
      <c r="A15" s="32">
        <f>CHOOSE(MATCH(Calculator!$B$2,{"MI50","MI60","MI100"},0), $D15,$E15,$F15)</f>
        <v>65536</v>
      </c>
      <c r="C15" s="5" t="s">
        <v>10</v>
      </c>
      <c r="D15" s="5">
        <v>65536</v>
      </c>
      <c r="E15" s="5">
        <v>65536</v>
      </c>
      <c r="F15" s="5">
        <v>65536</v>
      </c>
      <c r="G15" s="5"/>
    </row>
    <row r="16" spans="1:7">
      <c r="A16" s="32">
        <f>CHOOSE(MATCH(Calculator!$B$2,{"MI50","MI60","MI100"},0), $D16,$E16,$F16)</f>
        <v>65536</v>
      </c>
      <c r="C16" s="5" t="s">
        <v>7</v>
      </c>
      <c r="D16" s="5">
        <v>65536</v>
      </c>
      <c r="E16" s="5">
        <v>65536</v>
      </c>
      <c r="F16" s="5">
        <v>65536</v>
      </c>
      <c r="G16" s="5"/>
    </row>
    <row r="17" spans="1:7">
      <c r="A17" s="32">
        <f>CHOOSE(MATCH(Calculator!$B$2,{"MI50","MI60","MI100"},0), $D17,$E17,$F17)</f>
        <v>4</v>
      </c>
      <c r="C17" s="5" t="s">
        <v>51</v>
      </c>
      <c r="D17" s="5">
        <v>4</v>
      </c>
      <c r="E17" s="5">
        <v>4</v>
      </c>
      <c r="F17" s="5">
        <v>4</v>
      </c>
      <c r="G17" s="5"/>
    </row>
    <row r="18" spans="1:7">
      <c r="A18" s="32">
        <f>CHOOSE(MATCH(Calculator!$B$2,{"MI50","MI60","MI100"},0), $D18,$E18,$F18)</f>
        <v>16384</v>
      </c>
      <c r="C18" s="5" t="s">
        <v>8</v>
      </c>
      <c r="D18" s="5">
        <f>D16/D8</f>
        <v>16384</v>
      </c>
      <c r="E18" s="5">
        <f>E16/E8</f>
        <v>16384</v>
      </c>
      <c r="F18" s="5">
        <f>F16/F8</f>
        <v>16384</v>
      </c>
      <c r="G18" s="5"/>
    </row>
    <row r="19" spans="1:7">
      <c r="A19" s="32">
        <f>CHOOSE(MATCH(Calculator!$B$2,{"MI50","MI60","MI100"},0), $D19,$E19,$F19)</f>
        <v>256</v>
      </c>
      <c r="C19" s="5" t="s">
        <v>25</v>
      </c>
      <c r="D19" s="5">
        <f>D18/D10</f>
        <v>256</v>
      </c>
      <c r="E19" s="5">
        <f>E18/E10</f>
        <v>256</v>
      </c>
      <c r="F19" s="5">
        <f>F18/F10</f>
        <v>256</v>
      </c>
      <c r="G19" s="5"/>
    </row>
    <row r="20" spans="1:7">
      <c r="A20" s="32">
        <f>CHOOSE(MATCH(Calculator!$B$2,{"MI50","MI60","MI100"},0), $D20,$E20,$F20)</f>
        <v>3200</v>
      </c>
      <c r="C20" s="5" t="s">
        <v>11</v>
      </c>
      <c r="D20" s="5">
        <v>3200</v>
      </c>
      <c r="E20" s="5">
        <v>3200</v>
      </c>
      <c r="F20" s="5">
        <v>3200</v>
      </c>
      <c r="G20" s="5"/>
    </row>
    <row r="21" spans="1:7">
      <c r="A21" s="32">
        <f>CHOOSE(MATCH(Calculator!$B$2,{"MI50","MI60","MI100"},0), $D21,$E21,$F21)</f>
        <v>16</v>
      </c>
      <c r="C21" s="5" t="s">
        <v>52</v>
      </c>
      <c r="D21" s="5">
        <v>16</v>
      </c>
      <c r="E21" s="5">
        <v>16</v>
      </c>
      <c r="F21" s="5">
        <v>16</v>
      </c>
      <c r="G21" s="5"/>
    </row>
    <row r="22" spans="1:7">
      <c r="A22" s="32">
        <f>CHOOSE(MATCH(Calculator!$B$2,{"MI50","MI60","MI100"},0), $D22,$E22,$F22)</f>
        <v>800</v>
      </c>
      <c r="C22" s="5" t="s">
        <v>12</v>
      </c>
      <c r="D22" s="5">
        <f>D20/D8</f>
        <v>800</v>
      </c>
      <c r="E22" s="5">
        <f>E20/E8</f>
        <v>800</v>
      </c>
      <c r="F22" s="5">
        <f>F20/F8</f>
        <v>800</v>
      </c>
      <c r="G22" s="5"/>
    </row>
    <row r="23" spans="1:7">
      <c r="A23" s="32">
        <f>CHOOSE(MATCH(Calculator!$B$2,{"MI50","MI60","MI100"},0), $D23,$E23,$F23)</f>
        <v>102</v>
      </c>
      <c r="C23" s="5" t="s">
        <v>53</v>
      </c>
      <c r="D23" s="5">
        <v>102</v>
      </c>
      <c r="E23" s="5">
        <v>102</v>
      </c>
      <c r="F23" s="5">
        <v>102</v>
      </c>
      <c r="G23" s="5"/>
    </row>
    <row r="24" spans="1:7">
      <c r="A24" s="32">
        <f>CHOOSE(MATCH(Calculator!$B$2,{"MI50","MI60","MI100"},0), $D24,$E24,$F24)</f>
        <v>16</v>
      </c>
      <c r="C24" s="5" t="s">
        <v>67</v>
      </c>
      <c r="D24" s="5">
        <v>16</v>
      </c>
      <c r="E24" s="5">
        <v>16</v>
      </c>
      <c r="F24" s="5">
        <v>16</v>
      </c>
      <c r="G24" s="5"/>
    </row>
    <row r="65" spans="4:4">
      <c r="D65">
        <f>GPU!A11</f>
        <v>40</v>
      </c>
    </row>
  </sheetData>
  <hyperlinks>
    <hyperlink ref="A1" location="Calculator!A1" display="Back to calculator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109" zoomScale="160" zoomScaleNormal="160" workbookViewId="0">
      <selection activeCell="A132" sqref="A132"/>
    </sheetView>
  </sheetViews>
  <sheetFormatPr defaultRowHeight="15"/>
  <cols>
    <col min="1" max="1" width="106.7109375" bestFit="1" customWidth="1"/>
    <col min="2" max="2" width="8.140625" style="34" bestFit="1" customWidth="1"/>
    <col min="3" max="3" width="3.42578125" style="34" bestFit="1" customWidth="1"/>
    <col min="8" max="8" width="3.42578125" bestFit="1" customWidth="1"/>
  </cols>
  <sheetData>
    <row r="1" spans="1:15">
      <c r="A1" s="27" t="s">
        <v>160</v>
      </c>
      <c r="B1" s="33" t="s">
        <v>170</v>
      </c>
    </row>
    <row r="3" spans="1:15" ht="23.25">
      <c r="A3" s="12" t="s">
        <v>74</v>
      </c>
    </row>
    <row r="4" spans="1:15">
      <c r="A4" t="s">
        <v>99</v>
      </c>
    </row>
    <row r="5" spans="1:15">
      <c r="A5" t="s">
        <v>100</v>
      </c>
    </row>
    <row r="6" spans="1:15">
      <c r="A6" t="s">
        <v>101</v>
      </c>
    </row>
    <row r="7" spans="1:15">
      <c r="A7" t="s">
        <v>162</v>
      </c>
      <c r="B7" s="35" t="s">
        <v>161</v>
      </c>
    </row>
    <row r="8" spans="1:15">
      <c r="A8" s="27"/>
      <c r="C8" s="35"/>
      <c r="O8" s="18"/>
    </row>
    <row r="9" spans="1:15">
      <c r="A9" t="s">
        <v>145</v>
      </c>
    </row>
    <row r="10" spans="1:15">
      <c r="A10" t="s">
        <v>146</v>
      </c>
      <c r="B10" s="35" t="s">
        <v>163</v>
      </c>
    </row>
    <row r="11" spans="1:15">
      <c r="A11" t="s">
        <v>75</v>
      </c>
    </row>
    <row r="12" spans="1:15">
      <c r="A12" t="s">
        <v>76</v>
      </c>
    </row>
    <row r="13" spans="1:15">
      <c r="A13" s="15" t="s">
        <v>147</v>
      </c>
    </row>
    <row r="14" spans="1:15">
      <c r="A14" t="s">
        <v>148</v>
      </c>
    </row>
    <row r="15" spans="1:15">
      <c r="A15" s="15" t="s">
        <v>77</v>
      </c>
    </row>
    <row r="16" spans="1:15">
      <c r="A16" t="s">
        <v>149</v>
      </c>
    </row>
    <row r="17" spans="1:2">
      <c r="A17" s="27" t="s">
        <v>160</v>
      </c>
    </row>
    <row r="19" spans="1:2" ht="23.25">
      <c r="A19" s="12" t="s">
        <v>73</v>
      </c>
    </row>
    <row r="20" spans="1:2">
      <c r="A20" t="s">
        <v>105</v>
      </c>
    </row>
    <row r="21" spans="1:2">
      <c r="A21" t="s">
        <v>106</v>
      </c>
    </row>
    <row r="22" spans="1:2">
      <c r="A22" t="s">
        <v>107</v>
      </c>
    </row>
    <row r="23" spans="1:2">
      <c r="A23" t="s">
        <v>108</v>
      </c>
      <c r="B23" s="35" t="s">
        <v>161</v>
      </c>
    </row>
    <row r="24" spans="1:2">
      <c r="A24" s="27" t="s">
        <v>160</v>
      </c>
    </row>
    <row r="26" spans="1:2" ht="18">
      <c r="A26" s="13" t="s">
        <v>102</v>
      </c>
    </row>
    <row r="27" spans="1:2">
      <c r="A27" t="s">
        <v>109</v>
      </c>
    </row>
    <row r="28" spans="1:2">
      <c r="A28" t="s">
        <v>110</v>
      </c>
    </row>
    <row r="29" spans="1:2">
      <c r="A29" t="s">
        <v>111</v>
      </c>
    </row>
    <row r="30" spans="1:2">
      <c r="A30" t="s">
        <v>112</v>
      </c>
    </row>
    <row r="31" spans="1:2">
      <c r="A31" t="s">
        <v>113</v>
      </c>
      <c r="B31" s="35" t="s">
        <v>161</v>
      </c>
    </row>
    <row r="32" spans="1:2">
      <c r="A32" t="s">
        <v>103</v>
      </c>
      <c r="B32" s="35" t="s">
        <v>164</v>
      </c>
    </row>
    <row r="33" spans="1:3" ht="16.5">
      <c r="A33" s="14"/>
    </row>
    <row r="37" spans="1:3">
      <c r="A37" s="27" t="s">
        <v>160</v>
      </c>
    </row>
    <row r="39" spans="1:3" ht="18">
      <c r="A39" s="13" t="s">
        <v>78</v>
      </c>
    </row>
    <row r="40" spans="1:3">
      <c r="A40" s="3" t="s">
        <v>119</v>
      </c>
    </row>
    <row r="41" spans="1:3">
      <c r="A41" s="3" t="s">
        <v>120</v>
      </c>
      <c r="B41" s="36"/>
      <c r="C41" s="36"/>
    </row>
    <row r="42" spans="1:3">
      <c r="A42" s="3" t="s">
        <v>121</v>
      </c>
      <c r="B42" s="36"/>
      <c r="C42" s="36"/>
    </row>
    <row r="43" spans="1:3">
      <c r="A43" s="3" t="s">
        <v>122</v>
      </c>
      <c r="B43" s="35" t="s">
        <v>165</v>
      </c>
    </row>
    <row r="44" spans="1:3">
      <c r="A44" s="3" t="s">
        <v>114</v>
      </c>
    </row>
    <row r="45" spans="1:3">
      <c r="A45" s="3" t="s">
        <v>115</v>
      </c>
    </row>
    <row r="46" spans="1:3">
      <c r="A46" s="3" t="s">
        <v>116</v>
      </c>
      <c r="B46" s="35" t="s">
        <v>165</v>
      </c>
    </row>
    <row r="47" spans="1:3">
      <c r="A47" s="16" t="s">
        <v>117</v>
      </c>
      <c r="B47" s="35" t="s">
        <v>166</v>
      </c>
      <c r="C47" s="35" t="s">
        <v>161</v>
      </c>
    </row>
    <row r="49" spans="1:2" ht="16.5">
      <c r="A49" s="14"/>
    </row>
    <row r="50" spans="1:2">
      <c r="A50" s="27" t="s">
        <v>160</v>
      </c>
    </row>
    <row r="52" spans="1:2" ht="18">
      <c r="A52" s="13" t="s">
        <v>79</v>
      </c>
    </row>
    <row r="53" spans="1:2">
      <c r="A53" s="3" t="s">
        <v>118</v>
      </c>
      <c r="B53" s="35" t="s">
        <v>167</v>
      </c>
    </row>
    <row r="54" spans="1:2">
      <c r="A54" t="s">
        <v>123</v>
      </c>
      <c r="B54" s="35" t="s">
        <v>168</v>
      </c>
    </row>
    <row r="57" spans="1:2">
      <c r="A57" s="27" t="s">
        <v>160</v>
      </c>
    </row>
    <row r="59" spans="1:2" ht="18">
      <c r="A59" s="13" t="s">
        <v>158</v>
      </c>
    </row>
    <row r="60" spans="1:2">
      <c r="A60" s="3" t="s">
        <v>124</v>
      </c>
    </row>
    <row r="61" spans="1:2">
      <c r="A61" s="3" t="s">
        <v>125</v>
      </c>
    </row>
    <row r="62" spans="1:2">
      <c r="A62" s="3" t="s">
        <v>126</v>
      </c>
    </row>
    <row r="63" spans="1:2">
      <c r="A63" s="3" t="s">
        <v>157</v>
      </c>
    </row>
    <row r="64" spans="1:2">
      <c r="A64" s="3" t="s">
        <v>127</v>
      </c>
    </row>
    <row r="65" spans="1:2">
      <c r="A65" s="3" t="s">
        <v>128</v>
      </c>
    </row>
    <row r="66" spans="1:2">
      <c r="A66" s="3" t="s">
        <v>129</v>
      </c>
    </row>
    <row r="67" spans="1:2">
      <c r="A67" s="3" t="s">
        <v>130</v>
      </c>
      <c r="B67" s="35" t="s">
        <v>169</v>
      </c>
    </row>
    <row r="69" spans="1:2">
      <c r="A69" t="s">
        <v>131</v>
      </c>
      <c r="B69" s="35" t="s">
        <v>165</v>
      </c>
    </row>
    <row r="72" spans="1:2">
      <c r="A72" s="27" t="s">
        <v>160</v>
      </c>
    </row>
    <row r="74" spans="1:2" ht="23.25">
      <c r="A74" s="12" t="s">
        <v>80</v>
      </c>
    </row>
    <row r="75" spans="1:2">
      <c r="A75" t="s">
        <v>132</v>
      </c>
      <c r="B75" s="35" t="s">
        <v>161</v>
      </c>
    </row>
    <row r="77" spans="1:2">
      <c r="A77" t="s">
        <v>133</v>
      </c>
    </row>
    <row r="78" spans="1:2">
      <c r="A78" s="16"/>
    </row>
    <row r="79" spans="1:2">
      <c r="A79" s="17"/>
    </row>
    <row r="80" spans="1:2">
      <c r="A80" s="17"/>
    </row>
    <row r="81" spans="1:1">
      <c r="A81" s="17"/>
    </row>
    <row r="83" spans="1:1">
      <c r="A83" t="s">
        <v>134</v>
      </c>
    </row>
    <row r="89" spans="1:1">
      <c r="A89" t="s">
        <v>135</v>
      </c>
    </row>
    <row r="91" spans="1:1">
      <c r="A91" s="27" t="s">
        <v>160</v>
      </c>
    </row>
    <row r="93" spans="1:1" ht="23.25">
      <c r="A93" s="12" t="s">
        <v>81</v>
      </c>
    </row>
    <row r="94" spans="1:1">
      <c r="A94" t="s">
        <v>136</v>
      </c>
    </row>
    <row r="95" spans="1:1">
      <c r="A95" t="s">
        <v>137</v>
      </c>
    </row>
    <row r="96" spans="1:1">
      <c r="A96" t="s">
        <v>138</v>
      </c>
    </row>
    <row r="97" spans="1:4">
      <c r="A97" t="s">
        <v>139</v>
      </c>
    </row>
    <row r="98" spans="1:4">
      <c r="A98" t="s">
        <v>140</v>
      </c>
    </row>
    <row r="99" spans="1:4">
      <c r="A99" t="s">
        <v>141</v>
      </c>
    </row>
    <row r="100" spans="1:4">
      <c r="A100" t="s">
        <v>142</v>
      </c>
    </row>
    <row r="101" spans="1:4">
      <c r="A101" t="s">
        <v>143</v>
      </c>
    </row>
    <row r="102" spans="1:4">
      <c r="A102" t="s">
        <v>144</v>
      </c>
      <c r="B102" s="35" t="s">
        <v>161</v>
      </c>
    </row>
    <row r="105" spans="1:4">
      <c r="A105" s="27" t="s">
        <v>160</v>
      </c>
    </row>
    <row r="106" spans="1:4">
      <c r="D106" s="28"/>
    </row>
    <row r="107" spans="1:4" ht="23.25">
      <c r="A107" s="12" t="s">
        <v>159</v>
      </c>
      <c r="D107" s="28"/>
    </row>
    <row r="108" spans="1:4">
      <c r="A108" t="s">
        <v>175</v>
      </c>
      <c r="D108" s="28"/>
    </row>
    <row r="109" spans="1:4">
      <c r="A109" t="s">
        <v>176</v>
      </c>
      <c r="B109" s="39" t="s">
        <v>184</v>
      </c>
      <c r="C109" s="37"/>
      <c r="D109" s="29"/>
    </row>
    <row r="110" spans="1:4">
      <c r="A110" t="s">
        <v>177</v>
      </c>
    </row>
    <row r="111" spans="1:4">
      <c r="A111" s="38" t="s">
        <v>178</v>
      </c>
    </row>
    <row r="112" spans="1:4">
      <c r="A112" t="s">
        <v>179</v>
      </c>
      <c r="B112" s="40" t="s">
        <v>185</v>
      </c>
    </row>
    <row r="113" spans="1:3">
      <c r="A113" t="s">
        <v>180</v>
      </c>
      <c r="B113" s="37"/>
      <c r="C113" s="37"/>
    </row>
    <row r="114" spans="1:3">
      <c r="A114" s="38" t="s">
        <v>171</v>
      </c>
      <c r="B114" s="37"/>
      <c r="C114" s="37"/>
    </row>
    <row r="115" spans="1:3">
      <c r="A115" s="38" t="s">
        <v>181</v>
      </c>
      <c r="B115" s="37"/>
      <c r="C115" s="37"/>
    </row>
    <row r="116" spans="1:3">
      <c r="A116" s="38" t="s">
        <v>172</v>
      </c>
      <c r="B116" s="37"/>
      <c r="C116" s="37"/>
    </row>
    <row r="117" spans="1:3">
      <c r="A117" s="38" t="s">
        <v>173</v>
      </c>
      <c r="B117" s="37"/>
      <c r="C117" s="37"/>
    </row>
    <row r="118" spans="1:3">
      <c r="A118" s="38" t="s">
        <v>181</v>
      </c>
      <c r="B118" s="37"/>
      <c r="C118" s="37"/>
    </row>
    <row r="119" spans="1:3">
      <c r="A119" s="38" t="s">
        <v>174</v>
      </c>
      <c r="B119" s="37"/>
      <c r="C119" s="37"/>
    </row>
    <row r="120" spans="1:3">
      <c r="A120" t="s">
        <v>182</v>
      </c>
      <c r="B120" s="37"/>
      <c r="C120" s="37"/>
    </row>
    <row r="121" spans="1:3">
      <c r="A121" s="27" t="s">
        <v>160</v>
      </c>
      <c r="B121" s="37"/>
      <c r="C121" s="37"/>
    </row>
    <row r="123" spans="1:3" ht="23.25">
      <c r="A123" s="20" t="s">
        <v>82</v>
      </c>
    </row>
    <row r="124" spans="1:3">
      <c r="A124" s="27" t="s">
        <v>83</v>
      </c>
    </row>
    <row r="125" spans="1:3">
      <c r="A125" s="27" t="s">
        <v>84</v>
      </c>
    </row>
    <row r="126" spans="1:3">
      <c r="A126" s="27" t="s">
        <v>85</v>
      </c>
    </row>
    <row r="127" spans="1:3">
      <c r="A127" s="27" t="s">
        <v>86</v>
      </c>
    </row>
    <row r="128" spans="1:3">
      <c r="A128" s="27" t="s">
        <v>104</v>
      </c>
    </row>
    <row r="129" spans="1:1">
      <c r="A129" s="27" t="s">
        <v>87</v>
      </c>
    </row>
    <row r="130" spans="1:1">
      <c r="A130" s="27" t="s">
        <v>88</v>
      </c>
    </row>
    <row r="131" spans="1:1">
      <c r="A131" s="29" t="s">
        <v>155</v>
      </c>
    </row>
    <row r="132" spans="1:1">
      <c r="A132" s="29" t="s">
        <v>156</v>
      </c>
    </row>
    <row r="133" spans="1:1">
      <c r="A133" s="19" t="s">
        <v>183</v>
      </c>
    </row>
    <row r="135" spans="1:1">
      <c r="A135" s="27" t="s">
        <v>160</v>
      </c>
    </row>
  </sheetData>
  <hyperlinks>
    <hyperlink ref="A124" r:id="rId1"/>
    <hyperlink ref="A125" r:id="rId2" location="id156" display="https://llvm.org/docs/AMDGPUUsage.html - id156"/>
    <hyperlink ref="A126" r:id="rId3"/>
    <hyperlink ref="A127" r:id="rId4" display="https://github.com/RadeonOpenCompute/ROCm/issues/330"/>
    <hyperlink ref="A128" r:id="rId5" display="https://radeon-compute-profiler-rcp.readthedocs.io/en/latest/occupancy.html"/>
    <hyperlink ref="A129" r:id="rId6" display="https://github.com/RadeonOpenCompute/ROCm/issues/746"/>
    <hyperlink ref="A130" r:id="rId7" display="https://www.olcf.ornl.gov/wp-content/uploads/2019/10/ORNL_Application_Readiness_Workshop-AMD_GPU_Basics.pdf"/>
    <hyperlink ref="A131" r:id="rId8"/>
    <hyperlink ref="A132" r:id="rId9" location="the-gpr-counting"/>
    <hyperlink ref="A1" location="Calculator!A1" display="Back to calculator"/>
    <hyperlink ref="A17" location="Calculator!A1" display="Back to calculator"/>
    <hyperlink ref="A37" location="Calculator!A1" display="Back to calculator"/>
    <hyperlink ref="A50" location="Calculator!A1" display="Back to calculator"/>
    <hyperlink ref="A57" location="Calculator!A1" display="Back to calculator"/>
    <hyperlink ref="A72" location="Calculator!A1" display="Back to calculator"/>
    <hyperlink ref="A91" location="Calculator!A1" display="Back to calculator"/>
    <hyperlink ref="A105" location="Calculator!A1" display="Back to calculator"/>
    <hyperlink ref="A24" location="Calculator!A1" display="Back to calculator"/>
    <hyperlink ref="B10" location="Help!A130" display="[8, p.35]"/>
    <hyperlink ref="B32" location="Help!A131" display="[9]"/>
    <hyperlink ref="B43" location="Help!A124" display="[1, p.8]"/>
    <hyperlink ref="B47" location="Help!A124" display="[1]"/>
    <hyperlink ref="B53" location="Help!A124" display="[1, p.16]"/>
    <hyperlink ref="B54" location="Help!A130" display="[8]"/>
    <hyperlink ref="B67" location="Help!A124" display="[1, p.15]"/>
    <hyperlink ref="A135" location="Calculator!A1" display="Back to calculator"/>
    <hyperlink ref="B75" location="Help!A128" display="[5]"/>
    <hyperlink ref="B46" location="Help!A124" display="[1, p.8]"/>
    <hyperlink ref="B69" location="Help!A124" display="[1, p.8]"/>
    <hyperlink ref="A121" location="Calculator!A1" display="Back to calculator"/>
    <hyperlink ref="A133" r:id="rId10"/>
    <hyperlink ref="B109" location="Help!A133" display="[11]"/>
    <hyperlink ref="B102" location="Help!A128" display="[5]"/>
    <hyperlink ref="C47" location="Help!A128" display="[5]"/>
    <hyperlink ref="B31" location="Help!A128" display="[5]"/>
    <hyperlink ref="B23" location="Help!A128" display="[5]"/>
    <hyperlink ref="B7" location="Help!A128" display="[5]"/>
    <hyperlink ref="B112" location="Help!A132" display="[10]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Calculator</vt:lpstr>
      <vt:lpstr>GPU</vt:lpstr>
      <vt:lpstr>Help</vt:lpstr>
      <vt:lpstr>Calculator!_ftn1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localuser</cp:lastModifiedBy>
  <dcterms:created xsi:type="dcterms:W3CDTF">2021-11-01T17:15:33Z</dcterms:created>
  <dcterms:modified xsi:type="dcterms:W3CDTF">2022-02-22T14:28:21Z</dcterms:modified>
</cp:coreProperties>
</file>