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 semestre\Projeto PI\"/>
    </mc:Choice>
  </mc:AlternateContent>
  <bookViews>
    <workbookView xWindow="0" yWindow="0" windowWidth="20490" windowHeight="78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L38" i="1"/>
  <c r="L36" i="1"/>
  <c r="I37" i="1"/>
  <c r="I38" i="1"/>
  <c r="I36" i="1"/>
  <c r="L23" i="1"/>
  <c r="L24" i="1"/>
  <c r="I23" i="1"/>
  <c r="I24" i="1"/>
  <c r="N38" i="1"/>
  <c r="M38" i="1"/>
  <c r="K38" i="1"/>
  <c r="J38" i="1"/>
  <c r="H38" i="1"/>
  <c r="G38" i="1"/>
  <c r="N37" i="1"/>
  <c r="M37" i="1"/>
  <c r="K37" i="1"/>
  <c r="J37" i="1"/>
  <c r="H37" i="1"/>
  <c r="G37" i="1"/>
  <c r="N24" i="1"/>
  <c r="M24" i="1"/>
  <c r="K24" i="1"/>
  <c r="J24" i="1"/>
  <c r="H24" i="1"/>
  <c r="N23" i="1"/>
  <c r="M23" i="1"/>
  <c r="K23" i="1"/>
  <c r="J23" i="1"/>
  <c r="G23" i="1"/>
  <c r="H23" i="1"/>
  <c r="G24" i="1"/>
  <c r="M9" i="1"/>
  <c r="M8" i="1"/>
  <c r="H9" i="1"/>
  <c r="H8" i="1"/>
  <c r="I8" i="1" s="1"/>
  <c r="N9" i="1"/>
  <c r="N8" i="1"/>
  <c r="K9" i="1"/>
  <c r="K8" i="1"/>
  <c r="K7" i="1"/>
  <c r="J9" i="1"/>
  <c r="L9" i="1" s="1"/>
  <c r="J8" i="1"/>
  <c r="G9" i="1"/>
  <c r="G8" i="1"/>
  <c r="G7" i="1"/>
  <c r="I9" i="1" l="1"/>
  <c r="L8" i="1"/>
  <c r="N7" i="1"/>
  <c r="M7" i="1"/>
  <c r="J7" i="1"/>
  <c r="L7" i="1" s="1"/>
  <c r="H7" i="1"/>
  <c r="I7" i="1" s="1"/>
  <c r="J36" i="1"/>
  <c r="J22" i="1"/>
  <c r="K22" i="1" l="1"/>
  <c r="K36" i="1"/>
  <c r="G22" i="1"/>
  <c r="M22" i="1"/>
  <c r="L22" i="1" s="1"/>
  <c r="G36" i="1"/>
  <c r="M36" i="1"/>
  <c r="H22" i="1"/>
  <c r="I22" i="1" s="1"/>
  <c r="N22" i="1"/>
  <c r="H36" i="1"/>
  <c r="N36" i="1"/>
</calcChain>
</file>

<file path=xl/sharedStrings.xml><?xml version="1.0" encoding="utf-8"?>
<sst xmlns="http://schemas.openxmlformats.org/spreadsheetml/2006/main" count="46" uniqueCount="15">
  <si>
    <t>DATA/HORÁRIO</t>
  </si>
  <si>
    <t>MÍN</t>
  </si>
  <si>
    <t>1ºQ</t>
  </si>
  <si>
    <t>MÉDIA</t>
  </si>
  <si>
    <t>MEDIANA</t>
  </si>
  <si>
    <t>3ºQ</t>
  </si>
  <si>
    <t>MÁX</t>
  </si>
  <si>
    <t>Servidor A</t>
  </si>
  <si>
    <t>Servidor B</t>
  </si>
  <si>
    <t>Servidor C</t>
  </si>
  <si>
    <t>CPU</t>
  </si>
  <si>
    <t>Memória</t>
  </si>
  <si>
    <t>Disco Rígido</t>
  </si>
  <si>
    <t>Disco</t>
  </si>
  <si>
    <t xml:space="preserve">Valor máximo serviria para um cara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</si>
</sst>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22" fontId="1" fillId="0" borderId="4" xfId="0" applyNumberFormat="1" applyFont="1" applyBorder="1" applyAlignment="1">
      <alignment horizontal="center"/>
    </xf>
    <xf numFmtId="22" fontId="1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/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164" fontId="0" fillId="7" borderId="7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7" workbookViewId="0">
      <selection activeCell="F11" sqref="F11:N11"/>
    </sheetView>
  </sheetViews>
  <sheetFormatPr defaultRowHeight="15" x14ac:dyDescent="0.25"/>
  <cols>
    <col min="1" max="1" width="17.7109375" style="1" customWidth="1"/>
    <col min="2" max="3" width="16.140625" style="7" customWidth="1"/>
    <col min="4" max="4" width="19.42578125" style="7" customWidth="1"/>
    <col min="5" max="5" width="10.7109375" style="1" customWidth="1"/>
    <col min="6" max="6" width="9.140625" style="1"/>
    <col min="7" max="9" width="9.140625" style="7" customWidth="1"/>
    <col min="10" max="10" width="10.42578125" style="7" customWidth="1"/>
    <col min="11" max="12" width="10" style="7" customWidth="1"/>
    <col min="13" max="14" width="9.140625" style="7"/>
    <col min="15" max="15" width="9.42578125" style="1" customWidth="1"/>
    <col min="16" max="16384" width="9.140625" style="1"/>
  </cols>
  <sheetData>
    <row r="1" spans="1:14" x14ac:dyDescent="0.25">
      <c r="A1" s="30" t="s">
        <v>7</v>
      </c>
      <c r="B1" s="31"/>
      <c r="C1" s="31"/>
      <c r="D1" s="32"/>
      <c r="K1" s="8"/>
      <c r="L1" s="8"/>
    </row>
    <row r="2" spans="1:14" x14ac:dyDescent="0.25">
      <c r="A2" s="2" t="s">
        <v>0</v>
      </c>
      <c r="B2" s="10" t="s">
        <v>10</v>
      </c>
      <c r="C2" s="10" t="s">
        <v>11</v>
      </c>
      <c r="D2" s="11" t="s">
        <v>12</v>
      </c>
    </row>
    <row r="3" spans="1:14" x14ac:dyDescent="0.25">
      <c r="A3" s="3">
        <v>43537.25</v>
      </c>
      <c r="B3" s="19">
        <v>75</v>
      </c>
      <c r="C3" s="19">
        <v>29</v>
      </c>
      <c r="D3" s="20">
        <v>88</v>
      </c>
    </row>
    <row r="4" spans="1:14" x14ac:dyDescent="0.25">
      <c r="A4" s="3">
        <v>43537.5</v>
      </c>
      <c r="B4" s="19">
        <v>12</v>
      </c>
      <c r="C4" s="19">
        <v>83</v>
      </c>
      <c r="D4" s="20">
        <v>65</v>
      </c>
    </row>
    <row r="5" spans="1:14" x14ac:dyDescent="0.25">
      <c r="A5" s="3">
        <v>43537.75</v>
      </c>
      <c r="B5" s="19">
        <v>50</v>
      </c>
      <c r="C5" s="19">
        <v>46</v>
      </c>
      <c r="D5" s="20">
        <v>80</v>
      </c>
      <c r="G5" s="30" t="s">
        <v>7</v>
      </c>
      <c r="H5" s="31"/>
      <c r="I5" s="31"/>
      <c r="J5" s="31"/>
      <c r="K5" s="31"/>
      <c r="L5" s="31"/>
      <c r="M5" s="31"/>
      <c r="N5" s="32"/>
    </row>
    <row r="6" spans="1:14" x14ac:dyDescent="0.25">
      <c r="A6" s="3">
        <v>43537</v>
      </c>
      <c r="B6" s="19">
        <v>60</v>
      </c>
      <c r="C6" s="19">
        <v>52</v>
      </c>
      <c r="D6" s="20">
        <v>52</v>
      </c>
      <c r="G6" s="9" t="s">
        <v>1</v>
      </c>
      <c r="H6" s="33" t="s">
        <v>2</v>
      </c>
      <c r="I6" s="27"/>
      <c r="J6" s="36" t="s">
        <v>3</v>
      </c>
      <c r="K6" s="10" t="s">
        <v>4</v>
      </c>
      <c r="L6" s="27"/>
      <c r="M6" s="33" t="s">
        <v>5</v>
      </c>
      <c r="N6" s="11" t="s">
        <v>6</v>
      </c>
    </row>
    <row r="7" spans="1:14" x14ac:dyDescent="0.25">
      <c r="A7" s="3">
        <v>43538.25</v>
      </c>
      <c r="B7" s="19">
        <v>54</v>
      </c>
      <c r="C7" s="19">
        <v>87</v>
      </c>
      <c r="D7" s="20">
        <v>63</v>
      </c>
      <c r="F7" s="6" t="s">
        <v>10</v>
      </c>
      <c r="G7" s="13">
        <f>MIN(B3:B14)</f>
        <v>12</v>
      </c>
      <c r="H7" s="34">
        <f>QUARTILE(B3:B14,1)</f>
        <v>17.5</v>
      </c>
      <c r="I7" s="28">
        <f>AVERAGE(H7,J7)</f>
        <v>32.416666666666671</v>
      </c>
      <c r="J7" s="37">
        <f>AVERAGE(B3:B14)</f>
        <v>47.333333333333336</v>
      </c>
      <c r="K7" s="13">
        <f>MEDIAN(B3:B14)</f>
        <v>52</v>
      </c>
      <c r="L7" s="28">
        <f>AVERAGE(J7,M7)</f>
        <v>55.541666666666671</v>
      </c>
      <c r="M7" s="34">
        <f>QUARTILE(B3:B14,3)</f>
        <v>63.75</v>
      </c>
      <c r="N7" s="14">
        <f>MAX(B3:B14)</f>
        <v>89</v>
      </c>
    </row>
    <row r="8" spans="1:14" x14ac:dyDescent="0.25">
      <c r="A8" s="3">
        <v>43538.5</v>
      </c>
      <c r="B8" s="19">
        <v>18</v>
      </c>
      <c r="C8" s="19">
        <v>10</v>
      </c>
      <c r="D8" s="20">
        <v>79</v>
      </c>
      <c r="F8" s="2" t="s">
        <v>11</v>
      </c>
      <c r="G8" s="10">
        <f>MIN(C3:C14)</f>
        <v>10</v>
      </c>
      <c r="H8" s="33">
        <f>QUARTILE(C3:C14,1)</f>
        <v>22.5</v>
      </c>
      <c r="I8" s="27">
        <f t="shared" ref="I8:I9" si="0">AVERAGE(H8,J8)</f>
        <v>34.791666666666671</v>
      </c>
      <c r="J8" s="36">
        <f>AVERAGE(C3:C14)</f>
        <v>47.083333333333336</v>
      </c>
      <c r="K8" s="10">
        <f>MEDIAN(C3:C14)</f>
        <v>39</v>
      </c>
      <c r="L8" s="27">
        <f t="shared" ref="L8:L9" si="1">AVERAGE(J8,M8)</f>
        <v>63.916666666666671</v>
      </c>
      <c r="M8" s="33">
        <f>QUARTILE(C3:C14,3)</f>
        <v>80.75</v>
      </c>
      <c r="N8" s="11">
        <f>MAX(C3:C14)</f>
        <v>92</v>
      </c>
    </row>
    <row r="9" spans="1:14" x14ac:dyDescent="0.25">
      <c r="A9" s="3">
        <v>43538.75</v>
      </c>
      <c r="B9" s="19">
        <v>80</v>
      </c>
      <c r="C9" s="19">
        <v>32</v>
      </c>
      <c r="D9" s="20">
        <v>83</v>
      </c>
      <c r="F9" s="5" t="s">
        <v>13</v>
      </c>
      <c r="G9" s="15">
        <f>MIN(D3:D14)</f>
        <v>14</v>
      </c>
      <c r="H9" s="35">
        <f>QUARTILE(D3:D14,1)</f>
        <v>55</v>
      </c>
      <c r="I9" s="29">
        <f t="shared" si="0"/>
        <v>58.708333333333329</v>
      </c>
      <c r="J9" s="38">
        <f>AVERAGE(D3:D14)</f>
        <v>62.416666666666664</v>
      </c>
      <c r="K9" s="15">
        <f>MEDIAN(D3:D14)</f>
        <v>64</v>
      </c>
      <c r="L9" s="29">
        <f t="shared" si="1"/>
        <v>71.583333333333329</v>
      </c>
      <c r="M9" s="35">
        <f>QUARTILE(D3:D14,3)</f>
        <v>80.75</v>
      </c>
      <c r="N9" s="12">
        <f>MAX(D3:D14)</f>
        <v>94</v>
      </c>
    </row>
    <row r="10" spans="1:14" x14ac:dyDescent="0.25">
      <c r="A10" s="3">
        <v>43538</v>
      </c>
      <c r="B10" s="19">
        <v>12</v>
      </c>
      <c r="C10" s="19">
        <v>80</v>
      </c>
      <c r="D10" s="20">
        <v>56</v>
      </c>
    </row>
    <row r="11" spans="1:14" x14ac:dyDescent="0.25">
      <c r="A11" s="3">
        <v>43539.25</v>
      </c>
      <c r="B11" s="19">
        <v>89</v>
      </c>
      <c r="C11" s="19">
        <v>18</v>
      </c>
      <c r="D11" s="20">
        <v>16</v>
      </c>
      <c r="F11" s="39" t="s">
        <v>14</v>
      </c>
      <c r="G11" s="39"/>
      <c r="H11" s="39"/>
      <c r="I11" s="39"/>
      <c r="J11" s="39"/>
      <c r="K11" s="39"/>
      <c r="L11" s="39"/>
      <c r="M11" s="39"/>
      <c r="N11" s="39"/>
    </row>
    <row r="12" spans="1:14" x14ac:dyDescent="0.25">
      <c r="A12" s="3">
        <v>43539.5</v>
      </c>
      <c r="B12" s="19">
        <v>42</v>
      </c>
      <c r="C12" s="19">
        <v>92</v>
      </c>
      <c r="D12" s="20">
        <v>94</v>
      </c>
      <c r="F12" s="39"/>
      <c r="G12" s="39"/>
      <c r="H12" s="39"/>
      <c r="I12" s="39"/>
      <c r="J12" s="39"/>
      <c r="K12" s="39"/>
      <c r="L12" s="39"/>
      <c r="M12" s="39"/>
      <c r="N12" s="39"/>
    </row>
    <row r="13" spans="1:14" x14ac:dyDescent="0.25">
      <c r="A13" s="3">
        <v>43539.75</v>
      </c>
      <c r="B13" s="19">
        <v>16</v>
      </c>
      <c r="C13" s="19">
        <v>24</v>
      </c>
      <c r="D13" s="20">
        <v>14</v>
      </c>
      <c r="F13" s="39"/>
      <c r="G13" s="39"/>
      <c r="H13" s="39"/>
      <c r="I13" s="39"/>
      <c r="J13" s="39"/>
      <c r="K13" s="39"/>
      <c r="L13" s="39"/>
      <c r="M13" s="39"/>
      <c r="N13" s="39"/>
    </row>
    <row r="14" spans="1:14" x14ac:dyDescent="0.25">
      <c r="A14" s="4">
        <v>43539</v>
      </c>
      <c r="B14" s="21">
        <v>60</v>
      </c>
      <c r="C14" s="21">
        <v>12</v>
      </c>
      <c r="D14" s="22">
        <v>59</v>
      </c>
      <c r="F14" s="39"/>
      <c r="G14" s="39"/>
      <c r="H14" s="39"/>
      <c r="I14" s="39"/>
      <c r="J14" s="39"/>
      <c r="K14" s="39"/>
      <c r="L14" s="39"/>
      <c r="M14" s="39"/>
      <c r="N14" s="39"/>
    </row>
    <row r="16" spans="1:14" x14ac:dyDescent="0.25">
      <c r="A16" s="16" t="s">
        <v>8</v>
      </c>
      <c r="B16" s="17"/>
      <c r="C16" s="17"/>
      <c r="D16" s="18"/>
    </row>
    <row r="17" spans="1:14" x14ac:dyDescent="0.25">
      <c r="A17" s="2" t="s">
        <v>0</v>
      </c>
      <c r="B17" s="10" t="s">
        <v>10</v>
      </c>
      <c r="C17" s="10" t="s">
        <v>11</v>
      </c>
      <c r="D17" s="11" t="s">
        <v>12</v>
      </c>
    </row>
    <row r="18" spans="1:14" x14ac:dyDescent="0.25">
      <c r="A18" s="3">
        <v>43537.25</v>
      </c>
      <c r="B18" s="19">
        <v>60</v>
      </c>
      <c r="C18" s="19">
        <v>42</v>
      </c>
      <c r="D18" s="20">
        <v>59</v>
      </c>
    </row>
    <row r="19" spans="1:14" x14ac:dyDescent="0.25">
      <c r="A19" s="3">
        <v>43537.5</v>
      </c>
      <c r="B19" s="19">
        <v>34</v>
      </c>
      <c r="C19" s="19">
        <v>25</v>
      </c>
      <c r="D19" s="20">
        <v>89</v>
      </c>
    </row>
    <row r="20" spans="1:14" x14ac:dyDescent="0.25">
      <c r="A20" s="3">
        <v>43537.75</v>
      </c>
      <c r="B20" s="19">
        <v>46</v>
      </c>
      <c r="C20" s="19">
        <v>48</v>
      </c>
      <c r="D20" s="20">
        <v>27</v>
      </c>
      <c r="G20" s="16" t="s">
        <v>8</v>
      </c>
      <c r="H20" s="17"/>
      <c r="I20" s="17"/>
      <c r="J20" s="17"/>
      <c r="K20" s="17"/>
      <c r="L20" s="17"/>
      <c r="M20" s="17"/>
      <c r="N20" s="18"/>
    </row>
    <row r="21" spans="1:14" x14ac:dyDescent="0.25">
      <c r="A21" s="3">
        <v>43537</v>
      </c>
      <c r="B21" s="19">
        <v>16</v>
      </c>
      <c r="C21" s="19">
        <v>10</v>
      </c>
      <c r="D21" s="20">
        <v>69</v>
      </c>
      <c r="G21" s="9" t="s">
        <v>1</v>
      </c>
      <c r="H21" s="33" t="s">
        <v>2</v>
      </c>
      <c r="I21" s="27"/>
      <c r="J21" s="36" t="s">
        <v>3</v>
      </c>
      <c r="K21" s="10" t="s">
        <v>4</v>
      </c>
      <c r="L21" s="27"/>
      <c r="M21" s="33" t="s">
        <v>5</v>
      </c>
      <c r="N21" s="11" t="s">
        <v>6</v>
      </c>
    </row>
    <row r="22" spans="1:14" x14ac:dyDescent="0.25">
      <c r="A22" s="3">
        <v>43538.25</v>
      </c>
      <c r="B22" s="19">
        <v>80</v>
      </c>
      <c r="C22" s="19">
        <v>42</v>
      </c>
      <c r="D22" s="20">
        <v>69</v>
      </c>
      <c r="F22" s="6" t="s">
        <v>10</v>
      </c>
      <c r="G22" s="13">
        <f>MIN(B18:B29)</f>
        <v>12</v>
      </c>
      <c r="H22" s="34">
        <f>QUARTILE(B18:B29,1)</f>
        <v>21.25</v>
      </c>
      <c r="I22" s="28">
        <f>AVERAGE(H22,J22)</f>
        <v>30.875</v>
      </c>
      <c r="J22" s="37">
        <f>AVERAGE(B18:B29)</f>
        <v>40.5</v>
      </c>
      <c r="K22" s="13">
        <f>MEDIAN(B18:B29)</f>
        <v>43.5</v>
      </c>
      <c r="L22" s="28">
        <f>AVERAGE(J22,M22)</f>
        <v>45</v>
      </c>
      <c r="M22" s="34">
        <f>QUARTILE(B18:B29,3)</f>
        <v>49.5</v>
      </c>
      <c r="N22" s="14">
        <f>MAX(B18:B29)</f>
        <v>80</v>
      </c>
    </row>
    <row r="23" spans="1:14" x14ac:dyDescent="0.25">
      <c r="A23" s="3">
        <v>43538.5</v>
      </c>
      <c r="B23" s="19">
        <v>12</v>
      </c>
      <c r="C23" s="19">
        <v>89</v>
      </c>
      <c r="D23" s="20">
        <v>68</v>
      </c>
      <c r="F23" s="2" t="s">
        <v>11</v>
      </c>
      <c r="G23" s="10">
        <f>MIN(C18:C29)</f>
        <v>10</v>
      </c>
      <c r="H23" s="33">
        <f>QUARTILE(C18:C29,1)</f>
        <v>24.75</v>
      </c>
      <c r="I23" s="27">
        <f t="shared" ref="I23:I24" si="2">AVERAGE(H23,J23)</f>
        <v>32.25</v>
      </c>
      <c r="J23" s="36">
        <f>AVERAGE(C18:C29)</f>
        <v>39.75</v>
      </c>
      <c r="K23" s="10">
        <f>MEDIAN(C18:C29)</f>
        <v>42</v>
      </c>
      <c r="L23" s="27">
        <f t="shared" ref="L23:L24" si="3">AVERAGE(J23,M23)</f>
        <v>43.875</v>
      </c>
      <c r="M23" s="33">
        <f>QUARTILE(C18:C29,3)</f>
        <v>48</v>
      </c>
      <c r="N23" s="11">
        <f>MAX(C18:C29)</f>
        <v>89</v>
      </c>
    </row>
    <row r="24" spans="1:14" x14ac:dyDescent="0.25">
      <c r="A24" s="3">
        <v>43538.75</v>
      </c>
      <c r="B24" s="19">
        <v>45</v>
      </c>
      <c r="C24" s="19">
        <v>34</v>
      </c>
      <c r="D24" s="20">
        <v>88</v>
      </c>
      <c r="F24" s="5" t="s">
        <v>13</v>
      </c>
      <c r="G24" s="15">
        <f>MIN(D18:D29)</f>
        <v>10</v>
      </c>
      <c r="H24" s="35">
        <f>QUARTILE(D18:D29,1)</f>
        <v>30.75</v>
      </c>
      <c r="I24" s="29">
        <f t="shared" si="2"/>
        <v>42.833333333333329</v>
      </c>
      <c r="J24" s="38">
        <f>AVERAGE(D18:D29)</f>
        <v>54.916666666666664</v>
      </c>
      <c r="K24" s="15">
        <f>MEDIAN(D18:D29)</f>
        <v>64</v>
      </c>
      <c r="L24" s="29">
        <f t="shared" si="3"/>
        <v>62.083333333333329</v>
      </c>
      <c r="M24" s="35">
        <f>QUARTILE(D18:D29,3)</f>
        <v>69.25</v>
      </c>
      <c r="N24" s="12">
        <f>MAX(D18:D29)</f>
        <v>89</v>
      </c>
    </row>
    <row r="25" spans="1:14" x14ac:dyDescent="0.25">
      <c r="A25" s="3">
        <v>43538</v>
      </c>
      <c r="B25" s="19">
        <v>15</v>
      </c>
      <c r="C25" s="19">
        <v>48</v>
      </c>
      <c r="D25" s="20">
        <v>60</v>
      </c>
    </row>
    <row r="26" spans="1:14" x14ac:dyDescent="0.25">
      <c r="A26" s="3">
        <v>43539.25</v>
      </c>
      <c r="B26" s="19">
        <v>46</v>
      </c>
      <c r="C26" s="19">
        <v>15</v>
      </c>
      <c r="D26" s="20">
        <v>18</v>
      </c>
    </row>
    <row r="27" spans="1:14" x14ac:dyDescent="0.25">
      <c r="A27" s="3">
        <v>43539.5</v>
      </c>
      <c r="B27" s="19">
        <v>23</v>
      </c>
      <c r="C27" s="19">
        <v>48</v>
      </c>
      <c r="D27" s="20">
        <v>70</v>
      </c>
      <c r="J27" s="26"/>
    </row>
    <row r="28" spans="1:14" x14ac:dyDescent="0.25">
      <c r="A28" s="3">
        <v>43539.75</v>
      </c>
      <c r="B28" s="19">
        <v>67</v>
      </c>
      <c r="C28" s="19">
        <v>24</v>
      </c>
      <c r="D28" s="20">
        <v>32</v>
      </c>
    </row>
    <row r="29" spans="1:14" x14ac:dyDescent="0.25">
      <c r="A29" s="4">
        <v>43539</v>
      </c>
      <c r="B29" s="21">
        <v>42</v>
      </c>
      <c r="C29" s="21">
        <v>52</v>
      </c>
      <c r="D29" s="22">
        <v>10</v>
      </c>
    </row>
    <row r="31" spans="1:14" x14ac:dyDescent="0.25">
      <c r="A31" s="23" t="s">
        <v>9</v>
      </c>
      <c r="B31" s="24"/>
      <c r="C31" s="24"/>
      <c r="D31" s="25"/>
    </row>
    <row r="32" spans="1:14" x14ac:dyDescent="0.25">
      <c r="A32" s="2" t="s">
        <v>0</v>
      </c>
      <c r="B32" s="10" t="s">
        <v>10</v>
      </c>
      <c r="C32" s="10" t="s">
        <v>11</v>
      </c>
      <c r="D32" s="11" t="s">
        <v>12</v>
      </c>
    </row>
    <row r="33" spans="1:14" x14ac:dyDescent="0.25">
      <c r="A33" s="3">
        <v>43537.25</v>
      </c>
      <c r="B33" s="19">
        <v>53</v>
      </c>
      <c r="C33" s="19">
        <v>43</v>
      </c>
      <c r="D33" s="20">
        <v>68</v>
      </c>
    </row>
    <row r="34" spans="1:14" x14ac:dyDescent="0.25">
      <c r="A34" s="3">
        <v>43537.5</v>
      </c>
      <c r="B34" s="19">
        <v>16</v>
      </c>
      <c r="C34" s="19">
        <v>80</v>
      </c>
      <c r="D34" s="20">
        <v>55</v>
      </c>
      <c r="G34" s="23" t="s">
        <v>9</v>
      </c>
      <c r="H34" s="24"/>
      <c r="I34" s="24"/>
      <c r="J34" s="24"/>
      <c r="K34" s="24"/>
      <c r="L34" s="24"/>
      <c r="M34" s="24"/>
      <c r="N34" s="25"/>
    </row>
    <row r="35" spans="1:14" x14ac:dyDescent="0.25">
      <c r="A35" s="3">
        <v>43537.75</v>
      </c>
      <c r="B35" s="19">
        <v>54</v>
      </c>
      <c r="C35" s="19">
        <v>15</v>
      </c>
      <c r="D35" s="20">
        <v>60</v>
      </c>
      <c r="G35" s="9" t="s">
        <v>1</v>
      </c>
      <c r="H35" s="33" t="s">
        <v>2</v>
      </c>
      <c r="I35" s="27"/>
      <c r="J35" s="36" t="s">
        <v>3</v>
      </c>
      <c r="K35" s="10" t="s">
        <v>4</v>
      </c>
      <c r="L35" s="27"/>
      <c r="M35" s="33" t="s">
        <v>5</v>
      </c>
      <c r="N35" s="11" t="s">
        <v>6</v>
      </c>
    </row>
    <row r="36" spans="1:14" x14ac:dyDescent="0.25">
      <c r="A36" s="3">
        <v>43537</v>
      </c>
      <c r="B36" s="19">
        <v>46</v>
      </c>
      <c r="C36" s="19">
        <v>69</v>
      </c>
      <c r="D36" s="20">
        <v>80</v>
      </c>
      <c r="F36" s="6" t="s">
        <v>10</v>
      </c>
      <c r="G36" s="13">
        <f>MIN(B33:B44)</f>
        <v>8</v>
      </c>
      <c r="H36" s="34">
        <f>QUARTILE(B33:B44,1)</f>
        <v>29.5</v>
      </c>
      <c r="I36" s="28">
        <f>AVERAGE(H36,J36)</f>
        <v>35.041666666666671</v>
      </c>
      <c r="J36" s="37">
        <f>AVERAGE(B33:B44)</f>
        <v>40.583333333333336</v>
      </c>
      <c r="K36" s="13">
        <f>MEDIAN(B33:B44)</f>
        <v>44</v>
      </c>
      <c r="L36" s="28">
        <f>AVERAGE(J36,M36)</f>
        <v>44.916666666666671</v>
      </c>
      <c r="M36" s="34">
        <f>QUARTILE(B33:B44,3)</f>
        <v>49.25</v>
      </c>
      <c r="N36" s="14">
        <f>MAX(B33:B44)</f>
        <v>86</v>
      </c>
    </row>
    <row r="37" spans="1:14" x14ac:dyDescent="0.25">
      <c r="A37" s="3">
        <v>43538.25</v>
      </c>
      <c r="B37" s="19">
        <v>10</v>
      </c>
      <c r="C37" s="19">
        <v>69</v>
      </c>
      <c r="D37" s="20">
        <v>17</v>
      </c>
      <c r="F37" s="2" t="s">
        <v>11</v>
      </c>
      <c r="G37" s="10">
        <f>MIN(C33:C44)</f>
        <v>12</v>
      </c>
      <c r="H37" s="33">
        <f>QUARTILE(C33:C44,1)</f>
        <v>40.25</v>
      </c>
      <c r="I37" s="27">
        <f t="shared" ref="I37:I38" si="4">AVERAGE(H37,J37)</f>
        <v>45.541666666666671</v>
      </c>
      <c r="J37" s="36">
        <f>AVERAGE(C33:C44)</f>
        <v>50.833333333333336</v>
      </c>
      <c r="K37" s="10">
        <f>MEDIAN(C33:C44)</f>
        <v>49</v>
      </c>
      <c r="L37" s="27">
        <f t="shared" ref="L37:L38" si="5">AVERAGE(J37,M37)</f>
        <v>59.916666666666671</v>
      </c>
      <c r="M37" s="33">
        <f>QUARTILE(C33:C44,3)</f>
        <v>69</v>
      </c>
      <c r="N37" s="11">
        <f>MAX(C33:C44)</f>
        <v>80</v>
      </c>
    </row>
    <row r="38" spans="1:14" x14ac:dyDescent="0.25">
      <c r="A38" s="3">
        <v>43538.5</v>
      </c>
      <c r="B38" s="19">
        <v>86</v>
      </c>
      <c r="C38" s="19">
        <v>68</v>
      </c>
      <c r="D38" s="20">
        <v>73</v>
      </c>
      <c r="F38" s="5" t="s">
        <v>13</v>
      </c>
      <c r="G38" s="15">
        <f>MIN(D33:D44)</f>
        <v>10</v>
      </c>
      <c r="H38" s="35">
        <f>QUARTILE(D33:D44,1)</f>
        <v>21.5</v>
      </c>
      <c r="I38" s="29">
        <f t="shared" si="4"/>
        <v>37.291666666666671</v>
      </c>
      <c r="J38" s="38">
        <f>AVERAGE(D33:D44)</f>
        <v>53.083333333333336</v>
      </c>
      <c r="K38" s="15">
        <f>MEDIAN(D33:D44)</f>
        <v>64</v>
      </c>
      <c r="L38" s="29">
        <f t="shared" si="5"/>
        <v>64.916666666666671</v>
      </c>
      <c r="M38" s="35">
        <f>QUARTILE(D33:D44,3)</f>
        <v>76.75</v>
      </c>
      <c r="N38" s="12">
        <f>MAX(D33:D44)</f>
        <v>84</v>
      </c>
    </row>
    <row r="39" spans="1:14" x14ac:dyDescent="0.25">
      <c r="A39" s="3">
        <v>43538.75</v>
      </c>
      <c r="B39" s="19">
        <v>48</v>
      </c>
      <c r="C39" s="19">
        <v>12</v>
      </c>
      <c r="D39" s="20">
        <v>84</v>
      </c>
    </row>
    <row r="40" spans="1:14" x14ac:dyDescent="0.25">
      <c r="A40" s="3">
        <v>43538</v>
      </c>
      <c r="B40" s="19">
        <v>34</v>
      </c>
      <c r="C40" s="19">
        <v>32</v>
      </c>
      <c r="D40" s="20">
        <v>12</v>
      </c>
    </row>
    <row r="41" spans="1:14" x14ac:dyDescent="0.25">
      <c r="A41" s="3">
        <v>43539.25</v>
      </c>
      <c r="B41" s="19">
        <v>48</v>
      </c>
      <c r="C41" s="19">
        <v>48</v>
      </c>
      <c r="D41" s="20">
        <v>79</v>
      </c>
    </row>
    <row r="42" spans="1:14" x14ac:dyDescent="0.25">
      <c r="A42" s="3">
        <v>43539.5</v>
      </c>
      <c r="B42" s="19">
        <v>8</v>
      </c>
      <c r="C42" s="19">
        <v>50</v>
      </c>
      <c r="D42" s="20">
        <v>23</v>
      </c>
    </row>
    <row r="43" spans="1:14" x14ac:dyDescent="0.25">
      <c r="A43" s="3">
        <v>43539.75</v>
      </c>
      <c r="B43" s="19">
        <v>42</v>
      </c>
      <c r="C43" s="19">
        <v>79</v>
      </c>
      <c r="D43" s="20">
        <v>10</v>
      </c>
    </row>
    <row r="44" spans="1:14" x14ac:dyDescent="0.25">
      <c r="A44" s="4">
        <v>43539</v>
      </c>
      <c r="B44" s="21">
        <v>42</v>
      </c>
      <c r="C44" s="21">
        <v>45</v>
      </c>
      <c r="D44" s="22">
        <v>76</v>
      </c>
    </row>
  </sheetData>
  <mergeCells count="10">
    <mergeCell ref="G5:N5"/>
    <mergeCell ref="G20:N20"/>
    <mergeCell ref="F11:N11"/>
    <mergeCell ref="F12:N12"/>
    <mergeCell ref="F13:N13"/>
    <mergeCell ref="F14:N14"/>
    <mergeCell ref="G34:N34"/>
    <mergeCell ref="A1:D1"/>
    <mergeCell ref="A16:D16"/>
    <mergeCell ref="A31:D3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2019-04-25T22:15:47Z</dcterms:created>
  <dcterms:modified xsi:type="dcterms:W3CDTF">2019-10-09T23:21:17Z</dcterms:modified>
</cp:coreProperties>
</file>