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-460" yWindow="10460" windowWidth="27540" windowHeight="804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G4" i="1"/>
  <c r="H4" i="1"/>
  <c r="K4" i="1"/>
  <c r="L4" i="1"/>
  <c r="M4" i="1"/>
  <c r="G3" i="1"/>
  <c r="H3" i="1"/>
  <c r="G2" i="1"/>
  <c r="H2" i="1"/>
  <c r="K3" i="1"/>
  <c r="L3" i="1"/>
  <c r="M3" i="1"/>
  <c r="K2" i="1"/>
  <c r="L2" i="1"/>
  <c r="M2" i="1"/>
</calcChain>
</file>

<file path=xl/sharedStrings.xml><?xml version="1.0" encoding="utf-8"?>
<sst xmlns="http://schemas.openxmlformats.org/spreadsheetml/2006/main" count="13" uniqueCount="13">
  <si>
    <t>ADCS</t>
  </si>
  <si>
    <t>ADC_CLK</t>
  </si>
  <si>
    <t>ADC_RATE</t>
  </si>
  <si>
    <t>ADSAMP_TIME_N</t>
  </si>
  <si>
    <t>FREQOSC</t>
  </si>
  <si>
    <t>CLK_PHASES</t>
  </si>
  <si>
    <t>Per Channel Rate</t>
  </si>
  <si>
    <t>ALMOST_ENOUGH_SAMPLES</t>
  </si>
  <si>
    <t>Average time ms</t>
  </si>
  <si>
    <t>TAD us</t>
  </si>
  <si>
    <t>NUM_AD_CHAN</t>
  </si>
  <si>
    <t>Conv Time us</t>
  </si>
  <si>
    <t>Sample+Conv Time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</si>
</sst>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4" fontId="0" fillId="2" borderId="0" xfId="0" applyNumberFormat="1" applyFill="1"/>
    <xf numFmtId="0" fontId="0" fillId="0" borderId="0" xfId="0" applyNumberFormat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8" sqref="I8"/>
    </sheetView>
  </sheetViews>
  <sheetFormatPr baseColWidth="10" defaultRowHeight="15" x14ac:dyDescent="0"/>
  <cols>
    <col min="1" max="1" width="11" style="1" bestFit="1" customWidth="1"/>
    <col min="2" max="2" width="11.5" style="1" bestFit="1" customWidth="1"/>
    <col min="3" max="3" width="12.83203125" style="1" bestFit="1" customWidth="1"/>
    <col min="4" max="4" width="15.83203125" style="1" bestFit="1" customWidth="1"/>
    <col min="5" max="5" width="21.1640625" style="1" bestFit="1" customWidth="1"/>
    <col min="6" max="6" width="25.1640625" style="1" bestFit="1" customWidth="1"/>
    <col min="7" max="7" width="10" customWidth="1"/>
    <col min="8" max="8" width="10" style="3" customWidth="1"/>
    <col min="9" max="9" width="12.1640625" style="3" bestFit="1" customWidth="1"/>
    <col min="10" max="10" width="19.1640625" style="3" bestFit="1" customWidth="1"/>
    <col min="12" max="13" width="15.1640625" bestFit="1" customWidth="1"/>
  </cols>
  <sheetData>
    <row r="1" spans="1:13">
      <c r="A1" s="1" t="s">
        <v>4</v>
      </c>
      <c r="B1" s="1" t="s">
        <v>5</v>
      </c>
      <c r="C1" s="1" t="s">
        <v>0</v>
      </c>
      <c r="D1" s="1" t="s">
        <v>3</v>
      </c>
      <c r="E1" s="1" t="s">
        <v>10</v>
      </c>
      <c r="F1" s="1" t="s">
        <v>7</v>
      </c>
      <c r="G1" s="1" t="s">
        <v>1</v>
      </c>
      <c r="H1" s="3" t="s">
        <v>9</v>
      </c>
      <c r="I1" s="3" t="s">
        <v>11</v>
      </c>
      <c r="J1" s="3" t="s">
        <v>12</v>
      </c>
      <c r="K1" s="1" t="s">
        <v>2</v>
      </c>
      <c r="L1" s="1" t="s">
        <v>6</v>
      </c>
      <c r="M1" s="1" t="s">
        <v>8</v>
      </c>
    </row>
    <row r="2" spans="1:13">
      <c r="A2" s="1">
        <v>80000000</v>
      </c>
      <c r="B2" s="1">
        <v>2</v>
      </c>
      <c r="C2" s="1">
        <v>63</v>
      </c>
      <c r="D2" s="1">
        <v>10</v>
      </c>
      <c r="E2" s="1">
        <v>6</v>
      </c>
      <c r="F2" s="1">
        <v>100</v>
      </c>
      <c r="G2" s="2">
        <f>A2/(B2*(C2+1))</f>
        <v>625000</v>
      </c>
      <c r="H2" s="4">
        <f>1/G2*1000000</f>
        <v>1.5999999999999999</v>
      </c>
      <c r="I2" s="4">
        <f>H2*14</f>
        <v>22.4</v>
      </c>
      <c r="J2" s="4">
        <f>D2*H2+I2</f>
        <v>38.4</v>
      </c>
      <c r="K2" s="2">
        <f>(1*G2/(D2+14))</f>
        <v>26041.666666666668</v>
      </c>
      <c r="L2" s="2">
        <f>K2/E2</f>
        <v>4340.2777777777783</v>
      </c>
      <c r="M2" s="2">
        <f>1/L2*F2*1000</f>
        <v>23.04</v>
      </c>
    </row>
    <row r="3" spans="1:13">
      <c r="A3" s="1">
        <v>32000000</v>
      </c>
      <c r="B3" s="1">
        <v>2</v>
      </c>
      <c r="C3" s="1">
        <v>11</v>
      </c>
      <c r="D3" s="1">
        <v>1</v>
      </c>
      <c r="E3" s="1">
        <v>10</v>
      </c>
      <c r="F3" s="1">
        <v>216</v>
      </c>
      <c r="G3" s="2">
        <f>A3/(B3*(C3+1))</f>
        <v>1333333.3333333333</v>
      </c>
      <c r="H3" s="4">
        <f>1/G3*1000000</f>
        <v>0.75</v>
      </c>
      <c r="I3" s="4">
        <f t="shared" ref="I3:I4" si="0">H3*14</f>
        <v>10.5</v>
      </c>
      <c r="J3" s="4">
        <f t="shared" ref="J3:J4" si="1">D3*H3+I3</f>
        <v>11.25</v>
      </c>
      <c r="K3" s="2">
        <f>(1*G3/(D3+14))</f>
        <v>88888.888888888891</v>
      </c>
      <c r="L3" s="2">
        <f>K3/E3</f>
        <v>8888.8888888888887</v>
      </c>
      <c r="M3" s="2">
        <f>1/L3*F3*1000</f>
        <v>24.299999999999997</v>
      </c>
    </row>
    <row r="4" spans="1:13">
      <c r="A4" s="1">
        <v>80000000</v>
      </c>
      <c r="B4" s="1">
        <v>4</v>
      </c>
      <c r="C4" s="1">
        <v>31</v>
      </c>
      <c r="D4" s="1">
        <v>3</v>
      </c>
      <c r="E4" s="1">
        <v>8</v>
      </c>
      <c r="F4" s="1">
        <v>188</v>
      </c>
      <c r="G4" s="2">
        <f>A4/(B4*(C4+1))</f>
        <v>625000</v>
      </c>
      <c r="H4" s="4">
        <f>1/G4*1000000</f>
        <v>1.5999999999999999</v>
      </c>
      <c r="I4" s="4">
        <f t="shared" si="0"/>
        <v>22.4</v>
      </c>
      <c r="J4" s="4">
        <f t="shared" si="1"/>
        <v>27.2</v>
      </c>
      <c r="K4" s="2">
        <f>(1*G4/(D4+14))</f>
        <v>36764.705882352944</v>
      </c>
      <c r="L4" s="2">
        <f>K4/E4</f>
        <v>4595.588235294118</v>
      </c>
      <c r="M4" s="2">
        <f>1/L4*F4*1000</f>
        <v>40.908799999999992</v>
      </c>
    </row>
    <row r="7" spans="1:13">
      <c r="E7" s="3"/>
    </row>
    <row r="8" spans="1:13">
      <c r="I8" s="5"/>
      <c r="J8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Ottaviani</dc:creator>
  <cp:lastModifiedBy>Guido Ottaviani</cp:lastModifiedBy>
  <dcterms:created xsi:type="dcterms:W3CDTF">2013-01-23T08:30:01Z</dcterms:created>
  <dcterms:modified xsi:type="dcterms:W3CDTF">2013-01-23T23:09:31Z</dcterms:modified>
</cp:coreProperties>
</file>