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tage\Referencement-Microscopes-ReMiSoL\config\"/>
    </mc:Choice>
  </mc:AlternateContent>
  <xr:revisionPtr revIDLastSave="0" documentId="13_ncr:1_{5C0EE5ED-76EC-49A0-8618-861A4284BEAA}" xr6:coauthVersionLast="47" xr6:coauthVersionMax="47" xr10:uidLastSave="{00000000-0000-0000-0000-000000000000}"/>
  <bookViews>
    <workbookView xWindow="-120" yWindow="16080" windowWidth="29040" windowHeight="15720" xr2:uid="{0E5F2783-0881-4071-B044-90982E8746C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3" i="1" l="1"/>
  <c r="K44" i="1"/>
  <c r="K51" i="1"/>
  <c r="K50" i="1"/>
  <c r="K42" i="1"/>
  <c r="K37" i="1"/>
  <c r="K18" i="1"/>
  <c r="K14" i="1"/>
  <c r="K15" i="1"/>
  <c r="K13" i="1"/>
  <c r="K3" i="1"/>
  <c r="K4" i="1"/>
  <c r="K5" i="1"/>
  <c r="K6" i="1"/>
  <c r="K2" i="1"/>
  <c r="J51" i="1"/>
  <c r="J52" i="1"/>
  <c r="J50" i="1"/>
  <c r="J43" i="1"/>
  <c r="J44" i="1"/>
  <c r="J45" i="1"/>
  <c r="J46" i="1"/>
  <c r="J47" i="1"/>
  <c r="J48" i="1"/>
  <c r="J42" i="1"/>
  <c r="J38" i="1"/>
  <c r="J39" i="1"/>
  <c r="J40" i="1"/>
  <c r="J37" i="1"/>
  <c r="J32" i="1"/>
  <c r="J33" i="1"/>
  <c r="J34" i="1"/>
  <c r="J35" i="1"/>
  <c r="J31" i="1"/>
  <c r="J28" i="1"/>
  <c r="J29" i="1"/>
  <c r="J27" i="1"/>
  <c r="J19" i="1"/>
  <c r="J20" i="1"/>
  <c r="J21" i="1"/>
  <c r="J22" i="1"/>
  <c r="J23" i="1"/>
  <c r="J24" i="1"/>
  <c r="J25" i="1"/>
  <c r="J18" i="1"/>
  <c r="J15" i="1"/>
  <c r="J16" i="1"/>
  <c r="J14" i="1"/>
  <c r="J13" i="1"/>
  <c r="J8" i="1"/>
  <c r="J9" i="1"/>
  <c r="J10" i="1"/>
  <c r="J11" i="1"/>
  <c r="J3" i="1"/>
  <c r="J4" i="1"/>
  <c r="J5" i="1"/>
  <c r="J6" i="1"/>
  <c r="J7" i="1"/>
  <c r="J2" i="1"/>
  <c r="I50" i="1"/>
  <c r="I42" i="1"/>
  <c r="I37" i="1"/>
  <c r="I31" i="1"/>
  <c r="I27" i="1"/>
  <c r="I13" i="1"/>
  <c r="I18" i="1"/>
  <c r="I2" i="1"/>
  <c r="H27" i="1"/>
  <c r="H31" i="1"/>
  <c r="H37" i="1"/>
  <c r="H42" i="1"/>
  <c r="H50" i="1"/>
  <c r="H18" i="1"/>
  <c r="H2" i="1"/>
</calcChain>
</file>

<file path=xl/sharedStrings.xml><?xml version="1.0" encoding="utf-8"?>
<sst xmlns="http://schemas.openxmlformats.org/spreadsheetml/2006/main" count="82" uniqueCount="80">
  <si>
    <t>société</t>
  </si>
  <si>
    <t>marque</t>
  </si>
  <si>
    <t>modele</t>
  </si>
  <si>
    <t>électronique - contrôleur</t>
  </si>
  <si>
    <t>Bruker</t>
  </si>
  <si>
    <t>multimode</t>
  </si>
  <si>
    <t>Nanoscope IIIa</t>
  </si>
  <si>
    <t>dimension 3000</t>
  </si>
  <si>
    <t>Nanoscope Quadrex</t>
  </si>
  <si>
    <t>dimension 3100</t>
  </si>
  <si>
    <t>Nanoscope V</t>
  </si>
  <si>
    <t>JPK</t>
  </si>
  <si>
    <t>Nanowizard</t>
  </si>
  <si>
    <t>Nanoscope 6</t>
  </si>
  <si>
    <t>dimension Icon</t>
  </si>
  <si>
    <t>Edge</t>
  </si>
  <si>
    <t>dimension XR</t>
  </si>
  <si>
    <t>dimension FastScan</t>
  </si>
  <si>
    <t>NanoWizard NanoOptics</t>
  </si>
  <si>
    <t>NanoWizard 4 XP NanoScience</t>
  </si>
  <si>
    <t>dimension Icon Raman</t>
  </si>
  <si>
    <t>MultiMode 8 HR</t>
  </si>
  <si>
    <t>Innova</t>
  </si>
  <si>
    <t>Oxford Instrument</t>
  </si>
  <si>
    <t>Asylum Research</t>
  </si>
  <si>
    <t>MFP3D origin</t>
  </si>
  <si>
    <t>ARC2</t>
  </si>
  <si>
    <t>MFP3D Infinity</t>
  </si>
  <si>
    <t>MFP3D Bio</t>
  </si>
  <si>
    <t>Cypher S</t>
  </si>
  <si>
    <t>Cypher ES</t>
  </si>
  <si>
    <t>Cypher ES polymer</t>
  </si>
  <si>
    <t>Cypher VRS</t>
  </si>
  <si>
    <t>Jupiter XR</t>
  </si>
  <si>
    <t>Park Systems</t>
  </si>
  <si>
    <t>Park System</t>
  </si>
  <si>
    <t>XE</t>
  </si>
  <si>
    <t>FX</t>
  </si>
  <si>
    <t>NX</t>
  </si>
  <si>
    <t>NanoSurf</t>
  </si>
  <si>
    <t>NaioAFM</t>
  </si>
  <si>
    <t>NaioSTM</t>
  </si>
  <si>
    <t>DriveAFM</t>
  </si>
  <si>
    <t>FlexAFM</t>
  </si>
  <si>
    <t>CoreAFM</t>
  </si>
  <si>
    <t>Scientec</t>
  </si>
  <si>
    <t>CSI</t>
  </si>
  <si>
    <t>NanoObserver</t>
  </si>
  <si>
    <t>Galaxy Dual controller</t>
  </si>
  <si>
    <t>Resiscope</t>
  </si>
  <si>
    <t>NT-MDT</t>
  </si>
  <si>
    <t>Ntegra</t>
  </si>
  <si>
    <t>Ntegra NanoIR</t>
  </si>
  <si>
    <t>Vega</t>
  </si>
  <si>
    <t>Solver</t>
  </si>
  <si>
    <t>Compagny</t>
  </si>
  <si>
    <t>Controller</t>
  </si>
  <si>
    <t>Model</t>
  </si>
  <si>
    <t>Brand</t>
  </si>
  <si>
    <t>NanoDrive</t>
  </si>
  <si>
    <t>Vortis1</t>
  </si>
  <si>
    <t>Vortis2</t>
  </si>
  <si>
    <t>Vortis2.1</t>
  </si>
  <si>
    <t>NanoWizard 5</t>
  </si>
  <si>
    <t>PX Ultra Controller</t>
  </si>
  <si>
    <t>BL222TNTF Tower</t>
  </si>
  <si>
    <t>BL222RNTF Ratiopac Pro</t>
  </si>
  <si>
    <t>Ntegra II</t>
  </si>
  <si>
    <t>Next</t>
  </si>
  <si>
    <t>Next II</t>
  </si>
  <si>
    <t>Scienta Omicron</t>
  </si>
  <si>
    <t>Omicron</t>
  </si>
  <si>
    <t>STM1</t>
  </si>
  <si>
    <t>Matrix 3.X</t>
  </si>
  <si>
    <t>STM2</t>
  </si>
  <si>
    <t>Matrix 4.X</t>
  </si>
  <si>
    <t>SPM Probe</t>
  </si>
  <si>
    <t>Nanonis</t>
  </si>
  <si>
    <t>Zurich</t>
  </si>
  <si>
    <t>GXSM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</si>
</sst>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8B183-177B-491F-A2E5-89C3A5ADE5F7}">
  <dimension ref="A1:K56"/>
  <sheetViews>
    <sheetView tabSelected="1" topLeftCell="I21" zoomScaleNormal="100" workbookViewId="0">
      <selection activeCell="J25" sqref="J25"/>
    </sheetView>
  </sheetViews>
  <sheetFormatPr baseColWidth="10" defaultRowHeight="15" x14ac:dyDescent="0.25"/>
  <cols>
    <col min="3" max="3" width="29.5703125" customWidth="1"/>
    <col min="4" max="4" width="25.28515625" customWidth="1"/>
    <col min="8" max="8" width="51" customWidth="1"/>
    <col min="9" max="9" width="63.140625" customWidth="1"/>
    <col min="10" max="10" width="69.28515625" customWidth="1"/>
    <col min="11" max="11" width="75.28515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H1" t="s">
        <v>55</v>
      </c>
      <c r="I1" t="s">
        <v>58</v>
      </c>
      <c r="J1" t="s">
        <v>57</v>
      </c>
      <c r="K1" t="s">
        <v>56</v>
      </c>
    </row>
    <row r="2" spans="1:11" x14ac:dyDescent="0.25">
      <c r="A2" t="s">
        <v>4</v>
      </c>
      <c r="B2" t="s">
        <v>4</v>
      </c>
      <c r="C2" t="s">
        <v>5</v>
      </c>
      <c r="D2" t="s">
        <v>6</v>
      </c>
      <c r="H2" t="str">
        <f>"insert into compagny values(NULL, '"&amp;$A$2&amp;"');"</f>
        <v>insert into compagny values(NULL, 'Bruker');</v>
      </c>
      <c r="I2" t="str">
        <f>"insert into brand values(NULL, '"&amp;B2&amp;"',1);"</f>
        <v>insert into brand values(NULL, 'Bruker',1);</v>
      </c>
      <c r="J2" t="str">
        <f>"insert into model values(NULL, '"&amp;C2&amp;"',1);"</f>
        <v>insert into model values(NULL, 'multimode',1);</v>
      </c>
      <c r="K2" t="str">
        <f>"insert into controller values(NULL, '"&amp;D2&amp;"',1);"</f>
        <v>insert into controller values(NULL, 'Nanoscope IIIa',1);</v>
      </c>
    </row>
    <row r="3" spans="1:11" x14ac:dyDescent="0.25">
      <c r="C3" t="s">
        <v>7</v>
      </c>
      <c r="D3" t="s">
        <v>8</v>
      </c>
      <c r="J3" t="str">
        <f t="shared" ref="J3:J12" si="0">"insert into model values(NULL, '"&amp;C3&amp;"',1);"</f>
        <v>insert into model values(NULL, 'dimension 3000',1);</v>
      </c>
      <c r="K3" t="str">
        <f t="shared" ref="K3:K11" si="1">"insert into controller values(NULL, '"&amp;D3&amp;"',1);"</f>
        <v>insert into controller values(NULL, 'Nanoscope Quadrex',1);</v>
      </c>
    </row>
    <row r="4" spans="1:11" x14ac:dyDescent="0.25">
      <c r="C4" t="s">
        <v>9</v>
      </c>
      <c r="D4" t="s">
        <v>10</v>
      </c>
      <c r="J4" t="str">
        <f t="shared" si="0"/>
        <v>insert into model values(NULL, 'dimension 3100',1);</v>
      </c>
      <c r="K4" t="str">
        <f t="shared" si="1"/>
        <v>insert into controller values(NULL, 'Nanoscope V',1);</v>
      </c>
    </row>
    <row r="5" spans="1:11" x14ac:dyDescent="0.25">
      <c r="C5" t="s">
        <v>14</v>
      </c>
      <c r="D5" t="s">
        <v>13</v>
      </c>
      <c r="J5" t="str">
        <f t="shared" si="0"/>
        <v>insert into model values(NULL, 'dimension Icon',1);</v>
      </c>
      <c r="K5" t="str">
        <f t="shared" si="1"/>
        <v>insert into controller values(NULL, 'Nanoscope 6',1);</v>
      </c>
    </row>
    <row r="6" spans="1:11" x14ac:dyDescent="0.25">
      <c r="C6" t="s">
        <v>15</v>
      </c>
      <c r="D6" t="s">
        <v>59</v>
      </c>
      <c r="J6" t="str">
        <f t="shared" si="0"/>
        <v>insert into model values(NULL, 'Edge',1);</v>
      </c>
      <c r="K6" t="str">
        <f t="shared" si="1"/>
        <v>insert into controller values(NULL, 'NanoDrive',1);</v>
      </c>
    </row>
    <row r="7" spans="1:11" x14ac:dyDescent="0.25">
      <c r="C7" t="s">
        <v>16</v>
      </c>
      <c r="J7" t="str">
        <f t="shared" si="0"/>
        <v>insert into model values(NULL, 'dimension XR',1);</v>
      </c>
    </row>
    <row r="8" spans="1:11" x14ac:dyDescent="0.25">
      <c r="C8" t="s">
        <v>17</v>
      </c>
      <c r="J8" t="str">
        <f>"insert into model values(NULL, '"&amp;C8&amp;"',1);"</f>
        <v>insert into model values(NULL, 'dimension FastScan',1);</v>
      </c>
    </row>
    <row r="9" spans="1:11" x14ac:dyDescent="0.25">
      <c r="C9" t="s">
        <v>20</v>
      </c>
      <c r="J9" t="str">
        <f t="shared" si="0"/>
        <v>insert into model values(NULL, 'dimension Icon Raman',1);</v>
      </c>
    </row>
    <row r="10" spans="1:11" x14ac:dyDescent="0.25">
      <c r="C10" t="s">
        <v>21</v>
      </c>
      <c r="J10" t="str">
        <f t="shared" si="0"/>
        <v>insert into model values(NULL, 'MultiMode 8 HR',1);</v>
      </c>
    </row>
    <row r="11" spans="1:11" x14ac:dyDescent="0.25">
      <c r="C11" t="s">
        <v>22</v>
      </c>
      <c r="J11" t="str">
        <f t="shared" si="0"/>
        <v>insert into model values(NULL, 'Innova',1);</v>
      </c>
    </row>
    <row r="13" spans="1:11" x14ac:dyDescent="0.25">
      <c r="B13" t="s">
        <v>11</v>
      </c>
      <c r="C13" t="s">
        <v>12</v>
      </c>
      <c r="D13" t="s">
        <v>60</v>
      </c>
      <c r="I13" t="str">
        <f>"insert into brand values(NULL, '"&amp;B13&amp;"',1);"</f>
        <v>insert into brand values(NULL, 'JPK',1);</v>
      </c>
      <c r="J13" t="str">
        <f>"insert into model values(NULL, '"&amp;C13&amp;"',2);"</f>
        <v>insert into model values(NULL, 'Nanowizard',2);</v>
      </c>
      <c r="K13" t="str">
        <f>"insert into controller values(NULL, '"&amp;D13&amp;"',2);"</f>
        <v>insert into controller values(NULL, 'Vortis1',2);</v>
      </c>
    </row>
    <row r="14" spans="1:11" x14ac:dyDescent="0.25">
      <c r="C14" t="s">
        <v>18</v>
      </c>
      <c r="D14" t="s">
        <v>61</v>
      </c>
      <c r="J14" t="str">
        <f>"insert into model values(NULL, '"&amp;C14&amp;"',2);"</f>
        <v>insert into model values(NULL, 'NanoWizard NanoOptics',2);</v>
      </c>
      <c r="K14" t="str">
        <f t="shared" ref="K14:K15" si="2">"insert into controller values(NULL, '"&amp;D14&amp;"',2);"</f>
        <v>insert into controller values(NULL, 'Vortis2',2);</v>
      </c>
    </row>
    <row r="15" spans="1:11" x14ac:dyDescent="0.25">
      <c r="C15" t="s">
        <v>63</v>
      </c>
      <c r="D15" t="s">
        <v>62</v>
      </c>
      <c r="J15" t="str">
        <f>"insert into model values(NULL, '"&amp;C15&amp;"',2);"</f>
        <v>insert into model values(NULL, 'NanoWizard 5',2);</v>
      </c>
      <c r="K15" t="str">
        <f t="shared" si="2"/>
        <v>insert into controller values(NULL, 'Vortis2.1',2);</v>
      </c>
    </row>
    <row r="16" spans="1:11" x14ac:dyDescent="0.25">
      <c r="C16" t="s">
        <v>19</v>
      </c>
      <c r="J16" t="str">
        <f>"insert into model values(NULL, '"&amp;C16&amp;"',2);"</f>
        <v>insert into model values(NULL, 'NanoWizard 4 XP NanoScience',2);</v>
      </c>
    </row>
    <row r="18" spans="1:11" x14ac:dyDescent="0.25">
      <c r="A18" t="s">
        <v>23</v>
      </c>
      <c r="B18" t="s">
        <v>24</v>
      </c>
      <c r="C18" t="s">
        <v>25</v>
      </c>
      <c r="D18" t="s">
        <v>26</v>
      </c>
      <c r="H18" t="str">
        <f>"insert into compagny values(NULL, '"&amp;A18&amp;"');"</f>
        <v>insert into compagny values(NULL, 'Oxford Instrument');</v>
      </c>
      <c r="I18" t="str">
        <f>"insert into brand values(NULL, '"&amp;B18&amp;"',2);"</f>
        <v>insert into brand values(NULL, 'Asylum Research',2);</v>
      </c>
      <c r="J18" t="str">
        <f>"insert into model values(NULL, '"&amp;C18&amp;"',3);"</f>
        <v>insert into model values(NULL, 'MFP3D origin',3);</v>
      </c>
      <c r="K18" t="str">
        <f>"insert into controller values(NULL, '"&amp;D18&amp;"',3);"</f>
        <v>insert into controller values(NULL, 'ARC2',3);</v>
      </c>
    </row>
    <row r="19" spans="1:11" x14ac:dyDescent="0.25">
      <c r="C19" t="s">
        <v>27</v>
      </c>
      <c r="J19" t="str">
        <f t="shared" ref="J19:J25" si="3">"insert into model values(NULL, '"&amp;C19&amp;"',3);"</f>
        <v>insert into model values(NULL, 'MFP3D Infinity',3);</v>
      </c>
    </row>
    <row r="20" spans="1:11" x14ac:dyDescent="0.25">
      <c r="C20" t="s">
        <v>28</v>
      </c>
      <c r="J20" t="str">
        <f t="shared" si="3"/>
        <v>insert into model values(NULL, 'MFP3D Bio',3);</v>
      </c>
    </row>
    <row r="21" spans="1:11" x14ac:dyDescent="0.25">
      <c r="C21" t="s">
        <v>29</v>
      </c>
      <c r="J21" t="str">
        <f t="shared" si="3"/>
        <v>insert into model values(NULL, 'Cypher S',3);</v>
      </c>
    </row>
    <row r="22" spans="1:11" x14ac:dyDescent="0.25">
      <c r="C22" t="s">
        <v>30</v>
      </c>
      <c r="J22" t="str">
        <f t="shared" si="3"/>
        <v>insert into model values(NULL, 'Cypher ES',3);</v>
      </c>
    </row>
    <row r="23" spans="1:11" x14ac:dyDescent="0.25">
      <c r="C23" t="s">
        <v>31</v>
      </c>
      <c r="J23" t="str">
        <f t="shared" si="3"/>
        <v>insert into model values(NULL, 'Cypher ES polymer',3);</v>
      </c>
    </row>
    <row r="24" spans="1:11" x14ac:dyDescent="0.25">
      <c r="C24" t="s">
        <v>32</v>
      </c>
      <c r="J24" t="str">
        <f t="shared" si="3"/>
        <v>insert into model values(NULL, 'Cypher VRS',3);</v>
      </c>
    </row>
    <row r="25" spans="1:11" x14ac:dyDescent="0.25">
      <c r="C25" t="s">
        <v>33</v>
      </c>
      <c r="J25" t="str">
        <f t="shared" si="3"/>
        <v>insert into model values(NULL, 'Jupiter XR',3);</v>
      </c>
    </row>
    <row r="27" spans="1:11" x14ac:dyDescent="0.25">
      <c r="A27" t="s">
        <v>34</v>
      </c>
      <c r="B27" t="s">
        <v>35</v>
      </c>
      <c r="C27" t="s">
        <v>36</v>
      </c>
      <c r="H27" t="str">
        <f t="shared" ref="H19:H56" si="4">"insert into compagny values(NULL, '"&amp;A27&amp;"');"</f>
        <v>insert into compagny values(NULL, 'Park Systems');</v>
      </c>
      <c r="I27" t="str">
        <f>"insert into brand values(NULL, '"&amp;B27&amp;"',3);"</f>
        <v>insert into brand values(NULL, 'Park System',3);</v>
      </c>
      <c r="J27" t="str">
        <f>"insert into model values(NULL, '"&amp;C27&amp;"',4);"</f>
        <v>insert into model values(NULL, 'XE',4);</v>
      </c>
    </row>
    <row r="28" spans="1:11" x14ac:dyDescent="0.25">
      <c r="C28" t="s">
        <v>37</v>
      </c>
      <c r="J28" t="str">
        <f t="shared" ref="J28:J29" si="5">"insert into model values(NULL, '"&amp;C28&amp;"',4);"</f>
        <v>insert into model values(NULL, 'FX',4);</v>
      </c>
    </row>
    <row r="29" spans="1:11" x14ac:dyDescent="0.25">
      <c r="C29" t="s">
        <v>38</v>
      </c>
      <c r="J29" t="str">
        <f t="shared" si="5"/>
        <v>insert into model values(NULL, 'NX',4);</v>
      </c>
    </row>
    <row r="31" spans="1:11" x14ac:dyDescent="0.25">
      <c r="A31" t="s">
        <v>39</v>
      </c>
      <c r="B31" t="s">
        <v>39</v>
      </c>
      <c r="C31" t="s">
        <v>40</v>
      </c>
      <c r="H31" t="str">
        <f t="shared" si="4"/>
        <v>insert into compagny values(NULL, 'NanoSurf');</v>
      </c>
      <c r="I31" t="str">
        <f>"insert into brand values(NULL, '"&amp;B31&amp;"',4);"</f>
        <v>insert into brand values(NULL, 'NanoSurf',4);</v>
      </c>
      <c r="J31" t="str">
        <f>"insert into model values(NULL, '"&amp;C31&amp;"',5);"</f>
        <v>insert into model values(NULL, 'NaioAFM',5);</v>
      </c>
    </row>
    <row r="32" spans="1:11" x14ac:dyDescent="0.25">
      <c r="C32" t="s">
        <v>41</v>
      </c>
      <c r="J32" t="str">
        <f t="shared" ref="J32:J35" si="6">"insert into model values(NULL, '"&amp;C32&amp;"',5);"</f>
        <v>insert into model values(NULL, 'NaioSTM',5);</v>
      </c>
    </row>
    <row r="33" spans="1:11" x14ac:dyDescent="0.25">
      <c r="C33" t="s">
        <v>42</v>
      </c>
      <c r="J33" t="str">
        <f t="shared" si="6"/>
        <v>insert into model values(NULL, 'DriveAFM',5);</v>
      </c>
    </row>
    <row r="34" spans="1:11" x14ac:dyDescent="0.25">
      <c r="C34" t="s">
        <v>43</v>
      </c>
      <c r="J34" t="str">
        <f t="shared" si="6"/>
        <v>insert into model values(NULL, 'FlexAFM',5);</v>
      </c>
    </row>
    <row r="35" spans="1:11" x14ac:dyDescent="0.25">
      <c r="C35" t="s">
        <v>44</v>
      </c>
      <c r="J35" t="str">
        <f t="shared" si="6"/>
        <v>insert into model values(NULL, 'CoreAFM',5);</v>
      </c>
    </row>
    <row r="37" spans="1:11" x14ac:dyDescent="0.25">
      <c r="A37" t="s">
        <v>45</v>
      </c>
      <c r="B37" t="s">
        <v>46</v>
      </c>
      <c r="C37" t="s">
        <v>47</v>
      </c>
      <c r="D37" t="s">
        <v>48</v>
      </c>
      <c r="H37" t="str">
        <f t="shared" si="4"/>
        <v>insert into compagny values(NULL, 'Scientec');</v>
      </c>
      <c r="I37" t="str">
        <f>"insert into brand values(NULL, '"&amp;B37&amp;"',5);"</f>
        <v>insert into brand values(NULL, 'CSI',5);</v>
      </c>
      <c r="J37" t="str">
        <f>"insert into model values(NULL, '"&amp;C37&amp;"',6);"</f>
        <v>insert into model values(NULL, 'NanoObserver',6);</v>
      </c>
      <c r="K37" t="str">
        <f>"insert into controller values(NULL, '"&amp;D37&amp;"',6);"</f>
        <v>insert into controller values(NULL, 'Galaxy Dual controller',6);</v>
      </c>
    </row>
    <row r="38" spans="1:11" x14ac:dyDescent="0.25">
      <c r="C38" t="s">
        <v>49</v>
      </c>
      <c r="J38" t="str">
        <f t="shared" ref="J38:J42" si="7">"insert into model values(NULL, '"&amp;C38&amp;"',6);"</f>
        <v>insert into model values(NULL, 'Resiscope',6);</v>
      </c>
    </row>
    <row r="39" spans="1:11" x14ac:dyDescent="0.25">
      <c r="C39">
        <v>5100</v>
      </c>
      <c r="J39" t="str">
        <f t="shared" si="7"/>
        <v>insert into model values(NULL, '5100',6);</v>
      </c>
    </row>
    <row r="40" spans="1:11" x14ac:dyDescent="0.25">
      <c r="C40">
        <v>5500</v>
      </c>
      <c r="J40" t="str">
        <f t="shared" si="7"/>
        <v>insert into model values(NULL, '5500',6);</v>
      </c>
    </row>
    <row r="42" spans="1:11" x14ac:dyDescent="0.25">
      <c r="A42" t="s">
        <v>50</v>
      </c>
      <c r="C42" t="s">
        <v>51</v>
      </c>
      <c r="D42" t="s">
        <v>64</v>
      </c>
      <c r="H42" t="str">
        <f t="shared" si="4"/>
        <v>insert into compagny values(NULL, 'NT-MDT');</v>
      </c>
      <c r="I42" t="str">
        <f>"insert into brand values(NULL, '"&amp;B42&amp;"',6);"</f>
        <v>insert into brand values(NULL, '',6);</v>
      </c>
      <c r="J42" t="str">
        <f>"insert into model values(NULL, '"&amp;C42&amp;"',7);"</f>
        <v>insert into model values(NULL, 'Ntegra',7);</v>
      </c>
      <c r="K42" t="str">
        <f>"insert into controller values(NULL, '"&amp;D42&amp;"',7);"</f>
        <v>insert into controller values(NULL, 'PX Ultra Controller',7);</v>
      </c>
    </row>
    <row r="43" spans="1:11" x14ac:dyDescent="0.25">
      <c r="C43" t="s">
        <v>52</v>
      </c>
      <c r="D43" t="s">
        <v>65</v>
      </c>
      <c r="J43" t="str">
        <f t="shared" ref="J43:J48" si="8">"insert into model values(NULL, '"&amp;C43&amp;"',7);"</f>
        <v>insert into model values(NULL, 'Ntegra NanoIR',7);</v>
      </c>
      <c r="K43" t="str">
        <f t="shared" ref="K43:K44" si="9">"insert into controller values(NULL, '"&amp;D43&amp;"',7);"</f>
        <v>insert into controller values(NULL, 'BL222TNTF Tower',7);</v>
      </c>
    </row>
    <row r="44" spans="1:11" x14ac:dyDescent="0.25">
      <c r="C44" t="s">
        <v>53</v>
      </c>
      <c r="D44" t="s">
        <v>66</v>
      </c>
      <c r="J44" t="str">
        <f t="shared" si="8"/>
        <v>insert into model values(NULL, 'Vega',7);</v>
      </c>
      <c r="K44" t="str">
        <f t="shared" si="9"/>
        <v>insert into controller values(NULL, 'BL222RNTF Ratiopac Pro',7);</v>
      </c>
    </row>
    <row r="45" spans="1:11" x14ac:dyDescent="0.25">
      <c r="C45" t="s">
        <v>54</v>
      </c>
      <c r="J45" t="str">
        <f t="shared" si="8"/>
        <v>insert into model values(NULL, 'Solver',7);</v>
      </c>
    </row>
    <row r="46" spans="1:11" x14ac:dyDescent="0.25">
      <c r="C46" t="s">
        <v>67</v>
      </c>
      <c r="J46" t="str">
        <f t="shared" si="8"/>
        <v>insert into model values(NULL, 'Ntegra II',7);</v>
      </c>
    </row>
    <row r="47" spans="1:11" x14ac:dyDescent="0.25">
      <c r="C47" t="s">
        <v>68</v>
      </c>
      <c r="J47" t="str">
        <f t="shared" si="8"/>
        <v>insert into model values(NULL, 'Next',7);</v>
      </c>
    </row>
    <row r="48" spans="1:11" x14ac:dyDescent="0.25">
      <c r="C48" t="s">
        <v>69</v>
      </c>
      <c r="J48" t="str">
        <f t="shared" si="8"/>
        <v>insert into model values(NULL, 'Next II',7);</v>
      </c>
    </row>
    <row r="50" spans="1:11" x14ac:dyDescent="0.25">
      <c r="A50" t="s">
        <v>70</v>
      </c>
      <c r="B50" t="s">
        <v>71</v>
      </c>
      <c r="C50" t="s">
        <v>72</v>
      </c>
      <c r="D50" t="s">
        <v>73</v>
      </c>
      <c r="H50" t="str">
        <f t="shared" si="4"/>
        <v>insert into compagny values(NULL, 'Scienta Omicron');</v>
      </c>
      <c r="I50" t="str">
        <f>"insert into brand values(NULL, '"&amp;B50&amp;"',7);"</f>
        <v>insert into brand values(NULL, 'Omicron',7);</v>
      </c>
      <c r="J50" t="str">
        <f>"insert into model values(NULL, '"&amp;C50&amp;"',8);"</f>
        <v>insert into model values(NULL, 'STM1',8);</v>
      </c>
      <c r="K50" t="str">
        <f>"insert into controller values(NULL, '"&amp;D50&amp;"',8);"</f>
        <v>insert into controller values(NULL, 'Matrix 3.X',8);</v>
      </c>
    </row>
    <row r="51" spans="1:11" x14ac:dyDescent="0.25">
      <c r="C51" t="s">
        <v>74</v>
      </c>
      <c r="D51" t="s">
        <v>75</v>
      </c>
      <c r="J51" t="str">
        <f t="shared" ref="J51:J52" si="10">"insert into model values(NULL, '"&amp;C51&amp;"',8);"</f>
        <v>insert into model values(NULL, 'STM2',8);</v>
      </c>
      <c r="K51" t="str">
        <f>"insert into controller values(NULL, '"&amp;D51&amp;"',8);"</f>
        <v>insert into controller values(NULL, 'Matrix 4.X',8);</v>
      </c>
    </row>
    <row r="52" spans="1:11" x14ac:dyDescent="0.25">
      <c r="C52" t="s">
        <v>76</v>
      </c>
      <c r="J52" t="str">
        <f t="shared" si="10"/>
        <v>insert into model values(NULL, 'SPM Probe',8);</v>
      </c>
    </row>
    <row r="54" spans="1:11" x14ac:dyDescent="0.25">
      <c r="D54" t="s">
        <v>77</v>
      </c>
    </row>
    <row r="55" spans="1:11" x14ac:dyDescent="0.25">
      <c r="D55" t="s">
        <v>78</v>
      </c>
    </row>
    <row r="56" spans="1:11" x14ac:dyDescent="0.25">
      <c r="D56" t="s">
        <v>79</v>
      </c>
    </row>
  </sheetData>
  <sortState xmlns:xlrd2="http://schemas.microsoft.com/office/spreadsheetml/2017/richdata2" ref="B2:C14">
    <sortCondition ref="B2:B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Guilhem RICHAUD</dc:creator>
  <cp:lastModifiedBy>Guilhem RICHAUD</cp:lastModifiedBy>
  <dcterms:created xsi:type="dcterms:W3CDTF">2022-04-19T14:05:43Z</dcterms:created>
  <dcterms:modified xsi:type="dcterms:W3CDTF">2022-05-30T14:09:55Z</dcterms:modified>
</cp:coreProperties>
</file>